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Requests" sheetId="2" state="visible" r:id="rId2"/>
    <sheet name="Themes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;-0;;@"/>
    <numFmt numFmtId="165" formatCode="0.0"/>
    <numFmt numFmtId="166" formatCode="0.0#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0" fillId="3" borderId="1" pivotButton="0" quotePrefix="0" xfId="0"/>
    <xf numFmtId="0" fontId="10" fillId="4" borderId="1" pivotButton="0" quotePrefix="0" xfId="0"/>
    <xf numFmtId="164" fontId="10" fillId="4" borderId="1" pivotButton="0" quotePrefix="0" xfId="0"/>
    <xf numFmtId="0" fontId="6" fillId="3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/>
    </xf>
    <xf numFmtId="165" fontId="6" fillId="4" borderId="1" applyAlignment="1" pivotButton="0" quotePrefix="0" xfId="0">
      <alignment horizontal="center"/>
    </xf>
    <xf numFmtId="166" fontId="6" fillId="4" borderId="1" applyAlignment="1" pivotButton="0" quotePrefix="0" xfId="0">
      <alignment horizontal="center"/>
    </xf>
    <xf numFmtId="166" fontId="5" fillId="4" borderId="1" applyAlignment="1" pivotButton="0" quotePrefix="0" xfId="0">
      <alignment horizontal="center"/>
    </xf>
    <xf numFmtId="0" fontId="6" fillId="0" borderId="1" pivotButton="0" quotePrefix="0" xfId="0"/>
    <xf numFmtId="0" fontId="5" fillId="3" borderId="1" applyAlignment="1" pivotButton="0" quotePrefix="0" xfId="0">
      <alignment horizontal="center"/>
    </xf>
    <xf numFmtId="165" fontId="10" fillId="4" borderId="1" pivotButton="0" quotePrefix="0" xfId="0"/>
    <xf numFmtId="166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11 are EXAMPLE data: clear A2 to AD11 first.</t>
      </text>
    </comment>
    <comment ref="AA1" authorId="0" shapeId="0">
      <text>
        <t>Yellow columns are yours. Pick a Theme, Status, Replied and Effort for each request.</t>
      </text>
    </comment>
    <comment ref="AF1" authorId="0" shapeId="0">
      <text>
        <t>Grey columns are worked out for you. Please do not type here.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L5" authorId="0" shapeId="0">
      <text>
        <t>Score starts from people, not requests, so one loud user counts once.</t>
      </text>
    </comment>
    <comment ref="L6" authorId="0" shapeId="0">
      <text>
        <t>Set to 1 to count paying people twice. 0 matches the plain formula.</t>
      </text>
    </comment>
    <comment ref="L7" authorId="0" shapeId="0">
      <text>
        <t>Used when a theme has no impact answers yet.</t>
      </text>
    </comment>
    <comment ref="L8" authorId="0" shapeId="0">
      <text>
        <t>Small: a day or two.</t>
      </text>
    </comment>
    <comment ref="L9" authorId="0" shapeId="0">
      <text>
        <t>Medium: about a week.</t>
      </text>
    </comment>
    <comment ref="L10" authorId="0" shapeId="0">
      <text>
        <t>Large: a few weeks or more.</t>
      </text>
    </comment>
    <comment ref="L11" authorId="0" shapeId="0">
      <text>
        <t>Used until you tag an Effort on Requests.</t>
      </text>
    </comment>
    <comment ref="L12" authorId="0" shapeId="0">
      <text>
        <t>Anyone with a plan that is filled in and is not this counts as paid.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Feature request triage sheet</t>
        </is>
      </c>
    </row>
    <row r="3">
      <c r="B3" s="2" t="inlineStr">
        <is>
          <t>Turn a pile of feature requests into a short, ranked list of what to build next.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Get your requests out of HornetForms</t>
        </is>
      </c>
      <c r="D6" s="6" t="inlineStr">
        <is>
          <t>Download the CSV from your form's Responses page. Already sending responses to a Google Sheet? Open that Sheet and use File, Import, Upload this file, then pick "Insert new sheet(s)".</t>
        </is>
      </c>
    </row>
    <row r="7" ht="44" customHeight="1">
      <c r="B7" s="4" t="n">
        <v>2</v>
      </c>
      <c r="C7" s="5" t="inlineStr">
        <is>
          <t>Put them on the Requests tab</t>
        </is>
      </c>
      <c r="D7" s="6" t="inlineStr">
        <is>
          <t>First clear the example: select A2 to AD11 on Requests and press Delete. Then click A1 and paste your CSV, headers included. Using the Google Sheet? Clear A1 to Y1001 instead and type =ARRAYFORMULA(Responses!A1:Y1001) in A1.</t>
        </is>
      </c>
    </row>
    <row r="8" ht="44" customHeight="1">
      <c r="B8" s="4" t="n">
        <v>3</v>
      </c>
      <c r="C8" s="5" t="inlineStr">
        <is>
          <t>Tag each request</t>
        </is>
      </c>
      <c r="D8" s="6" t="inlineStr">
        <is>
          <t>In the yellow columns on the right, pick a Theme, Status, Replied and Effort for each row. Put requests that ask for the same thing under one Theme. Edit theme names on the Lists tab.</t>
        </is>
      </c>
    </row>
    <row r="9" ht="44" customHeight="1">
      <c r="B9" s="4" t="n">
        <v>4</v>
      </c>
      <c r="C9" s="5" t="inlineStr">
        <is>
          <t>Read the Themes tab</t>
        </is>
      </c>
      <c r="D9" s="6" t="inlineStr">
        <is>
          <t>The top table ranks your themes. Score = people asking x average impact / effort. Want paying customers to count more? Change the yellow "Your numbers" box.</t>
        </is>
      </c>
    </row>
    <row r="10" ht="44" customHeight="1">
      <c r="B10" s="4" t="n">
        <v>5</v>
      </c>
      <c r="C10" s="5" t="inlineStr">
        <is>
          <t>Reply to people</t>
        </is>
      </c>
      <c r="D10" s="6" t="inlineStr">
        <is>
          <t>"Still to reply" shows who has not heard back. Filter Requests by Theme, write to the people who asked, then set Replied to Y. Write again when it ships.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Requests headers as they come from HornetForms.</t>
        </is>
      </c>
    </row>
    <row r="17">
      <c r="B17" s="7" t="inlineStr">
        <is>
          <t>Good to know</t>
        </is>
      </c>
    </row>
    <row r="18" ht="28" customHeight="1">
      <c r="C18" s="12" t="inlineStr">
        <is>
          <t>The sheet finds columns by their header names, so it still works if your columns are in another order. Renamed a question? Update its name on the Lists tab.</t>
        </is>
      </c>
    </row>
    <row r="19" ht="28" customHeight="1">
      <c r="C19" s="12" t="inlineStr">
        <is>
          <t>People asking counts each person once per theme. It uses user_id, then email, then the Response ID.</t>
        </is>
      </c>
    </row>
    <row r="20" ht="28" customHeight="1">
      <c r="C20" s="12" t="inlineStr">
        <is>
          <t>Paid-plan people have a plan filled in that is not the free plan name in "Your numbers".</t>
        </is>
      </c>
    </row>
    <row r="21" ht="28" customHeight="1">
      <c r="C21" s="12" t="inlineStr">
        <is>
          <t>There is room for 1,000 requests and 25 export columns.</t>
        </is>
      </c>
    </row>
    <row r="22" ht="28" customHeight="1">
      <c r="C22" s="12" t="inlineStr">
        <is>
          <t>Using the Google Sheet link? New responses land at the bottom, so your tags stay lined up. Do not sort or delete rows on the Responses tab.</t>
        </is>
      </c>
    </row>
    <row r="24">
      <c r="B24" s="7" t="inlineStr">
        <is>
          <t>Example data</t>
        </is>
      </c>
    </row>
    <row r="25" ht="28" customHeight="1">
      <c r="C25" s="13" t="inlineStr">
        <is>
          <t>Rows 2 to 11 on Requests are EXAMPLE data (Response IDs start with EXAMPLE) so you can see the Themes tab work. Clear them before you add your own.</t>
        </is>
      </c>
    </row>
    <row r="27">
      <c r="C27" s="14" t="inlineStr">
        <is>
          <t>Made by HornetForms, hornetforms.com</t>
        </is>
      </c>
    </row>
  </sheetData>
  <mergeCells count="6">
    <mergeCell ref="C20:D20"/>
    <mergeCell ref="C21:D21"/>
    <mergeCell ref="C25:D25"/>
    <mergeCell ref="C19:D19"/>
    <mergeCell ref="C22:D22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K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2" customWidth="1" min="26" max="26"/>
    <col width="22" customWidth="1" min="27" max="27"/>
    <col width="12" customWidth="1" min="28" max="28"/>
    <col width="10" customWidth="1" min="29" max="29"/>
    <col width="10" customWidth="1" min="30" max="30"/>
    <col width="2" customWidth="1" min="31" max="31"/>
    <col width="22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What are you trying to get done?</t>
        </is>
      </c>
      <c r="E1" s="3" t="inlineStr">
        <is>
          <t>What would you like to be able to do?</t>
        </is>
      </c>
      <c r="F1" s="3" t="inlineStr">
        <is>
          <t>Which part of the product is this about?</t>
        </is>
      </c>
      <c r="G1" s="3" t="inlineStr">
        <is>
          <t>How much does this get in your way?</t>
        </is>
      </c>
      <c r="H1" s="3" t="inlineStr">
        <is>
          <t>How do you handle it today?</t>
        </is>
      </c>
      <c r="I1" s="3" t="inlineStr">
        <is>
          <t>How often does this come up?</t>
        </is>
      </c>
      <c r="J1" s="3" t="inlineStr">
        <is>
          <t>Add a screenshot</t>
        </is>
      </c>
      <c r="K1" s="3" t="inlineStr">
        <is>
          <t>Your email (so we can tell you when it ships)</t>
        </is>
      </c>
      <c r="L1" s="3" t="inlineStr">
        <is>
          <t>user_id</t>
        </is>
      </c>
      <c r="M1" s="3" t="inlineStr">
        <is>
          <t>plan</t>
        </is>
      </c>
      <c r="N1" s="3" t="inlineStr">
        <is>
          <t>source</t>
        </is>
      </c>
      <c r="O1" s="3" t="inlineStr">
        <is>
          <t>Form version</t>
        </is>
      </c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15" t="n"/>
      <c r="AA1" s="16" t="inlineStr">
        <is>
          <t>Theme</t>
        </is>
      </c>
      <c r="AB1" s="16" t="inlineStr">
        <is>
          <t>Status</t>
        </is>
      </c>
      <c r="AC1" s="16" t="inlineStr">
        <is>
          <t>Replied (Y/N)</t>
        </is>
      </c>
      <c r="AD1" s="16" t="inlineStr">
        <is>
          <t>Effort (S/M/L)</t>
        </is>
      </c>
      <c r="AE1" s="15" t="n"/>
      <c r="AF1" s="17" t="inlineStr">
        <is>
          <t>Person (worked out)</t>
        </is>
      </c>
      <c r="AG1" s="17" t="inlineStr">
        <is>
          <t>Plan (worked out)</t>
        </is>
      </c>
      <c r="AH1" s="17" t="inlineStr">
        <is>
          <t>Impact (worked out)</t>
        </is>
      </c>
      <c r="AI1" s="17" t="inlineStr">
        <is>
          <t>Effort points (worked out)</t>
        </is>
      </c>
      <c r="AJ1" s="17" t="inlineStr">
        <is>
          <t>First ask in theme (worked out)</t>
        </is>
      </c>
      <c r="AK1" s="17" t="inlineStr">
        <is>
          <t>First paid ask in theme (worked out)</t>
        </is>
      </c>
    </row>
    <row r="2">
      <c r="A2" s="18" t="inlineStr">
        <is>
          <t>EXAMPLE-01 (delete me)</t>
        </is>
      </c>
      <c r="B2" s="18" t="inlineStr">
        <is>
          <t>2026-10-01T09:10:00.000Z</t>
        </is>
      </c>
      <c r="C2" s="18" t="inlineStr">
        <is>
          <t>2026-10-01T09:05:00.000Z</t>
        </is>
      </c>
      <c r="D2" s="18" t="inlineStr">
        <is>
          <t>Send a monthly report to my manager</t>
        </is>
      </c>
      <c r="E2" s="18" t="inlineStr">
        <is>
          <t>Export last month's numbers to a spreadsheet</t>
        </is>
      </c>
      <c r="F2" s="18" t="inlineStr">
        <is>
          <t>Reports</t>
        </is>
      </c>
      <c r="G2" s="18" t="n">
        <v>4</v>
      </c>
      <c r="H2" s="18" t="inlineStr">
        <is>
          <t>Copy and paste into a sheet</t>
        </is>
      </c>
      <c r="I2" s="18" t="inlineStr">
        <is>
          <t>Every week</t>
        </is>
      </c>
      <c r="J2" s="18" t="inlineStr">
        <is>
          <t>export-menu.png</t>
        </is>
      </c>
      <c r="K2" s="18" t="inlineStr">
        <is>
          <t>maya@example.com</t>
        </is>
      </c>
      <c r="L2" s="18" t="inlineStr">
        <is>
          <t>u_101</t>
        </is>
      </c>
      <c r="M2" s="18" t="inlineStr">
        <is>
          <t>pro</t>
        </is>
      </c>
      <c r="N2" s="18" t="inlineStr">
        <is>
          <t>settings</t>
        </is>
      </c>
      <c r="O2" s="18" t="n">
        <v>1</v>
      </c>
      <c r="Z2" s="19" t="n"/>
      <c r="AA2" s="20" t="inlineStr">
        <is>
          <t>Exports and reports</t>
        </is>
      </c>
      <c r="AB2" s="20" t="inlineStr">
        <is>
          <t>Grouped</t>
        </is>
      </c>
      <c r="AC2" s="20" t="inlineStr">
        <is>
          <t>Y</t>
        </is>
      </c>
      <c r="AD2" s="20" t="inlineStr">
        <is>
          <t>M</t>
        </is>
      </c>
      <c r="AE2" s="19" t="n"/>
      <c r="AF2" s="21">
        <f>IF(IFERROR(TRIM(INDEX($A2:$Y2,MATCH(Lists!$J$3,$A$1:$Y$1,0))&amp;""),"")&lt;&gt;"",IFERROR(TRIM(INDEX($A2:$Y2,MATCH(Lists!$J$3,$A$1:$Y$1,0))&amp;""),""),IF(IFERROR(TRIM(INDEX($A2:$Y2,MATCH(Lists!$J$4,$A$1:$Y$1,0))&amp;""),"")&lt;&gt;"",IFERROR(TRIM(INDEX($A2:$Y2,MATCH(Lists!$J$4,$A$1:$Y$1,0))&amp;""),""),IFERROR(TRIM(INDEX($A2:$Y2,MATCH(Lists!$J$2,$A$1:$Y$1,0))&amp;""),"")))</f>
        <v/>
      </c>
      <c r="AG2" s="21">
        <f>IFERROR(TRIM(INDEX($A2:$Y2,MATCH(Lists!$J$5,$A$1:$Y$1,0))&amp;""),"")</f>
        <v/>
      </c>
      <c r="AH2" s="21">
        <f>IFERROR(VALUE(IFERROR(TRIM(INDEX($A2:$Y2,MATCH(Lists!$J$6,$A$1:$Y$1,0))&amp;""),"")),"")</f>
        <v/>
      </c>
      <c r="AI2" s="22">
        <f>IF($AD2="S",Themes!$L$8,IF($AD2="M",Themes!$L$9,IF($AD2="L",Themes!$L$10,0)))</f>
        <v/>
      </c>
      <c r="AJ2" s="21">
        <f>IF(OR($AA2="",$AF2=""),0,IF(COUNTIFS($AA$2:$AA2,$AA2,$AF$2:$AF2,$AF2)=1,1,0))</f>
        <v/>
      </c>
      <c r="AK2" s="21">
        <f>IF($AJ2=1,IF(AND($AG2&lt;&gt;"",$AG2&lt;&gt;Themes!$L$12),1,0),0)</f>
        <v/>
      </c>
    </row>
    <row r="3">
      <c r="A3" s="18" t="inlineStr">
        <is>
          <t>EXAMPLE-02 (delete me)</t>
        </is>
      </c>
      <c r="B3" s="18" t="inlineStr">
        <is>
          <t>2026-10-03T09:11:00.000Z</t>
        </is>
      </c>
      <c r="C3" s="18" t="inlineStr">
        <is>
          <t>2026-10-03T09:06:00.000Z</t>
        </is>
      </c>
      <c r="D3" s="18" t="inlineStr">
        <is>
          <t>Share results with my team</t>
        </is>
      </c>
      <c r="E3" s="18" t="inlineStr">
        <is>
          <t>Download a PDF report</t>
        </is>
      </c>
      <c r="F3" s="18" t="inlineStr">
        <is>
          <t>Reports</t>
        </is>
      </c>
      <c r="G3" s="18" t="n">
        <v>3</v>
      </c>
      <c r="H3" s="18" t="inlineStr">
        <is>
          <t>Screenshots</t>
        </is>
      </c>
      <c r="I3" s="18" t="inlineStr">
        <is>
          <t>Every month</t>
        </is>
      </c>
      <c r="J3" s="18" t="inlineStr"/>
      <c r="K3" s="18" t="inlineStr"/>
      <c r="L3" s="18" t="inlineStr">
        <is>
          <t>u_102</t>
        </is>
      </c>
      <c r="M3" s="18" t="inlineStr">
        <is>
          <t>free</t>
        </is>
      </c>
      <c r="N3" s="18" t="inlineStr">
        <is>
          <t>help-page</t>
        </is>
      </c>
      <c r="O3" s="18" t="n">
        <v>1</v>
      </c>
      <c r="Z3" s="19" t="n"/>
      <c r="AA3" s="20" t="inlineStr">
        <is>
          <t>Exports and reports</t>
        </is>
      </c>
      <c r="AB3" s="20" t="inlineStr">
        <is>
          <t>Grouped</t>
        </is>
      </c>
      <c r="AC3" s="20" t="inlineStr">
        <is>
          <t>N</t>
        </is>
      </c>
      <c r="AD3" s="20" t="inlineStr">
        <is>
          <t>M</t>
        </is>
      </c>
      <c r="AE3" s="19" t="n"/>
      <c r="AF3" s="21">
        <f>IF(IFERROR(TRIM(INDEX($A3:$Y3,MATCH(Lists!$J$3,$A$1:$Y$1,0))&amp;""),"")&lt;&gt;"",IFERROR(TRIM(INDEX($A3:$Y3,MATCH(Lists!$J$3,$A$1:$Y$1,0))&amp;""),""),IF(IFERROR(TRIM(INDEX($A3:$Y3,MATCH(Lists!$J$4,$A$1:$Y$1,0))&amp;""),"")&lt;&gt;"",IFERROR(TRIM(INDEX($A3:$Y3,MATCH(Lists!$J$4,$A$1:$Y$1,0))&amp;""),""),IFERROR(TRIM(INDEX($A3:$Y3,MATCH(Lists!$J$2,$A$1:$Y$1,0))&amp;""),"")))</f>
        <v/>
      </c>
      <c r="AG3" s="21">
        <f>IFERROR(TRIM(INDEX($A3:$Y3,MATCH(Lists!$J$5,$A$1:$Y$1,0))&amp;""),"")</f>
        <v/>
      </c>
      <c r="AH3" s="21">
        <f>IFERROR(VALUE(IFERROR(TRIM(INDEX($A3:$Y3,MATCH(Lists!$J$6,$A$1:$Y$1,0))&amp;""),"")),"")</f>
        <v/>
      </c>
      <c r="AI3" s="22">
        <f>IF($AD3="S",Themes!$L$8,IF($AD3="M",Themes!$L$9,IF($AD3="L",Themes!$L$10,0)))</f>
        <v/>
      </c>
      <c r="AJ3" s="21">
        <f>IF(OR($AA3="",$AF3=""),0,IF(COUNTIFS($AA$2:$AA3,$AA3,$AF$2:$AF3,$AF3)=1,1,0))</f>
        <v/>
      </c>
      <c r="AK3" s="21">
        <f>IF($AJ3=1,IF(AND($AG3&lt;&gt;"",$AG3&lt;&gt;Themes!$L$12),1,0),0)</f>
        <v/>
      </c>
    </row>
    <row r="4">
      <c r="A4" s="18" t="inlineStr">
        <is>
          <t>EXAMPLE-03 (delete me)</t>
        </is>
      </c>
      <c r="B4" s="18" t="inlineStr">
        <is>
          <t>2026-10-05T09:12:00.000Z</t>
        </is>
      </c>
      <c r="C4" s="18" t="inlineStr">
        <is>
          <t>2026-10-05T09:07:00.000Z</t>
        </is>
      </c>
      <c r="D4" s="18" t="inlineStr">
        <is>
          <t>Close the books each Friday</t>
        </is>
      </c>
      <c r="E4" s="18" t="inlineStr">
        <is>
          <t>Schedule the export to run by itself</t>
        </is>
      </c>
      <c r="F4" s="18" t="inlineStr">
        <is>
          <t>Reports</t>
        </is>
      </c>
      <c r="G4" s="18" t="n">
        <v>5</v>
      </c>
      <c r="H4" s="18" t="inlineStr">
        <is>
          <t>I set a reminder and do it by hand</t>
        </is>
      </c>
      <c r="I4" s="18" t="inlineStr">
        <is>
          <t>Every day</t>
        </is>
      </c>
      <c r="J4" s="18" t="inlineStr"/>
      <c r="K4" s="18" t="inlineStr">
        <is>
          <t>maya@example.com</t>
        </is>
      </c>
      <c r="L4" s="18" t="inlineStr">
        <is>
          <t>u_101</t>
        </is>
      </c>
      <c r="M4" s="18" t="inlineStr">
        <is>
          <t>pro</t>
        </is>
      </c>
      <c r="N4" s="18" t="inlineStr">
        <is>
          <t>pricing-page</t>
        </is>
      </c>
      <c r="O4" s="18" t="n">
        <v>1</v>
      </c>
      <c r="Z4" s="19" t="n"/>
      <c r="AA4" s="20" t="inlineStr">
        <is>
          <t>Exports and reports</t>
        </is>
      </c>
      <c r="AB4" s="20" t="inlineStr">
        <is>
          <t>New</t>
        </is>
      </c>
      <c r="AC4" s="20" t="inlineStr">
        <is>
          <t>N</t>
        </is>
      </c>
      <c r="AD4" s="20" t="inlineStr">
        <is>
          <t>M</t>
        </is>
      </c>
      <c r="AE4" s="19" t="n"/>
      <c r="AF4" s="21">
        <f>IF(IFERROR(TRIM(INDEX($A4:$Y4,MATCH(Lists!$J$3,$A$1:$Y$1,0))&amp;""),"")&lt;&gt;"",IFERROR(TRIM(INDEX($A4:$Y4,MATCH(Lists!$J$3,$A$1:$Y$1,0))&amp;""),""),IF(IFERROR(TRIM(INDEX($A4:$Y4,MATCH(Lists!$J$4,$A$1:$Y$1,0))&amp;""),"")&lt;&gt;"",IFERROR(TRIM(INDEX($A4:$Y4,MATCH(Lists!$J$4,$A$1:$Y$1,0))&amp;""),""),IFERROR(TRIM(INDEX($A4:$Y4,MATCH(Lists!$J$2,$A$1:$Y$1,0))&amp;""),"")))</f>
        <v/>
      </c>
      <c r="AG4" s="21">
        <f>IFERROR(TRIM(INDEX($A4:$Y4,MATCH(Lists!$J$5,$A$1:$Y$1,0))&amp;""),"")</f>
        <v/>
      </c>
      <c r="AH4" s="21">
        <f>IFERROR(VALUE(IFERROR(TRIM(INDEX($A4:$Y4,MATCH(Lists!$J$6,$A$1:$Y$1,0))&amp;""),"")),"")</f>
        <v/>
      </c>
      <c r="AI4" s="22">
        <f>IF($AD4="S",Themes!$L$8,IF($AD4="M",Themes!$L$9,IF($AD4="L",Themes!$L$10,0)))</f>
        <v/>
      </c>
      <c r="AJ4" s="21">
        <f>IF(OR($AA4="",$AF4=""),0,IF(COUNTIFS($AA$2:$AA4,$AA4,$AF$2:$AF4,$AF4)=1,1,0))</f>
        <v/>
      </c>
      <c r="AK4" s="21">
        <f>IF($AJ4=1,IF(AND($AG4&lt;&gt;"",$AG4&lt;&gt;Themes!$L$12),1,0),0)</f>
        <v/>
      </c>
    </row>
    <row r="5">
      <c r="A5" s="18" t="inlineStr">
        <is>
          <t>EXAMPLE-04 (delete me)</t>
        </is>
      </c>
      <c r="B5" s="18" t="inlineStr">
        <is>
          <t>2026-10-07T09:13:00.000Z</t>
        </is>
      </c>
      <c r="C5" s="18" t="inlineStr">
        <is>
          <t>2026-10-07T09:08:00.000Z</t>
        </is>
      </c>
      <c r="D5" s="18" t="inlineStr">
        <is>
          <t>Get new leads to sales fast</t>
        </is>
      </c>
      <c r="E5" s="18" t="inlineStr">
        <is>
          <t>Send each new customer to our CRM</t>
        </is>
      </c>
      <c r="F5" s="18" t="inlineStr">
        <is>
          <t>Integrations</t>
        </is>
      </c>
      <c r="G5" s="18" t="n">
        <v>5</v>
      </c>
      <c r="H5" s="18" t="inlineStr">
        <is>
          <t>A Zap that breaks often</t>
        </is>
      </c>
      <c r="I5" s="18" t="inlineStr">
        <is>
          <t>Every day</t>
        </is>
      </c>
      <c r="J5" s="18" t="inlineStr"/>
      <c r="K5" s="18" t="inlineStr">
        <is>
          <t>sam@example.com</t>
        </is>
      </c>
      <c r="L5" s="18" t="inlineStr">
        <is>
          <t>u_103</t>
        </is>
      </c>
      <c r="M5" s="18" t="inlineStr">
        <is>
          <t>business</t>
        </is>
      </c>
      <c r="N5" s="18" t="inlineStr">
        <is>
          <t>settings</t>
        </is>
      </c>
      <c r="O5" s="18" t="n">
        <v>1</v>
      </c>
      <c r="Z5" s="19" t="n"/>
      <c r="AA5" s="20" t="inlineStr">
        <is>
          <t>Integrations</t>
        </is>
      </c>
      <c r="AB5" s="20" t="inlineStr">
        <is>
          <t>Planned</t>
        </is>
      </c>
      <c r="AC5" s="20" t="inlineStr">
        <is>
          <t>Y</t>
        </is>
      </c>
      <c r="AD5" s="20" t="inlineStr">
        <is>
          <t>L</t>
        </is>
      </c>
      <c r="AE5" s="19" t="n"/>
      <c r="AF5" s="21">
        <f>IF(IFERROR(TRIM(INDEX($A5:$Y5,MATCH(Lists!$J$3,$A$1:$Y$1,0))&amp;""),"")&lt;&gt;"",IFERROR(TRIM(INDEX($A5:$Y5,MATCH(Lists!$J$3,$A$1:$Y$1,0))&amp;""),""),IF(IFERROR(TRIM(INDEX($A5:$Y5,MATCH(Lists!$J$4,$A$1:$Y$1,0))&amp;""),"")&lt;&gt;"",IFERROR(TRIM(INDEX($A5:$Y5,MATCH(Lists!$J$4,$A$1:$Y$1,0))&amp;""),""),IFERROR(TRIM(INDEX($A5:$Y5,MATCH(Lists!$J$2,$A$1:$Y$1,0))&amp;""),"")))</f>
        <v/>
      </c>
      <c r="AG5" s="21">
        <f>IFERROR(TRIM(INDEX($A5:$Y5,MATCH(Lists!$J$5,$A$1:$Y$1,0))&amp;""),"")</f>
        <v/>
      </c>
      <c r="AH5" s="21">
        <f>IFERROR(VALUE(IFERROR(TRIM(INDEX($A5:$Y5,MATCH(Lists!$J$6,$A$1:$Y$1,0))&amp;""),"")),"")</f>
        <v/>
      </c>
      <c r="AI5" s="22">
        <f>IF($AD5="S",Themes!$L$8,IF($AD5="M",Themes!$L$9,IF($AD5="L",Themes!$L$10,0)))</f>
        <v/>
      </c>
      <c r="AJ5" s="21">
        <f>IF(OR($AA5="",$AF5=""),0,IF(COUNTIFS($AA$2:$AA5,$AA5,$AF$2:$AF5,$AF5)=1,1,0))</f>
        <v/>
      </c>
      <c r="AK5" s="21">
        <f>IF($AJ5=1,IF(AND($AG5&lt;&gt;"",$AG5&lt;&gt;Themes!$L$12),1,0),0)</f>
        <v/>
      </c>
    </row>
    <row r="6">
      <c r="A6" s="18" t="inlineStr">
        <is>
          <t>EXAMPLE-05 (delete me)</t>
        </is>
      </c>
      <c r="B6" s="18" t="inlineStr">
        <is>
          <t>2026-10-09T09:14:00.000Z</t>
        </is>
      </c>
      <c r="C6" s="18" t="inlineStr">
        <is>
          <t>2026-10-09T09:09:00.000Z</t>
        </is>
      </c>
      <c r="D6" s="18" t="inlineStr">
        <is>
          <t>Keep our task board up to date</t>
        </is>
      </c>
      <c r="E6" s="18" t="inlineStr">
        <is>
          <t>Create a card for each new job</t>
        </is>
      </c>
      <c r="F6" s="18" t="inlineStr">
        <is>
          <t>Integrations</t>
        </is>
      </c>
      <c r="G6" s="18" t="n">
        <v>4</v>
      </c>
      <c r="H6" s="18" t="inlineStr">
        <is>
          <t>I copy them over</t>
        </is>
      </c>
      <c r="I6" s="18" t="inlineStr">
        <is>
          <t>Every week</t>
        </is>
      </c>
      <c r="J6" s="18" t="inlineStr"/>
      <c r="K6" s="18" t="inlineStr"/>
      <c r="L6" s="18" t="inlineStr">
        <is>
          <t>u_104</t>
        </is>
      </c>
      <c r="M6" s="18" t="inlineStr">
        <is>
          <t>pro</t>
        </is>
      </c>
      <c r="N6" s="18" t="inlineStr">
        <is>
          <t>help-page</t>
        </is>
      </c>
      <c r="O6" s="18" t="n">
        <v>1</v>
      </c>
      <c r="Z6" s="19" t="n"/>
      <c r="AA6" s="20" t="inlineStr">
        <is>
          <t>Integrations</t>
        </is>
      </c>
      <c r="AB6" s="20" t="inlineStr">
        <is>
          <t>Planned</t>
        </is>
      </c>
      <c r="AC6" s="20" t="inlineStr">
        <is>
          <t>Y</t>
        </is>
      </c>
      <c r="AD6" s="20" t="inlineStr">
        <is>
          <t>L</t>
        </is>
      </c>
      <c r="AE6" s="19" t="n"/>
      <c r="AF6" s="21">
        <f>IF(IFERROR(TRIM(INDEX($A6:$Y6,MATCH(Lists!$J$3,$A$1:$Y$1,0))&amp;""),"")&lt;&gt;"",IFERROR(TRIM(INDEX($A6:$Y6,MATCH(Lists!$J$3,$A$1:$Y$1,0))&amp;""),""),IF(IFERROR(TRIM(INDEX($A6:$Y6,MATCH(Lists!$J$4,$A$1:$Y$1,0))&amp;""),"")&lt;&gt;"",IFERROR(TRIM(INDEX($A6:$Y6,MATCH(Lists!$J$4,$A$1:$Y$1,0))&amp;""),""),IFERROR(TRIM(INDEX($A6:$Y6,MATCH(Lists!$J$2,$A$1:$Y$1,0))&amp;""),"")))</f>
        <v/>
      </c>
      <c r="AG6" s="21">
        <f>IFERROR(TRIM(INDEX($A6:$Y6,MATCH(Lists!$J$5,$A$1:$Y$1,0))&amp;""),"")</f>
        <v/>
      </c>
      <c r="AH6" s="21">
        <f>IFERROR(VALUE(IFERROR(TRIM(INDEX($A6:$Y6,MATCH(Lists!$J$6,$A$1:$Y$1,0))&amp;""),"")),"")</f>
        <v/>
      </c>
      <c r="AI6" s="22">
        <f>IF($AD6="S",Themes!$L$8,IF($AD6="M",Themes!$L$9,IF($AD6="L",Themes!$L$10,0)))</f>
        <v/>
      </c>
      <c r="AJ6" s="21">
        <f>IF(OR($AA6="",$AF6=""),0,IF(COUNTIFS($AA$2:$AA6,$AA6,$AF$2:$AF6,$AF6)=1,1,0))</f>
        <v/>
      </c>
      <c r="AK6" s="21">
        <f>IF($AJ6=1,IF(AND($AG6&lt;&gt;"",$AG6&lt;&gt;Themes!$L$12),1,0),0)</f>
        <v/>
      </c>
    </row>
    <row r="7">
      <c r="A7" s="18" t="inlineStr">
        <is>
          <t>EXAMPLE-06 (delete me)</t>
        </is>
      </c>
      <c r="B7" s="18" t="inlineStr">
        <is>
          <t>2026-10-11T09:15:00.000Z</t>
        </is>
      </c>
      <c r="C7" s="18" t="inlineStr">
        <is>
          <t>2026-10-11T09:10:00.000Z</t>
        </is>
      </c>
      <c r="D7" s="18" t="inlineStr">
        <is>
          <t>Back up my data</t>
        </is>
      </c>
      <c r="E7" s="18" t="inlineStr">
        <is>
          <t>Save a copy to my own drive</t>
        </is>
      </c>
      <c r="F7" s="18" t="inlineStr">
        <is>
          <t>Integrations</t>
        </is>
      </c>
      <c r="G7" s="18" t="n">
        <v>2</v>
      </c>
      <c r="H7" s="18" t="inlineStr">
        <is>
          <t>I download a CSV now and then</t>
        </is>
      </c>
      <c r="I7" s="18" t="inlineStr">
        <is>
          <t>Every month</t>
        </is>
      </c>
      <c r="J7" s="18" t="inlineStr"/>
      <c r="K7" s="18" t="inlineStr"/>
      <c r="L7" s="18" t="inlineStr">
        <is>
          <t>u_105</t>
        </is>
      </c>
      <c r="M7" s="18" t="inlineStr">
        <is>
          <t>free</t>
        </is>
      </c>
      <c r="N7" s="18" t="inlineStr">
        <is>
          <t>pricing-page</t>
        </is>
      </c>
      <c r="O7" s="18" t="n">
        <v>1</v>
      </c>
      <c r="Z7" s="19" t="n"/>
      <c r="AA7" s="20" t="inlineStr">
        <is>
          <t>Integrations</t>
        </is>
      </c>
      <c r="AB7" s="20" t="inlineStr">
        <is>
          <t>Planned</t>
        </is>
      </c>
      <c r="AC7" s="20" t="inlineStr">
        <is>
          <t>N</t>
        </is>
      </c>
      <c r="AD7" s="20" t="inlineStr">
        <is>
          <t>L</t>
        </is>
      </c>
      <c r="AE7" s="19" t="n"/>
      <c r="AF7" s="21">
        <f>IF(IFERROR(TRIM(INDEX($A7:$Y7,MATCH(Lists!$J$3,$A$1:$Y$1,0))&amp;""),"")&lt;&gt;"",IFERROR(TRIM(INDEX($A7:$Y7,MATCH(Lists!$J$3,$A$1:$Y$1,0))&amp;""),""),IF(IFERROR(TRIM(INDEX($A7:$Y7,MATCH(Lists!$J$4,$A$1:$Y$1,0))&amp;""),"")&lt;&gt;"",IFERROR(TRIM(INDEX($A7:$Y7,MATCH(Lists!$J$4,$A$1:$Y$1,0))&amp;""),""),IFERROR(TRIM(INDEX($A7:$Y7,MATCH(Lists!$J$2,$A$1:$Y$1,0))&amp;""),"")))</f>
        <v/>
      </c>
      <c r="AG7" s="21">
        <f>IFERROR(TRIM(INDEX($A7:$Y7,MATCH(Lists!$J$5,$A$1:$Y$1,0))&amp;""),"")</f>
        <v/>
      </c>
      <c r="AH7" s="21">
        <f>IFERROR(VALUE(IFERROR(TRIM(INDEX($A7:$Y7,MATCH(Lists!$J$6,$A$1:$Y$1,0))&amp;""),"")),"")</f>
        <v/>
      </c>
      <c r="AI7" s="22">
        <f>IF($AD7="S",Themes!$L$8,IF($AD7="M",Themes!$L$9,IF($AD7="L",Themes!$L$10,0)))</f>
        <v/>
      </c>
      <c r="AJ7" s="21">
        <f>IF(OR($AA7="",$AF7=""),0,IF(COUNTIFS($AA$2:$AA7,$AA7,$AF$2:$AF7,$AF7)=1,1,0))</f>
        <v/>
      </c>
      <c r="AK7" s="21">
        <f>IF($AJ7=1,IF(AND($AG7&lt;&gt;"",$AG7&lt;&gt;Themes!$L$12),1,0),0)</f>
        <v/>
      </c>
    </row>
    <row r="8">
      <c r="A8" s="18" t="inlineStr">
        <is>
          <t>EXAMPLE-07 (delete me)</t>
        </is>
      </c>
      <c r="B8" s="18" t="inlineStr">
        <is>
          <t>2026-10-13T09:16:00.000Z</t>
        </is>
      </c>
      <c r="C8" s="18" t="inlineStr">
        <is>
          <t>2026-10-13T09:11:00.000Z</t>
        </is>
      </c>
      <c r="D8" s="18" t="inlineStr">
        <is>
          <t>Let my co-founder manage the account</t>
        </is>
      </c>
      <c r="E8" s="18" t="inlineStr">
        <is>
          <t>Invite a second admin</t>
        </is>
      </c>
      <c r="F8" s="18" t="inlineStr">
        <is>
          <t>Billing and account</t>
        </is>
      </c>
      <c r="G8" s="18" t="n">
        <v>5</v>
      </c>
      <c r="H8" s="18" t="inlineStr">
        <is>
          <t>We share one login</t>
        </is>
      </c>
      <c r="I8" s="18" t="inlineStr">
        <is>
          <t>Every day</t>
        </is>
      </c>
      <c r="J8" s="18" t="inlineStr"/>
      <c r="K8" s="18" t="inlineStr">
        <is>
          <t>lee@example.com</t>
        </is>
      </c>
      <c r="L8" s="18" t="inlineStr">
        <is>
          <t>u_106</t>
        </is>
      </c>
      <c r="M8" s="18" t="inlineStr">
        <is>
          <t>business</t>
        </is>
      </c>
      <c r="N8" s="18" t="inlineStr">
        <is>
          <t>settings</t>
        </is>
      </c>
      <c r="O8" s="18" t="n">
        <v>1</v>
      </c>
      <c r="Z8" s="19" t="n"/>
      <c r="AA8" s="20" t="inlineStr">
        <is>
          <t>Team access</t>
        </is>
      </c>
      <c r="AB8" s="20" t="inlineStr">
        <is>
          <t>Grouped</t>
        </is>
      </c>
      <c r="AC8" s="20" t="inlineStr">
        <is>
          <t>Y</t>
        </is>
      </c>
      <c r="AD8" s="20" t="inlineStr">
        <is>
          <t>S</t>
        </is>
      </c>
      <c r="AE8" s="19" t="n"/>
      <c r="AF8" s="21">
        <f>IF(IFERROR(TRIM(INDEX($A8:$Y8,MATCH(Lists!$J$3,$A$1:$Y$1,0))&amp;""),"")&lt;&gt;"",IFERROR(TRIM(INDEX($A8:$Y8,MATCH(Lists!$J$3,$A$1:$Y$1,0))&amp;""),""),IF(IFERROR(TRIM(INDEX($A8:$Y8,MATCH(Lists!$J$4,$A$1:$Y$1,0))&amp;""),"")&lt;&gt;"",IFERROR(TRIM(INDEX($A8:$Y8,MATCH(Lists!$J$4,$A$1:$Y$1,0))&amp;""),""),IFERROR(TRIM(INDEX($A8:$Y8,MATCH(Lists!$J$2,$A$1:$Y$1,0))&amp;""),"")))</f>
        <v/>
      </c>
      <c r="AG8" s="21">
        <f>IFERROR(TRIM(INDEX($A8:$Y8,MATCH(Lists!$J$5,$A$1:$Y$1,0))&amp;""),"")</f>
        <v/>
      </c>
      <c r="AH8" s="21">
        <f>IFERROR(VALUE(IFERROR(TRIM(INDEX($A8:$Y8,MATCH(Lists!$J$6,$A$1:$Y$1,0))&amp;""),"")),"")</f>
        <v/>
      </c>
      <c r="AI8" s="22">
        <f>IF($AD8="S",Themes!$L$8,IF($AD8="M",Themes!$L$9,IF($AD8="L",Themes!$L$10,0)))</f>
        <v/>
      </c>
      <c r="AJ8" s="21">
        <f>IF(OR($AA8="",$AF8=""),0,IF(COUNTIFS($AA$2:$AA8,$AA8,$AF$2:$AF8,$AF8)=1,1,0))</f>
        <v/>
      </c>
      <c r="AK8" s="21">
        <f>IF($AJ8=1,IF(AND($AG8&lt;&gt;"",$AG8&lt;&gt;Themes!$L$12),1,0),0)</f>
        <v/>
      </c>
    </row>
    <row r="9">
      <c r="A9" s="18" t="inlineStr">
        <is>
          <t>EXAMPLE-08 (delete me)</t>
        </is>
      </c>
      <c r="B9" s="18" t="inlineStr">
        <is>
          <t>2026-10-15T09:17:00.000Z</t>
        </is>
      </c>
      <c r="C9" s="18" t="inlineStr">
        <is>
          <t>2026-10-15T09:12:00.000Z</t>
        </is>
      </c>
      <c r="D9" s="18" t="inlineStr">
        <is>
          <t>Hand work over to a contractor</t>
        </is>
      </c>
      <c r="E9" s="18" t="inlineStr">
        <is>
          <t>Give view-only access</t>
        </is>
      </c>
      <c r="F9" s="18" t="inlineStr">
        <is>
          <t>Core workflow</t>
        </is>
      </c>
      <c r="G9" s="18" t="n">
        <v>4</v>
      </c>
      <c r="H9" s="18" t="inlineStr">
        <is>
          <t>I send screenshots</t>
        </is>
      </c>
      <c r="I9" s="18" t="inlineStr">
        <is>
          <t>Every week</t>
        </is>
      </c>
      <c r="J9" s="18" t="inlineStr"/>
      <c r="K9" s="18" t="inlineStr">
        <is>
          <t>jo@example.com</t>
        </is>
      </c>
      <c r="L9" s="18" t="inlineStr"/>
      <c r="M9" s="18" t="inlineStr"/>
      <c r="N9" s="18" t="inlineStr">
        <is>
          <t>help-page</t>
        </is>
      </c>
      <c r="O9" s="18" t="n">
        <v>1</v>
      </c>
      <c r="Z9" s="19" t="n"/>
      <c r="AA9" s="20" t="inlineStr">
        <is>
          <t>Team access</t>
        </is>
      </c>
      <c r="AB9" s="20" t="inlineStr">
        <is>
          <t>New</t>
        </is>
      </c>
      <c r="AC9" s="20" t="inlineStr">
        <is>
          <t>N</t>
        </is>
      </c>
      <c r="AD9" s="20" t="inlineStr">
        <is>
          <t>S</t>
        </is>
      </c>
      <c r="AE9" s="19" t="n"/>
      <c r="AF9" s="21">
        <f>IF(IFERROR(TRIM(INDEX($A9:$Y9,MATCH(Lists!$J$3,$A$1:$Y$1,0))&amp;""),"")&lt;&gt;"",IFERROR(TRIM(INDEX($A9:$Y9,MATCH(Lists!$J$3,$A$1:$Y$1,0))&amp;""),""),IF(IFERROR(TRIM(INDEX($A9:$Y9,MATCH(Lists!$J$4,$A$1:$Y$1,0))&amp;""),"")&lt;&gt;"",IFERROR(TRIM(INDEX($A9:$Y9,MATCH(Lists!$J$4,$A$1:$Y$1,0))&amp;""),""),IFERROR(TRIM(INDEX($A9:$Y9,MATCH(Lists!$J$2,$A$1:$Y$1,0))&amp;""),"")))</f>
        <v/>
      </c>
      <c r="AG9" s="21">
        <f>IFERROR(TRIM(INDEX($A9:$Y9,MATCH(Lists!$J$5,$A$1:$Y$1,0))&amp;""),"")</f>
        <v/>
      </c>
      <c r="AH9" s="21">
        <f>IFERROR(VALUE(IFERROR(TRIM(INDEX($A9:$Y9,MATCH(Lists!$J$6,$A$1:$Y$1,0))&amp;""),"")),"")</f>
        <v/>
      </c>
      <c r="AI9" s="22">
        <f>IF($AD9="S",Themes!$L$8,IF($AD9="M",Themes!$L$9,IF($AD9="L",Themes!$L$10,0)))</f>
        <v/>
      </c>
      <c r="AJ9" s="21">
        <f>IF(OR($AA9="",$AF9=""),0,IF(COUNTIFS($AA$2:$AA9,$AA9,$AF$2:$AF9,$AF9)=1,1,0))</f>
        <v/>
      </c>
      <c r="AK9" s="21">
        <f>IF($AJ9=1,IF(AND($AG9&lt;&gt;"",$AG9&lt;&gt;Themes!$L$12),1,0),0)</f>
        <v/>
      </c>
    </row>
    <row r="10">
      <c r="A10" s="18" t="inlineStr">
        <is>
          <t>EXAMPLE-09 (delete me)</t>
        </is>
      </c>
      <c r="B10" s="18" t="inlineStr">
        <is>
          <t>2026-10-17T09:18:00.000Z</t>
        </is>
      </c>
      <c r="C10" s="18" t="inlineStr">
        <is>
          <t>2026-10-17T09:13:00.000Z</t>
        </is>
      </c>
      <c r="D10" s="18" t="inlineStr">
        <is>
          <t>Get a new teammate going</t>
        </is>
      </c>
      <c r="E10" s="18" t="inlineStr">
        <is>
          <t>A guided setup checklist</t>
        </is>
      </c>
      <c r="F10" s="18" t="inlineStr">
        <is>
          <t>Onboarding</t>
        </is>
      </c>
      <c r="G10" s="18" t="n">
        <v>2</v>
      </c>
      <c r="H10" s="18" t="inlineStr">
        <is>
          <t>I walk them through it on a call</t>
        </is>
      </c>
      <c r="I10" s="18" t="inlineStr">
        <is>
          <t>Rarely</t>
        </is>
      </c>
      <c r="J10" s="18" t="inlineStr"/>
      <c r="K10" s="18" t="inlineStr"/>
      <c r="L10" s="18" t="inlineStr">
        <is>
          <t>u_102</t>
        </is>
      </c>
      <c r="M10" s="18" t="inlineStr">
        <is>
          <t>free</t>
        </is>
      </c>
      <c r="N10" s="18" t="inlineStr">
        <is>
          <t>pricing-page</t>
        </is>
      </c>
      <c r="O10" s="18" t="n">
        <v>1</v>
      </c>
      <c r="Z10" s="19" t="n"/>
      <c r="AA10" s="20" t="inlineStr">
        <is>
          <t>Faster setup</t>
        </is>
      </c>
      <c r="AB10" s="20" t="inlineStr">
        <is>
          <t>Not now</t>
        </is>
      </c>
      <c r="AC10" s="20" t="inlineStr">
        <is>
          <t>Y</t>
        </is>
      </c>
      <c r="AD10" s="20" t="inlineStr">
        <is>
          <t>L</t>
        </is>
      </c>
      <c r="AE10" s="19" t="n"/>
      <c r="AF10" s="21">
        <f>IF(IFERROR(TRIM(INDEX($A10:$Y10,MATCH(Lists!$J$3,$A$1:$Y$1,0))&amp;""),"")&lt;&gt;"",IFERROR(TRIM(INDEX($A10:$Y10,MATCH(Lists!$J$3,$A$1:$Y$1,0))&amp;""),""),IF(IFERROR(TRIM(INDEX($A10:$Y10,MATCH(Lists!$J$4,$A$1:$Y$1,0))&amp;""),"")&lt;&gt;"",IFERROR(TRIM(INDEX($A10:$Y10,MATCH(Lists!$J$4,$A$1:$Y$1,0))&amp;""),""),IFERROR(TRIM(INDEX($A10:$Y10,MATCH(Lists!$J$2,$A$1:$Y$1,0))&amp;""),"")))</f>
        <v/>
      </c>
      <c r="AG10" s="21">
        <f>IFERROR(TRIM(INDEX($A10:$Y10,MATCH(Lists!$J$5,$A$1:$Y$1,0))&amp;""),"")</f>
        <v/>
      </c>
      <c r="AH10" s="21">
        <f>IFERROR(VALUE(IFERROR(TRIM(INDEX($A10:$Y10,MATCH(Lists!$J$6,$A$1:$Y$1,0))&amp;""),"")),"")</f>
        <v/>
      </c>
      <c r="AI10" s="22">
        <f>IF($AD10="S",Themes!$L$8,IF($AD10="M",Themes!$L$9,IF($AD10="L",Themes!$L$10,0)))</f>
        <v/>
      </c>
      <c r="AJ10" s="21">
        <f>IF(OR($AA10="",$AF10=""),0,IF(COUNTIFS($AA$2:$AA10,$AA10,$AF$2:$AF10,$AF10)=1,1,0))</f>
        <v/>
      </c>
      <c r="AK10" s="21">
        <f>IF($AJ10=1,IF(AND($AG10&lt;&gt;"",$AG10&lt;&gt;Themes!$L$12),1,0),0)</f>
        <v/>
      </c>
    </row>
    <row r="11">
      <c r="A11" s="18" t="inlineStr">
        <is>
          <t>EXAMPLE-10 (delete me)</t>
        </is>
      </c>
      <c r="B11" s="18" t="inlineStr">
        <is>
          <t>2026-10-19T09:19:00.000Z</t>
        </is>
      </c>
      <c r="C11" s="18" t="inlineStr">
        <is>
          <t>2026-10-19T09:14:00.000Z</t>
        </is>
      </c>
      <c r="D11" s="18" t="inlineStr">
        <is>
          <t>Open big projects without waiting</t>
        </is>
      </c>
      <c r="E11" s="18" t="inlineStr">
        <is>
          <t>Faster loading for large projects</t>
        </is>
      </c>
      <c r="F11" s="18" t="inlineStr">
        <is>
          <t>Core workflow</t>
        </is>
      </c>
      <c r="G11" s="18" t="n">
        <v>3</v>
      </c>
      <c r="H11" s="18" t="inlineStr">
        <is>
          <t>I wait</t>
        </is>
      </c>
      <c r="I11" s="18" t="inlineStr">
        <is>
          <t>Every week</t>
        </is>
      </c>
      <c r="J11" s="18" t="inlineStr"/>
      <c r="K11" s="18" t="inlineStr"/>
      <c r="L11" s="18" t="inlineStr">
        <is>
          <t>u_107</t>
        </is>
      </c>
      <c r="M11" s="18" t="inlineStr">
        <is>
          <t>pro</t>
        </is>
      </c>
      <c r="N11" s="18" t="inlineStr">
        <is>
          <t>settings</t>
        </is>
      </c>
      <c r="O11" s="18" t="n">
        <v>1</v>
      </c>
      <c r="Z11" s="19" t="n"/>
      <c r="AA11" s="20" t="inlineStr">
        <is>
          <t>Speed</t>
        </is>
      </c>
      <c r="AB11" s="20" t="inlineStr">
        <is>
          <t>Shipped</t>
        </is>
      </c>
      <c r="AC11" s="20" t="inlineStr">
        <is>
          <t>Y</t>
        </is>
      </c>
      <c r="AD11" s="20" t="inlineStr">
        <is>
          <t>S</t>
        </is>
      </c>
      <c r="AE11" s="19" t="n"/>
      <c r="AF11" s="21">
        <f>IF(IFERROR(TRIM(INDEX($A11:$Y11,MATCH(Lists!$J$3,$A$1:$Y$1,0))&amp;""),"")&lt;&gt;"",IFERROR(TRIM(INDEX($A11:$Y11,MATCH(Lists!$J$3,$A$1:$Y$1,0))&amp;""),""),IF(IFERROR(TRIM(INDEX($A11:$Y11,MATCH(Lists!$J$4,$A$1:$Y$1,0))&amp;""),"")&lt;&gt;"",IFERROR(TRIM(INDEX($A11:$Y11,MATCH(Lists!$J$4,$A$1:$Y$1,0))&amp;""),""),IFERROR(TRIM(INDEX($A11:$Y11,MATCH(Lists!$J$2,$A$1:$Y$1,0))&amp;""),"")))</f>
        <v/>
      </c>
      <c r="AG11" s="21">
        <f>IFERROR(TRIM(INDEX($A11:$Y11,MATCH(Lists!$J$5,$A$1:$Y$1,0))&amp;""),"")</f>
        <v/>
      </c>
      <c r="AH11" s="21">
        <f>IFERROR(VALUE(IFERROR(TRIM(INDEX($A11:$Y11,MATCH(Lists!$J$6,$A$1:$Y$1,0))&amp;""),"")),"")</f>
        <v/>
      </c>
      <c r="AI11" s="22">
        <f>IF($AD11="S",Themes!$L$8,IF($AD11="M",Themes!$L$9,IF($AD11="L",Themes!$L$10,0)))</f>
        <v/>
      </c>
      <c r="AJ11" s="21">
        <f>IF(OR($AA11="",$AF11=""),0,IF(COUNTIFS($AA$2:$AA11,$AA11,$AF$2:$AF11,$AF11)=1,1,0))</f>
        <v/>
      </c>
      <c r="AK11" s="21">
        <f>IF($AJ11=1,IF(AND($AG11&lt;&gt;"",$AG11&lt;&gt;Themes!$L$12),1,0),0)</f>
        <v/>
      </c>
    </row>
    <row r="12">
      <c r="Z12" s="19" t="n"/>
      <c r="AA12" s="23" t="n"/>
      <c r="AB12" s="23" t="n"/>
      <c r="AC12" s="23" t="n"/>
      <c r="AD12" s="23" t="n"/>
      <c r="AE12" s="19" t="n"/>
      <c r="AF12" s="21">
        <f>IF(IFERROR(TRIM(INDEX($A12:$Y12,MATCH(Lists!$J$3,$A$1:$Y$1,0))&amp;""),"")&lt;&gt;"",IFERROR(TRIM(INDEX($A12:$Y12,MATCH(Lists!$J$3,$A$1:$Y$1,0))&amp;""),""),IF(IFERROR(TRIM(INDEX($A12:$Y12,MATCH(Lists!$J$4,$A$1:$Y$1,0))&amp;""),"")&lt;&gt;"",IFERROR(TRIM(INDEX($A12:$Y12,MATCH(Lists!$J$4,$A$1:$Y$1,0))&amp;""),""),IFERROR(TRIM(INDEX($A12:$Y12,MATCH(Lists!$J$2,$A$1:$Y$1,0))&amp;""),"")))</f>
        <v/>
      </c>
      <c r="AG12" s="21">
        <f>IFERROR(TRIM(INDEX($A12:$Y12,MATCH(Lists!$J$5,$A$1:$Y$1,0))&amp;""),"")</f>
        <v/>
      </c>
      <c r="AH12" s="21">
        <f>IFERROR(VALUE(IFERROR(TRIM(INDEX($A12:$Y12,MATCH(Lists!$J$6,$A$1:$Y$1,0))&amp;""),"")),"")</f>
        <v/>
      </c>
      <c r="AI12" s="22">
        <f>IF($AD12="S",Themes!$L$8,IF($AD12="M",Themes!$L$9,IF($AD12="L",Themes!$L$10,0)))</f>
        <v/>
      </c>
      <c r="AJ12" s="21">
        <f>IF(OR($AA12="",$AF12=""),0,IF(COUNTIFS($AA$2:$AA12,$AA12,$AF$2:$AF12,$AF12)=1,1,0))</f>
        <v/>
      </c>
      <c r="AK12" s="21">
        <f>IF($AJ12=1,IF(AND($AG12&lt;&gt;"",$AG12&lt;&gt;Themes!$L$12),1,0),0)</f>
        <v/>
      </c>
    </row>
    <row r="13">
      <c r="Z13" s="19" t="n"/>
      <c r="AA13" s="23" t="n"/>
      <c r="AB13" s="23" t="n"/>
      <c r="AC13" s="23" t="n"/>
      <c r="AD13" s="23" t="n"/>
      <c r="AE13" s="19" t="n"/>
      <c r="AF13" s="21">
        <f>IF(IFERROR(TRIM(INDEX($A13:$Y13,MATCH(Lists!$J$3,$A$1:$Y$1,0))&amp;""),"")&lt;&gt;"",IFERROR(TRIM(INDEX($A13:$Y13,MATCH(Lists!$J$3,$A$1:$Y$1,0))&amp;""),""),IF(IFERROR(TRIM(INDEX($A13:$Y13,MATCH(Lists!$J$4,$A$1:$Y$1,0))&amp;""),"")&lt;&gt;"",IFERROR(TRIM(INDEX($A13:$Y13,MATCH(Lists!$J$4,$A$1:$Y$1,0))&amp;""),""),IFERROR(TRIM(INDEX($A13:$Y13,MATCH(Lists!$J$2,$A$1:$Y$1,0))&amp;""),"")))</f>
        <v/>
      </c>
      <c r="AG13" s="21">
        <f>IFERROR(TRIM(INDEX($A13:$Y13,MATCH(Lists!$J$5,$A$1:$Y$1,0))&amp;""),"")</f>
        <v/>
      </c>
      <c r="AH13" s="21">
        <f>IFERROR(VALUE(IFERROR(TRIM(INDEX($A13:$Y13,MATCH(Lists!$J$6,$A$1:$Y$1,0))&amp;""),"")),"")</f>
        <v/>
      </c>
      <c r="AI13" s="22">
        <f>IF($AD13="S",Themes!$L$8,IF($AD13="M",Themes!$L$9,IF($AD13="L",Themes!$L$10,0)))</f>
        <v/>
      </c>
      <c r="AJ13" s="21">
        <f>IF(OR($AA13="",$AF13=""),0,IF(COUNTIFS($AA$2:$AA13,$AA13,$AF$2:$AF13,$AF13)=1,1,0))</f>
        <v/>
      </c>
      <c r="AK13" s="21">
        <f>IF($AJ13=1,IF(AND($AG13&lt;&gt;"",$AG13&lt;&gt;Themes!$L$12),1,0),0)</f>
        <v/>
      </c>
    </row>
    <row r="14">
      <c r="Z14" s="19" t="n"/>
      <c r="AA14" s="23" t="n"/>
      <c r="AB14" s="23" t="n"/>
      <c r="AC14" s="23" t="n"/>
      <c r="AD14" s="23" t="n"/>
      <c r="AE14" s="19" t="n"/>
      <c r="AF14" s="21">
        <f>IF(IFERROR(TRIM(INDEX($A14:$Y14,MATCH(Lists!$J$3,$A$1:$Y$1,0))&amp;""),"")&lt;&gt;"",IFERROR(TRIM(INDEX($A14:$Y14,MATCH(Lists!$J$3,$A$1:$Y$1,0))&amp;""),""),IF(IFERROR(TRIM(INDEX($A14:$Y14,MATCH(Lists!$J$4,$A$1:$Y$1,0))&amp;""),"")&lt;&gt;"",IFERROR(TRIM(INDEX($A14:$Y14,MATCH(Lists!$J$4,$A$1:$Y$1,0))&amp;""),""),IFERROR(TRIM(INDEX($A14:$Y14,MATCH(Lists!$J$2,$A$1:$Y$1,0))&amp;""),"")))</f>
        <v/>
      </c>
      <c r="AG14" s="21">
        <f>IFERROR(TRIM(INDEX($A14:$Y14,MATCH(Lists!$J$5,$A$1:$Y$1,0))&amp;""),"")</f>
        <v/>
      </c>
      <c r="AH14" s="21">
        <f>IFERROR(VALUE(IFERROR(TRIM(INDEX($A14:$Y14,MATCH(Lists!$J$6,$A$1:$Y$1,0))&amp;""),"")),"")</f>
        <v/>
      </c>
      <c r="AI14" s="22">
        <f>IF($AD14="S",Themes!$L$8,IF($AD14="M",Themes!$L$9,IF($AD14="L",Themes!$L$10,0)))</f>
        <v/>
      </c>
      <c r="AJ14" s="21">
        <f>IF(OR($AA14="",$AF14=""),0,IF(COUNTIFS($AA$2:$AA14,$AA14,$AF$2:$AF14,$AF14)=1,1,0))</f>
        <v/>
      </c>
      <c r="AK14" s="21">
        <f>IF($AJ14=1,IF(AND($AG14&lt;&gt;"",$AG14&lt;&gt;Themes!$L$12),1,0),0)</f>
        <v/>
      </c>
    </row>
    <row r="15">
      <c r="Z15" s="19" t="n"/>
      <c r="AA15" s="23" t="n"/>
      <c r="AB15" s="23" t="n"/>
      <c r="AC15" s="23" t="n"/>
      <c r="AD15" s="23" t="n"/>
      <c r="AE15" s="19" t="n"/>
      <c r="AF15" s="21">
        <f>IF(IFERROR(TRIM(INDEX($A15:$Y15,MATCH(Lists!$J$3,$A$1:$Y$1,0))&amp;""),"")&lt;&gt;"",IFERROR(TRIM(INDEX($A15:$Y15,MATCH(Lists!$J$3,$A$1:$Y$1,0))&amp;""),""),IF(IFERROR(TRIM(INDEX($A15:$Y15,MATCH(Lists!$J$4,$A$1:$Y$1,0))&amp;""),"")&lt;&gt;"",IFERROR(TRIM(INDEX($A15:$Y15,MATCH(Lists!$J$4,$A$1:$Y$1,0))&amp;""),""),IFERROR(TRIM(INDEX($A15:$Y15,MATCH(Lists!$J$2,$A$1:$Y$1,0))&amp;""),"")))</f>
        <v/>
      </c>
      <c r="AG15" s="21">
        <f>IFERROR(TRIM(INDEX($A15:$Y15,MATCH(Lists!$J$5,$A$1:$Y$1,0))&amp;""),"")</f>
        <v/>
      </c>
      <c r="AH15" s="21">
        <f>IFERROR(VALUE(IFERROR(TRIM(INDEX($A15:$Y15,MATCH(Lists!$J$6,$A$1:$Y$1,0))&amp;""),"")),"")</f>
        <v/>
      </c>
      <c r="AI15" s="22">
        <f>IF($AD15="S",Themes!$L$8,IF($AD15="M",Themes!$L$9,IF($AD15="L",Themes!$L$10,0)))</f>
        <v/>
      </c>
      <c r="AJ15" s="21">
        <f>IF(OR($AA15="",$AF15=""),0,IF(COUNTIFS($AA$2:$AA15,$AA15,$AF$2:$AF15,$AF15)=1,1,0))</f>
        <v/>
      </c>
      <c r="AK15" s="21">
        <f>IF($AJ15=1,IF(AND($AG15&lt;&gt;"",$AG15&lt;&gt;Themes!$L$12),1,0),0)</f>
        <v/>
      </c>
    </row>
    <row r="16">
      <c r="Z16" s="19" t="n"/>
      <c r="AA16" s="23" t="n"/>
      <c r="AB16" s="23" t="n"/>
      <c r="AC16" s="23" t="n"/>
      <c r="AD16" s="23" t="n"/>
      <c r="AE16" s="19" t="n"/>
      <c r="AF16" s="21">
        <f>IF(IFERROR(TRIM(INDEX($A16:$Y16,MATCH(Lists!$J$3,$A$1:$Y$1,0))&amp;""),"")&lt;&gt;"",IFERROR(TRIM(INDEX($A16:$Y16,MATCH(Lists!$J$3,$A$1:$Y$1,0))&amp;""),""),IF(IFERROR(TRIM(INDEX($A16:$Y16,MATCH(Lists!$J$4,$A$1:$Y$1,0))&amp;""),"")&lt;&gt;"",IFERROR(TRIM(INDEX($A16:$Y16,MATCH(Lists!$J$4,$A$1:$Y$1,0))&amp;""),""),IFERROR(TRIM(INDEX($A16:$Y16,MATCH(Lists!$J$2,$A$1:$Y$1,0))&amp;""),"")))</f>
        <v/>
      </c>
      <c r="AG16" s="21">
        <f>IFERROR(TRIM(INDEX($A16:$Y16,MATCH(Lists!$J$5,$A$1:$Y$1,0))&amp;""),"")</f>
        <v/>
      </c>
      <c r="AH16" s="21">
        <f>IFERROR(VALUE(IFERROR(TRIM(INDEX($A16:$Y16,MATCH(Lists!$J$6,$A$1:$Y$1,0))&amp;""),"")),"")</f>
        <v/>
      </c>
      <c r="AI16" s="22">
        <f>IF($AD16="S",Themes!$L$8,IF($AD16="M",Themes!$L$9,IF($AD16="L",Themes!$L$10,0)))</f>
        <v/>
      </c>
      <c r="AJ16" s="21">
        <f>IF(OR($AA16="",$AF16=""),0,IF(COUNTIFS($AA$2:$AA16,$AA16,$AF$2:$AF16,$AF16)=1,1,0))</f>
        <v/>
      </c>
      <c r="AK16" s="21">
        <f>IF($AJ16=1,IF(AND($AG16&lt;&gt;"",$AG16&lt;&gt;Themes!$L$12),1,0),0)</f>
        <v/>
      </c>
    </row>
    <row r="17">
      <c r="Z17" s="19" t="n"/>
      <c r="AA17" s="23" t="n"/>
      <c r="AB17" s="23" t="n"/>
      <c r="AC17" s="23" t="n"/>
      <c r="AD17" s="23" t="n"/>
      <c r="AE17" s="19" t="n"/>
      <c r="AF17" s="21">
        <f>IF(IFERROR(TRIM(INDEX($A17:$Y17,MATCH(Lists!$J$3,$A$1:$Y$1,0))&amp;""),"")&lt;&gt;"",IFERROR(TRIM(INDEX($A17:$Y17,MATCH(Lists!$J$3,$A$1:$Y$1,0))&amp;""),""),IF(IFERROR(TRIM(INDEX($A17:$Y17,MATCH(Lists!$J$4,$A$1:$Y$1,0))&amp;""),"")&lt;&gt;"",IFERROR(TRIM(INDEX($A17:$Y17,MATCH(Lists!$J$4,$A$1:$Y$1,0))&amp;""),""),IFERROR(TRIM(INDEX($A17:$Y17,MATCH(Lists!$J$2,$A$1:$Y$1,0))&amp;""),"")))</f>
        <v/>
      </c>
      <c r="AG17" s="21">
        <f>IFERROR(TRIM(INDEX($A17:$Y17,MATCH(Lists!$J$5,$A$1:$Y$1,0))&amp;""),"")</f>
        <v/>
      </c>
      <c r="AH17" s="21">
        <f>IFERROR(VALUE(IFERROR(TRIM(INDEX($A17:$Y17,MATCH(Lists!$J$6,$A$1:$Y$1,0))&amp;""),"")),"")</f>
        <v/>
      </c>
      <c r="AI17" s="22">
        <f>IF($AD17="S",Themes!$L$8,IF($AD17="M",Themes!$L$9,IF($AD17="L",Themes!$L$10,0)))</f>
        <v/>
      </c>
      <c r="AJ17" s="21">
        <f>IF(OR($AA17="",$AF17=""),0,IF(COUNTIFS($AA$2:$AA17,$AA17,$AF$2:$AF17,$AF17)=1,1,0))</f>
        <v/>
      </c>
      <c r="AK17" s="21">
        <f>IF($AJ17=1,IF(AND($AG17&lt;&gt;"",$AG17&lt;&gt;Themes!$L$12),1,0),0)</f>
        <v/>
      </c>
    </row>
    <row r="18">
      <c r="Z18" s="19" t="n"/>
      <c r="AA18" s="23" t="n"/>
      <c r="AB18" s="23" t="n"/>
      <c r="AC18" s="23" t="n"/>
      <c r="AD18" s="23" t="n"/>
      <c r="AE18" s="19" t="n"/>
      <c r="AF18" s="21">
        <f>IF(IFERROR(TRIM(INDEX($A18:$Y18,MATCH(Lists!$J$3,$A$1:$Y$1,0))&amp;""),"")&lt;&gt;"",IFERROR(TRIM(INDEX($A18:$Y18,MATCH(Lists!$J$3,$A$1:$Y$1,0))&amp;""),""),IF(IFERROR(TRIM(INDEX($A18:$Y18,MATCH(Lists!$J$4,$A$1:$Y$1,0))&amp;""),"")&lt;&gt;"",IFERROR(TRIM(INDEX($A18:$Y18,MATCH(Lists!$J$4,$A$1:$Y$1,0))&amp;""),""),IFERROR(TRIM(INDEX($A18:$Y18,MATCH(Lists!$J$2,$A$1:$Y$1,0))&amp;""),"")))</f>
        <v/>
      </c>
      <c r="AG18" s="21">
        <f>IFERROR(TRIM(INDEX($A18:$Y18,MATCH(Lists!$J$5,$A$1:$Y$1,0))&amp;""),"")</f>
        <v/>
      </c>
      <c r="AH18" s="21">
        <f>IFERROR(VALUE(IFERROR(TRIM(INDEX($A18:$Y18,MATCH(Lists!$J$6,$A$1:$Y$1,0))&amp;""),"")),"")</f>
        <v/>
      </c>
      <c r="AI18" s="22">
        <f>IF($AD18="S",Themes!$L$8,IF($AD18="M",Themes!$L$9,IF($AD18="L",Themes!$L$10,0)))</f>
        <v/>
      </c>
      <c r="AJ18" s="21">
        <f>IF(OR($AA18="",$AF18=""),0,IF(COUNTIFS($AA$2:$AA18,$AA18,$AF$2:$AF18,$AF18)=1,1,0))</f>
        <v/>
      </c>
      <c r="AK18" s="21">
        <f>IF($AJ18=1,IF(AND($AG18&lt;&gt;"",$AG18&lt;&gt;Themes!$L$12),1,0),0)</f>
        <v/>
      </c>
    </row>
    <row r="19">
      <c r="Z19" s="19" t="n"/>
      <c r="AA19" s="23" t="n"/>
      <c r="AB19" s="23" t="n"/>
      <c r="AC19" s="23" t="n"/>
      <c r="AD19" s="23" t="n"/>
      <c r="AE19" s="19" t="n"/>
      <c r="AF19" s="21">
        <f>IF(IFERROR(TRIM(INDEX($A19:$Y19,MATCH(Lists!$J$3,$A$1:$Y$1,0))&amp;""),"")&lt;&gt;"",IFERROR(TRIM(INDEX($A19:$Y19,MATCH(Lists!$J$3,$A$1:$Y$1,0))&amp;""),""),IF(IFERROR(TRIM(INDEX($A19:$Y19,MATCH(Lists!$J$4,$A$1:$Y$1,0))&amp;""),"")&lt;&gt;"",IFERROR(TRIM(INDEX($A19:$Y19,MATCH(Lists!$J$4,$A$1:$Y$1,0))&amp;""),""),IFERROR(TRIM(INDEX($A19:$Y19,MATCH(Lists!$J$2,$A$1:$Y$1,0))&amp;""),"")))</f>
        <v/>
      </c>
      <c r="AG19" s="21">
        <f>IFERROR(TRIM(INDEX($A19:$Y19,MATCH(Lists!$J$5,$A$1:$Y$1,0))&amp;""),"")</f>
        <v/>
      </c>
      <c r="AH19" s="21">
        <f>IFERROR(VALUE(IFERROR(TRIM(INDEX($A19:$Y19,MATCH(Lists!$J$6,$A$1:$Y$1,0))&amp;""),"")),"")</f>
        <v/>
      </c>
      <c r="AI19" s="22">
        <f>IF($AD19="S",Themes!$L$8,IF($AD19="M",Themes!$L$9,IF($AD19="L",Themes!$L$10,0)))</f>
        <v/>
      </c>
      <c r="AJ19" s="21">
        <f>IF(OR($AA19="",$AF19=""),0,IF(COUNTIFS($AA$2:$AA19,$AA19,$AF$2:$AF19,$AF19)=1,1,0))</f>
        <v/>
      </c>
      <c r="AK19" s="21">
        <f>IF($AJ19=1,IF(AND($AG19&lt;&gt;"",$AG19&lt;&gt;Themes!$L$12),1,0),0)</f>
        <v/>
      </c>
    </row>
    <row r="20">
      <c r="Z20" s="19" t="n"/>
      <c r="AA20" s="23" t="n"/>
      <c r="AB20" s="23" t="n"/>
      <c r="AC20" s="23" t="n"/>
      <c r="AD20" s="23" t="n"/>
      <c r="AE20" s="19" t="n"/>
      <c r="AF20" s="21">
        <f>IF(IFERROR(TRIM(INDEX($A20:$Y20,MATCH(Lists!$J$3,$A$1:$Y$1,0))&amp;""),"")&lt;&gt;"",IFERROR(TRIM(INDEX($A20:$Y20,MATCH(Lists!$J$3,$A$1:$Y$1,0))&amp;""),""),IF(IFERROR(TRIM(INDEX($A20:$Y20,MATCH(Lists!$J$4,$A$1:$Y$1,0))&amp;""),"")&lt;&gt;"",IFERROR(TRIM(INDEX($A20:$Y20,MATCH(Lists!$J$4,$A$1:$Y$1,0))&amp;""),""),IFERROR(TRIM(INDEX($A20:$Y20,MATCH(Lists!$J$2,$A$1:$Y$1,0))&amp;""),"")))</f>
        <v/>
      </c>
      <c r="AG20" s="21">
        <f>IFERROR(TRIM(INDEX($A20:$Y20,MATCH(Lists!$J$5,$A$1:$Y$1,0))&amp;""),"")</f>
        <v/>
      </c>
      <c r="AH20" s="21">
        <f>IFERROR(VALUE(IFERROR(TRIM(INDEX($A20:$Y20,MATCH(Lists!$J$6,$A$1:$Y$1,0))&amp;""),"")),"")</f>
        <v/>
      </c>
      <c r="AI20" s="22">
        <f>IF($AD20="S",Themes!$L$8,IF($AD20="M",Themes!$L$9,IF($AD20="L",Themes!$L$10,0)))</f>
        <v/>
      </c>
      <c r="AJ20" s="21">
        <f>IF(OR($AA20="",$AF20=""),0,IF(COUNTIFS($AA$2:$AA20,$AA20,$AF$2:$AF20,$AF20)=1,1,0))</f>
        <v/>
      </c>
      <c r="AK20" s="21">
        <f>IF($AJ20=1,IF(AND($AG20&lt;&gt;"",$AG20&lt;&gt;Themes!$L$12),1,0),0)</f>
        <v/>
      </c>
    </row>
    <row r="21">
      <c r="Z21" s="19" t="n"/>
      <c r="AA21" s="23" t="n"/>
      <c r="AB21" s="23" t="n"/>
      <c r="AC21" s="23" t="n"/>
      <c r="AD21" s="23" t="n"/>
      <c r="AE21" s="19" t="n"/>
      <c r="AF21" s="21">
        <f>IF(IFERROR(TRIM(INDEX($A21:$Y21,MATCH(Lists!$J$3,$A$1:$Y$1,0))&amp;""),"")&lt;&gt;"",IFERROR(TRIM(INDEX($A21:$Y21,MATCH(Lists!$J$3,$A$1:$Y$1,0))&amp;""),""),IF(IFERROR(TRIM(INDEX($A21:$Y21,MATCH(Lists!$J$4,$A$1:$Y$1,0))&amp;""),"")&lt;&gt;"",IFERROR(TRIM(INDEX($A21:$Y21,MATCH(Lists!$J$4,$A$1:$Y$1,0))&amp;""),""),IFERROR(TRIM(INDEX($A21:$Y21,MATCH(Lists!$J$2,$A$1:$Y$1,0))&amp;""),"")))</f>
        <v/>
      </c>
      <c r="AG21" s="21">
        <f>IFERROR(TRIM(INDEX($A21:$Y21,MATCH(Lists!$J$5,$A$1:$Y$1,0))&amp;""),"")</f>
        <v/>
      </c>
      <c r="AH21" s="21">
        <f>IFERROR(VALUE(IFERROR(TRIM(INDEX($A21:$Y21,MATCH(Lists!$J$6,$A$1:$Y$1,0))&amp;""),"")),"")</f>
        <v/>
      </c>
      <c r="AI21" s="22">
        <f>IF($AD21="S",Themes!$L$8,IF($AD21="M",Themes!$L$9,IF($AD21="L",Themes!$L$10,0)))</f>
        <v/>
      </c>
      <c r="AJ21" s="21">
        <f>IF(OR($AA21="",$AF21=""),0,IF(COUNTIFS($AA$2:$AA21,$AA21,$AF$2:$AF21,$AF21)=1,1,0))</f>
        <v/>
      </c>
      <c r="AK21" s="21">
        <f>IF($AJ21=1,IF(AND($AG21&lt;&gt;"",$AG21&lt;&gt;Themes!$L$12),1,0),0)</f>
        <v/>
      </c>
    </row>
    <row r="22">
      <c r="Z22" s="19" t="n"/>
      <c r="AA22" s="23" t="n"/>
      <c r="AB22" s="23" t="n"/>
      <c r="AC22" s="23" t="n"/>
      <c r="AD22" s="23" t="n"/>
      <c r="AE22" s="19" t="n"/>
      <c r="AF22" s="21">
        <f>IF(IFERROR(TRIM(INDEX($A22:$Y22,MATCH(Lists!$J$3,$A$1:$Y$1,0))&amp;""),"")&lt;&gt;"",IFERROR(TRIM(INDEX($A22:$Y22,MATCH(Lists!$J$3,$A$1:$Y$1,0))&amp;""),""),IF(IFERROR(TRIM(INDEX($A22:$Y22,MATCH(Lists!$J$4,$A$1:$Y$1,0))&amp;""),"")&lt;&gt;"",IFERROR(TRIM(INDEX($A22:$Y22,MATCH(Lists!$J$4,$A$1:$Y$1,0))&amp;""),""),IFERROR(TRIM(INDEX($A22:$Y22,MATCH(Lists!$J$2,$A$1:$Y$1,0))&amp;""),"")))</f>
        <v/>
      </c>
      <c r="AG22" s="21">
        <f>IFERROR(TRIM(INDEX($A22:$Y22,MATCH(Lists!$J$5,$A$1:$Y$1,0))&amp;""),"")</f>
        <v/>
      </c>
      <c r="AH22" s="21">
        <f>IFERROR(VALUE(IFERROR(TRIM(INDEX($A22:$Y22,MATCH(Lists!$J$6,$A$1:$Y$1,0))&amp;""),"")),"")</f>
        <v/>
      </c>
      <c r="AI22" s="22">
        <f>IF($AD22="S",Themes!$L$8,IF($AD22="M",Themes!$L$9,IF($AD22="L",Themes!$L$10,0)))</f>
        <v/>
      </c>
      <c r="AJ22" s="21">
        <f>IF(OR($AA22="",$AF22=""),0,IF(COUNTIFS($AA$2:$AA22,$AA22,$AF$2:$AF22,$AF22)=1,1,0))</f>
        <v/>
      </c>
      <c r="AK22" s="21">
        <f>IF($AJ22=1,IF(AND($AG22&lt;&gt;"",$AG22&lt;&gt;Themes!$L$12),1,0),0)</f>
        <v/>
      </c>
    </row>
    <row r="23">
      <c r="Z23" s="19" t="n"/>
      <c r="AA23" s="23" t="n"/>
      <c r="AB23" s="23" t="n"/>
      <c r="AC23" s="23" t="n"/>
      <c r="AD23" s="23" t="n"/>
      <c r="AE23" s="19" t="n"/>
      <c r="AF23" s="21">
        <f>IF(IFERROR(TRIM(INDEX($A23:$Y23,MATCH(Lists!$J$3,$A$1:$Y$1,0))&amp;""),"")&lt;&gt;"",IFERROR(TRIM(INDEX($A23:$Y23,MATCH(Lists!$J$3,$A$1:$Y$1,0))&amp;""),""),IF(IFERROR(TRIM(INDEX($A23:$Y23,MATCH(Lists!$J$4,$A$1:$Y$1,0))&amp;""),"")&lt;&gt;"",IFERROR(TRIM(INDEX($A23:$Y23,MATCH(Lists!$J$4,$A$1:$Y$1,0))&amp;""),""),IFERROR(TRIM(INDEX($A23:$Y23,MATCH(Lists!$J$2,$A$1:$Y$1,0))&amp;""),"")))</f>
        <v/>
      </c>
      <c r="AG23" s="21">
        <f>IFERROR(TRIM(INDEX($A23:$Y23,MATCH(Lists!$J$5,$A$1:$Y$1,0))&amp;""),"")</f>
        <v/>
      </c>
      <c r="AH23" s="21">
        <f>IFERROR(VALUE(IFERROR(TRIM(INDEX($A23:$Y23,MATCH(Lists!$J$6,$A$1:$Y$1,0))&amp;""),"")),"")</f>
        <v/>
      </c>
      <c r="AI23" s="22">
        <f>IF($AD23="S",Themes!$L$8,IF($AD23="M",Themes!$L$9,IF($AD23="L",Themes!$L$10,0)))</f>
        <v/>
      </c>
      <c r="AJ23" s="21">
        <f>IF(OR($AA23="",$AF23=""),0,IF(COUNTIFS($AA$2:$AA23,$AA23,$AF$2:$AF23,$AF23)=1,1,0))</f>
        <v/>
      </c>
      <c r="AK23" s="21">
        <f>IF($AJ23=1,IF(AND($AG23&lt;&gt;"",$AG23&lt;&gt;Themes!$L$12),1,0),0)</f>
        <v/>
      </c>
    </row>
    <row r="24">
      <c r="Z24" s="19" t="n"/>
      <c r="AA24" s="23" t="n"/>
      <c r="AB24" s="23" t="n"/>
      <c r="AC24" s="23" t="n"/>
      <c r="AD24" s="23" t="n"/>
      <c r="AE24" s="19" t="n"/>
      <c r="AF24" s="21">
        <f>IF(IFERROR(TRIM(INDEX($A24:$Y24,MATCH(Lists!$J$3,$A$1:$Y$1,0))&amp;""),"")&lt;&gt;"",IFERROR(TRIM(INDEX($A24:$Y24,MATCH(Lists!$J$3,$A$1:$Y$1,0))&amp;""),""),IF(IFERROR(TRIM(INDEX($A24:$Y24,MATCH(Lists!$J$4,$A$1:$Y$1,0))&amp;""),"")&lt;&gt;"",IFERROR(TRIM(INDEX($A24:$Y24,MATCH(Lists!$J$4,$A$1:$Y$1,0))&amp;""),""),IFERROR(TRIM(INDEX($A24:$Y24,MATCH(Lists!$J$2,$A$1:$Y$1,0))&amp;""),"")))</f>
        <v/>
      </c>
      <c r="AG24" s="21">
        <f>IFERROR(TRIM(INDEX($A24:$Y24,MATCH(Lists!$J$5,$A$1:$Y$1,0))&amp;""),"")</f>
        <v/>
      </c>
      <c r="AH24" s="21">
        <f>IFERROR(VALUE(IFERROR(TRIM(INDEX($A24:$Y24,MATCH(Lists!$J$6,$A$1:$Y$1,0))&amp;""),"")),"")</f>
        <v/>
      </c>
      <c r="AI24" s="22">
        <f>IF($AD24="S",Themes!$L$8,IF($AD24="M",Themes!$L$9,IF($AD24="L",Themes!$L$10,0)))</f>
        <v/>
      </c>
      <c r="AJ24" s="21">
        <f>IF(OR($AA24="",$AF24=""),0,IF(COUNTIFS($AA$2:$AA24,$AA24,$AF$2:$AF24,$AF24)=1,1,0))</f>
        <v/>
      </c>
      <c r="AK24" s="21">
        <f>IF($AJ24=1,IF(AND($AG24&lt;&gt;"",$AG24&lt;&gt;Themes!$L$12),1,0),0)</f>
        <v/>
      </c>
    </row>
    <row r="25">
      <c r="Z25" s="19" t="n"/>
      <c r="AA25" s="23" t="n"/>
      <c r="AB25" s="23" t="n"/>
      <c r="AC25" s="23" t="n"/>
      <c r="AD25" s="23" t="n"/>
      <c r="AE25" s="19" t="n"/>
      <c r="AF25" s="21">
        <f>IF(IFERROR(TRIM(INDEX($A25:$Y25,MATCH(Lists!$J$3,$A$1:$Y$1,0))&amp;""),"")&lt;&gt;"",IFERROR(TRIM(INDEX($A25:$Y25,MATCH(Lists!$J$3,$A$1:$Y$1,0))&amp;""),""),IF(IFERROR(TRIM(INDEX($A25:$Y25,MATCH(Lists!$J$4,$A$1:$Y$1,0))&amp;""),"")&lt;&gt;"",IFERROR(TRIM(INDEX($A25:$Y25,MATCH(Lists!$J$4,$A$1:$Y$1,0))&amp;""),""),IFERROR(TRIM(INDEX($A25:$Y25,MATCH(Lists!$J$2,$A$1:$Y$1,0))&amp;""),"")))</f>
        <v/>
      </c>
      <c r="AG25" s="21">
        <f>IFERROR(TRIM(INDEX($A25:$Y25,MATCH(Lists!$J$5,$A$1:$Y$1,0))&amp;""),"")</f>
        <v/>
      </c>
      <c r="AH25" s="21">
        <f>IFERROR(VALUE(IFERROR(TRIM(INDEX($A25:$Y25,MATCH(Lists!$J$6,$A$1:$Y$1,0))&amp;""),"")),"")</f>
        <v/>
      </c>
      <c r="AI25" s="22">
        <f>IF($AD25="S",Themes!$L$8,IF($AD25="M",Themes!$L$9,IF($AD25="L",Themes!$L$10,0)))</f>
        <v/>
      </c>
      <c r="AJ25" s="21">
        <f>IF(OR($AA25="",$AF25=""),0,IF(COUNTIFS($AA$2:$AA25,$AA25,$AF$2:$AF25,$AF25)=1,1,0))</f>
        <v/>
      </c>
      <c r="AK25" s="21">
        <f>IF($AJ25=1,IF(AND($AG25&lt;&gt;"",$AG25&lt;&gt;Themes!$L$12),1,0),0)</f>
        <v/>
      </c>
    </row>
    <row r="26">
      <c r="Z26" s="19" t="n"/>
      <c r="AA26" s="23" t="n"/>
      <c r="AB26" s="23" t="n"/>
      <c r="AC26" s="23" t="n"/>
      <c r="AD26" s="23" t="n"/>
      <c r="AE26" s="19" t="n"/>
      <c r="AF26" s="21">
        <f>IF(IFERROR(TRIM(INDEX($A26:$Y26,MATCH(Lists!$J$3,$A$1:$Y$1,0))&amp;""),"")&lt;&gt;"",IFERROR(TRIM(INDEX($A26:$Y26,MATCH(Lists!$J$3,$A$1:$Y$1,0))&amp;""),""),IF(IFERROR(TRIM(INDEX($A26:$Y26,MATCH(Lists!$J$4,$A$1:$Y$1,0))&amp;""),"")&lt;&gt;"",IFERROR(TRIM(INDEX($A26:$Y26,MATCH(Lists!$J$4,$A$1:$Y$1,0))&amp;""),""),IFERROR(TRIM(INDEX($A26:$Y26,MATCH(Lists!$J$2,$A$1:$Y$1,0))&amp;""),"")))</f>
        <v/>
      </c>
      <c r="AG26" s="21">
        <f>IFERROR(TRIM(INDEX($A26:$Y26,MATCH(Lists!$J$5,$A$1:$Y$1,0))&amp;""),"")</f>
        <v/>
      </c>
      <c r="AH26" s="21">
        <f>IFERROR(VALUE(IFERROR(TRIM(INDEX($A26:$Y26,MATCH(Lists!$J$6,$A$1:$Y$1,0))&amp;""),"")),"")</f>
        <v/>
      </c>
      <c r="AI26" s="22">
        <f>IF($AD26="S",Themes!$L$8,IF($AD26="M",Themes!$L$9,IF($AD26="L",Themes!$L$10,0)))</f>
        <v/>
      </c>
      <c r="AJ26" s="21">
        <f>IF(OR($AA26="",$AF26=""),0,IF(COUNTIFS($AA$2:$AA26,$AA26,$AF$2:$AF26,$AF26)=1,1,0))</f>
        <v/>
      </c>
      <c r="AK26" s="21">
        <f>IF($AJ26=1,IF(AND($AG26&lt;&gt;"",$AG26&lt;&gt;Themes!$L$12),1,0),0)</f>
        <v/>
      </c>
    </row>
    <row r="27">
      <c r="Z27" s="19" t="n"/>
      <c r="AA27" s="23" t="n"/>
      <c r="AB27" s="23" t="n"/>
      <c r="AC27" s="23" t="n"/>
      <c r="AD27" s="23" t="n"/>
      <c r="AE27" s="19" t="n"/>
      <c r="AF27" s="21">
        <f>IF(IFERROR(TRIM(INDEX($A27:$Y27,MATCH(Lists!$J$3,$A$1:$Y$1,0))&amp;""),"")&lt;&gt;"",IFERROR(TRIM(INDEX($A27:$Y27,MATCH(Lists!$J$3,$A$1:$Y$1,0))&amp;""),""),IF(IFERROR(TRIM(INDEX($A27:$Y27,MATCH(Lists!$J$4,$A$1:$Y$1,0))&amp;""),"")&lt;&gt;"",IFERROR(TRIM(INDEX($A27:$Y27,MATCH(Lists!$J$4,$A$1:$Y$1,0))&amp;""),""),IFERROR(TRIM(INDEX($A27:$Y27,MATCH(Lists!$J$2,$A$1:$Y$1,0))&amp;""),"")))</f>
        <v/>
      </c>
      <c r="AG27" s="21">
        <f>IFERROR(TRIM(INDEX($A27:$Y27,MATCH(Lists!$J$5,$A$1:$Y$1,0))&amp;""),"")</f>
        <v/>
      </c>
      <c r="AH27" s="21">
        <f>IFERROR(VALUE(IFERROR(TRIM(INDEX($A27:$Y27,MATCH(Lists!$J$6,$A$1:$Y$1,0))&amp;""),"")),"")</f>
        <v/>
      </c>
      <c r="AI27" s="22">
        <f>IF($AD27="S",Themes!$L$8,IF($AD27="M",Themes!$L$9,IF($AD27="L",Themes!$L$10,0)))</f>
        <v/>
      </c>
      <c r="AJ27" s="21">
        <f>IF(OR($AA27="",$AF27=""),0,IF(COUNTIFS($AA$2:$AA27,$AA27,$AF$2:$AF27,$AF27)=1,1,0))</f>
        <v/>
      </c>
      <c r="AK27" s="21">
        <f>IF($AJ27=1,IF(AND($AG27&lt;&gt;"",$AG27&lt;&gt;Themes!$L$12),1,0),0)</f>
        <v/>
      </c>
    </row>
    <row r="28">
      <c r="Z28" s="19" t="n"/>
      <c r="AA28" s="23" t="n"/>
      <c r="AB28" s="23" t="n"/>
      <c r="AC28" s="23" t="n"/>
      <c r="AD28" s="23" t="n"/>
      <c r="AE28" s="19" t="n"/>
      <c r="AF28" s="21">
        <f>IF(IFERROR(TRIM(INDEX($A28:$Y28,MATCH(Lists!$J$3,$A$1:$Y$1,0))&amp;""),"")&lt;&gt;"",IFERROR(TRIM(INDEX($A28:$Y28,MATCH(Lists!$J$3,$A$1:$Y$1,0))&amp;""),""),IF(IFERROR(TRIM(INDEX($A28:$Y28,MATCH(Lists!$J$4,$A$1:$Y$1,0))&amp;""),"")&lt;&gt;"",IFERROR(TRIM(INDEX($A28:$Y28,MATCH(Lists!$J$4,$A$1:$Y$1,0))&amp;""),""),IFERROR(TRIM(INDEX($A28:$Y28,MATCH(Lists!$J$2,$A$1:$Y$1,0))&amp;""),"")))</f>
        <v/>
      </c>
      <c r="AG28" s="21">
        <f>IFERROR(TRIM(INDEX($A28:$Y28,MATCH(Lists!$J$5,$A$1:$Y$1,0))&amp;""),"")</f>
        <v/>
      </c>
      <c r="AH28" s="21">
        <f>IFERROR(VALUE(IFERROR(TRIM(INDEX($A28:$Y28,MATCH(Lists!$J$6,$A$1:$Y$1,0))&amp;""),"")),"")</f>
        <v/>
      </c>
      <c r="AI28" s="22">
        <f>IF($AD28="S",Themes!$L$8,IF($AD28="M",Themes!$L$9,IF($AD28="L",Themes!$L$10,0)))</f>
        <v/>
      </c>
      <c r="AJ28" s="21">
        <f>IF(OR($AA28="",$AF28=""),0,IF(COUNTIFS($AA$2:$AA28,$AA28,$AF$2:$AF28,$AF28)=1,1,0))</f>
        <v/>
      </c>
      <c r="AK28" s="21">
        <f>IF($AJ28=1,IF(AND($AG28&lt;&gt;"",$AG28&lt;&gt;Themes!$L$12),1,0),0)</f>
        <v/>
      </c>
    </row>
    <row r="29">
      <c r="Z29" s="19" t="n"/>
      <c r="AA29" s="23" t="n"/>
      <c r="AB29" s="23" t="n"/>
      <c r="AC29" s="23" t="n"/>
      <c r="AD29" s="23" t="n"/>
      <c r="AE29" s="19" t="n"/>
      <c r="AF29" s="21">
        <f>IF(IFERROR(TRIM(INDEX($A29:$Y29,MATCH(Lists!$J$3,$A$1:$Y$1,0))&amp;""),"")&lt;&gt;"",IFERROR(TRIM(INDEX($A29:$Y29,MATCH(Lists!$J$3,$A$1:$Y$1,0))&amp;""),""),IF(IFERROR(TRIM(INDEX($A29:$Y29,MATCH(Lists!$J$4,$A$1:$Y$1,0))&amp;""),"")&lt;&gt;"",IFERROR(TRIM(INDEX($A29:$Y29,MATCH(Lists!$J$4,$A$1:$Y$1,0))&amp;""),""),IFERROR(TRIM(INDEX($A29:$Y29,MATCH(Lists!$J$2,$A$1:$Y$1,0))&amp;""),"")))</f>
        <v/>
      </c>
      <c r="AG29" s="21">
        <f>IFERROR(TRIM(INDEX($A29:$Y29,MATCH(Lists!$J$5,$A$1:$Y$1,0))&amp;""),"")</f>
        <v/>
      </c>
      <c r="AH29" s="21">
        <f>IFERROR(VALUE(IFERROR(TRIM(INDEX($A29:$Y29,MATCH(Lists!$J$6,$A$1:$Y$1,0))&amp;""),"")),"")</f>
        <v/>
      </c>
      <c r="AI29" s="22">
        <f>IF($AD29="S",Themes!$L$8,IF($AD29="M",Themes!$L$9,IF($AD29="L",Themes!$L$10,0)))</f>
        <v/>
      </c>
      <c r="AJ29" s="21">
        <f>IF(OR($AA29="",$AF29=""),0,IF(COUNTIFS($AA$2:$AA29,$AA29,$AF$2:$AF29,$AF29)=1,1,0))</f>
        <v/>
      </c>
      <c r="AK29" s="21">
        <f>IF($AJ29=1,IF(AND($AG29&lt;&gt;"",$AG29&lt;&gt;Themes!$L$12),1,0),0)</f>
        <v/>
      </c>
    </row>
    <row r="30">
      <c r="Z30" s="19" t="n"/>
      <c r="AA30" s="23" t="n"/>
      <c r="AB30" s="23" t="n"/>
      <c r="AC30" s="23" t="n"/>
      <c r="AD30" s="23" t="n"/>
      <c r="AE30" s="19" t="n"/>
      <c r="AF30" s="21">
        <f>IF(IFERROR(TRIM(INDEX($A30:$Y30,MATCH(Lists!$J$3,$A$1:$Y$1,0))&amp;""),"")&lt;&gt;"",IFERROR(TRIM(INDEX($A30:$Y30,MATCH(Lists!$J$3,$A$1:$Y$1,0))&amp;""),""),IF(IFERROR(TRIM(INDEX($A30:$Y30,MATCH(Lists!$J$4,$A$1:$Y$1,0))&amp;""),"")&lt;&gt;"",IFERROR(TRIM(INDEX($A30:$Y30,MATCH(Lists!$J$4,$A$1:$Y$1,0))&amp;""),""),IFERROR(TRIM(INDEX($A30:$Y30,MATCH(Lists!$J$2,$A$1:$Y$1,0))&amp;""),"")))</f>
        <v/>
      </c>
      <c r="AG30" s="21">
        <f>IFERROR(TRIM(INDEX($A30:$Y30,MATCH(Lists!$J$5,$A$1:$Y$1,0))&amp;""),"")</f>
        <v/>
      </c>
      <c r="AH30" s="21">
        <f>IFERROR(VALUE(IFERROR(TRIM(INDEX($A30:$Y30,MATCH(Lists!$J$6,$A$1:$Y$1,0))&amp;""),"")),"")</f>
        <v/>
      </c>
      <c r="AI30" s="22">
        <f>IF($AD30="S",Themes!$L$8,IF($AD30="M",Themes!$L$9,IF($AD30="L",Themes!$L$10,0)))</f>
        <v/>
      </c>
      <c r="AJ30" s="21">
        <f>IF(OR($AA30="",$AF30=""),0,IF(COUNTIFS($AA$2:$AA30,$AA30,$AF$2:$AF30,$AF30)=1,1,0))</f>
        <v/>
      </c>
      <c r="AK30" s="21">
        <f>IF($AJ30=1,IF(AND($AG30&lt;&gt;"",$AG30&lt;&gt;Themes!$L$12),1,0),0)</f>
        <v/>
      </c>
    </row>
    <row r="31">
      <c r="Z31" s="19" t="n"/>
      <c r="AA31" s="23" t="n"/>
      <c r="AB31" s="23" t="n"/>
      <c r="AC31" s="23" t="n"/>
      <c r="AD31" s="23" t="n"/>
      <c r="AE31" s="19" t="n"/>
      <c r="AF31" s="21">
        <f>IF(IFERROR(TRIM(INDEX($A31:$Y31,MATCH(Lists!$J$3,$A$1:$Y$1,0))&amp;""),"")&lt;&gt;"",IFERROR(TRIM(INDEX($A31:$Y31,MATCH(Lists!$J$3,$A$1:$Y$1,0))&amp;""),""),IF(IFERROR(TRIM(INDEX($A31:$Y31,MATCH(Lists!$J$4,$A$1:$Y$1,0))&amp;""),"")&lt;&gt;"",IFERROR(TRIM(INDEX($A31:$Y31,MATCH(Lists!$J$4,$A$1:$Y$1,0))&amp;""),""),IFERROR(TRIM(INDEX($A31:$Y31,MATCH(Lists!$J$2,$A$1:$Y$1,0))&amp;""),"")))</f>
        <v/>
      </c>
      <c r="AG31" s="21">
        <f>IFERROR(TRIM(INDEX($A31:$Y31,MATCH(Lists!$J$5,$A$1:$Y$1,0))&amp;""),"")</f>
        <v/>
      </c>
      <c r="AH31" s="21">
        <f>IFERROR(VALUE(IFERROR(TRIM(INDEX($A31:$Y31,MATCH(Lists!$J$6,$A$1:$Y$1,0))&amp;""),"")),"")</f>
        <v/>
      </c>
      <c r="AI31" s="22">
        <f>IF($AD31="S",Themes!$L$8,IF($AD31="M",Themes!$L$9,IF($AD31="L",Themes!$L$10,0)))</f>
        <v/>
      </c>
      <c r="AJ31" s="21">
        <f>IF(OR($AA31="",$AF31=""),0,IF(COUNTIFS($AA$2:$AA31,$AA31,$AF$2:$AF31,$AF31)=1,1,0))</f>
        <v/>
      </c>
      <c r="AK31" s="21">
        <f>IF($AJ31=1,IF(AND($AG31&lt;&gt;"",$AG31&lt;&gt;Themes!$L$12),1,0),0)</f>
        <v/>
      </c>
    </row>
    <row r="32">
      <c r="Z32" s="19" t="n"/>
      <c r="AA32" s="23" t="n"/>
      <c r="AB32" s="23" t="n"/>
      <c r="AC32" s="23" t="n"/>
      <c r="AD32" s="23" t="n"/>
      <c r="AE32" s="19" t="n"/>
      <c r="AF32" s="21">
        <f>IF(IFERROR(TRIM(INDEX($A32:$Y32,MATCH(Lists!$J$3,$A$1:$Y$1,0))&amp;""),"")&lt;&gt;"",IFERROR(TRIM(INDEX($A32:$Y32,MATCH(Lists!$J$3,$A$1:$Y$1,0))&amp;""),""),IF(IFERROR(TRIM(INDEX($A32:$Y32,MATCH(Lists!$J$4,$A$1:$Y$1,0))&amp;""),"")&lt;&gt;"",IFERROR(TRIM(INDEX($A32:$Y32,MATCH(Lists!$J$4,$A$1:$Y$1,0))&amp;""),""),IFERROR(TRIM(INDEX($A32:$Y32,MATCH(Lists!$J$2,$A$1:$Y$1,0))&amp;""),"")))</f>
        <v/>
      </c>
      <c r="AG32" s="21">
        <f>IFERROR(TRIM(INDEX($A32:$Y32,MATCH(Lists!$J$5,$A$1:$Y$1,0))&amp;""),"")</f>
        <v/>
      </c>
      <c r="AH32" s="21">
        <f>IFERROR(VALUE(IFERROR(TRIM(INDEX($A32:$Y32,MATCH(Lists!$J$6,$A$1:$Y$1,0))&amp;""),"")),"")</f>
        <v/>
      </c>
      <c r="AI32" s="22">
        <f>IF($AD32="S",Themes!$L$8,IF($AD32="M",Themes!$L$9,IF($AD32="L",Themes!$L$10,0)))</f>
        <v/>
      </c>
      <c r="AJ32" s="21">
        <f>IF(OR($AA32="",$AF32=""),0,IF(COUNTIFS($AA$2:$AA32,$AA32,$AF$2:$AF32,$AF32)=1,1,0))</f>
        <v/>
      </c>
      <c r="AK32" s="21">
        <f>IF($AJ32=1,IF(AND($AG32&lt;&gt;"",$AG32&lt;&gt;Themes!$L$12),1,0),0)</f>
        <v/>
      </c>
    </row>
    <row r="33">
      <c r="Z33" s="19" t="n"/>
      <c r="AA33" s="23" t="n"/>
      <c r="AB33" s="23" t="n"/>
      <c r="AC33" s="23" t="n"/>
      <c r="AD33" s="23" t="n"/>
      <c r="AE33" s="19" t="n"/>
      <c r="AF33" s="21">
        <f>IF(IFERROR(TRIM(INDEX($A33:$Y33,MATCH(Lists!$J$3,$A$1:$Y$1,0))&amp;""),"")&lt;&gt;"",IFERROR(TRIM(INDEX($A33:$Y33,MATCH(Lists!$J$3,$A$1:$Y$1,0))&amp;""),""),IF(IFERROR(TRIM(INDEX($A33:$Y33,MATCH(Lists!$J$4,$A$1:$Y$1,0))&amp;""),"")&lt;&gt;"",IFERROR(TRIM(INDEX($A33:$Y33,MATCH(Lists!$J$4,$A$1:$Y$1,0))&amp;""),""),IFERROR(TRIM(INDEX($A33:$Y33,MATCH(Lists!$J$2,$A$1:$Y$1,0))&amp;""),"")))</f>
        <v/>
      </c>
      <c r="AG33" s="21">
        <f>IFERROR(TRIM(INDEX($A33:$Y33,MATCH(Lists!$J$5,$A$1:$Y$1,0))&amp;""),"")</f>
        <v/>
      </c>
      <c r="AH33" s="21">
        <f>IFERROR(VALUE(IFERROR(TRIM(INDEX($A33:$Y33,MATCH(Lists!$J$6,$A$1:$Y$1,0))&amp;""),"")),"")</f>
        <v/>
      </c>
      <c r="AI33" s="22">
        <f>IF($AD33="S",Themes!$L$8,IF($AD33="M",Themes!$L$9,IF($AD33="L",Themes!$L$10,0)))</f>
        <v/>
      </c>
      <c r="AJ33" s="21">
        <f>IF(OR($AA33="",$AF33=""),0,IF(COUNTIFS($AA$2:$AA33,$AA33,$AF$2:$AF33,$AF33)=1,1,0))</f>
        <v/>
      </c>
      <c r="AK33" s="21">
        <f>IF($AJ33=1,IF(AND($AG33&lt;&gt;"",$AG33&lt;&gt;Themes!$L$12),1,0),0)</f>
        <v/>
      </c>
    </row>
    <row r="34">
      <c r="Z34" s="19" t="n"/>
      <c r="AA34" s="23" t="n"/>
      <c r="AB34" s="23" t="n"/>
      <c r="AC34" s="23" t="n"/>
      <c r="AD34" s="23" t="n"/>
      <c r="AE34" s="19" t="n"/>
      <c r="AF34" s="21">
        <f>IF(IFERROR(TRIM(INDEX($A34:$Y34,MATCH(Lists!$J$3,$A$1:$Y$1,0))&amp;""),"")&lt;&gt;"",IFERROR(TRIM(INDEX($A34:$Y34,MATCH(Lists!$J$3,$A$1:$Y$1,0))&amp;""),""),IF(IFERROR(TRIM(INDEX($A34:$Y34,MATCH(Lists!$J$4,$A$1:$Y$1,0))&amp;""),"")&lt;&gt;"",IFERROR(TRIM(INDEX($A34:$Y34,MATCH(Lists!$J$4,$A$1:$Y$1,0))&amp;""),""),IFERROR(TRIM(INDEX($A34:$Y34,MATCH(Lists!$J$2,$A$1:$Y$1,0))&amp;""),"")))</f>
        <v/>
      </c>
      <c r="AG34" s="21">
        <f>IFERROR(TRIM(INDEX($A34:$Y34,MATCH(Lists!$J$5,$A$1:$Y$1,0))&amp;""),"")</f>
        <v/>
      </c>
      <c r="AH34" s="21">
        <f>IFERROR(VALUE(IFERROR(TRIM(INDEX($A34:$Y34,MATCH(Lists!$J$6,$A$1:$Y$1,0))&amp;""),"")),"")</f>
        <v/>
      </c>
      <c r="AI34" s="22">
        <f>IF($AD34="S",Themes!$L$8,IF($AD34="M",Themes!$L$9,IF($AD34="L",Themes!$L$10,0)))</f>
        <v/>
      </c>
      <c r="AJ34" s="21">
        <f>IF(OR($AA34="",$AF34=""),0,IF(COUNTIFS($AA$2:$AA34,$AA34,$AF$2:$AF34,$AF34)=1,1,0))</f>
        <v/>
      </c>
      <c r="AK34" s="21">
        <f>IF($AJ34=1,IF(AND($AG34&lt;&gt;"",$AG34&lt;&gt;Themes!$L$12),1,0),0)</f>
        <v/>
      </c>
    </row>
    <row r="35">
      <c r="Z35" s="19" t="n"/>
      <c r="AA35" s="23" t="n"/>
      <c r="AB35" s="23" t="n"/>
      <c r="AC35" s="23" t="n"/>
      <c r="AD35" s="23" t="n"/>
      <c r="AE35" s="19" t="n"/>
      <c r="AF35" s="21">
        <f>IF(IFERROR(TRIM(INDEX($A35:$Y35,MATCH(Lists!$J$3,$A$1:$Y$1,0))&amp;""),"")&lt;&gt;"",IFERROR(TRIM(INDEX($A35:$Y35,MATCH(Lists!$J$3,$A$1:$Y$1,0))&amp;""),""),IF(IFERROR(TRIM(INDEX($A35:$Y35,MATCH(Lists!$J$4,$A$1:$Y$1,0))&amp;""),"")&lt;&gt;"",IFERROR(TRIM(INDEX($A35:$Y35,MATCH(Lists!$J$4,$A$1:$Y$1,0))&amp;""),""),IFERROR(TRIM(INDEX($A35:$Y35,MATCH(Lists!$J$2,$A$1:$Y$1,0))&amp;""),"")))</f>
        <v/>
      </c>
      <c r="AG35" s="21">
        <f>IFERROR(TRIM(INDEX($A35:$Y35,MATCH(Lists!$J$5,$A$1:$Y$1,0))&amp;""),"")</f>
        <v/>
      </c>
      <c r="AH35" s="21">
        <f>IFERROR(VALUE(IFERROR(TRIM(INDEX($A35:$Y35,MATCH(Lists!$J$6,$A$1:$Y$1,0))&amp;""),"")),"")</f>
        <v/>
      </c>
      <c r="AI35" s="22">
        <f>IF($AD35="S",Themes!$L$8,IF($AD35="M",Themes!$L$9,IF($AD35="L",Themes!$L$10,0)))</f>
        <v/>
      </c>
      <c r="AJ35" s="21">
        <f>IF(OR($AA35="",$AF35=""),0,IF(COUNTIFS($AA$2:$AA35,$AA35,$AF$2:$AF35,$AF35)=1,1,0))</f>
        <v/>
      </c>
      <c r="AK35" s="21">
        <f>IF($AJ35=1,IF(AND($AG35&lt;&gt;"",$AG35&lt;&gt;Themes!$L$12),1,0),0)</f>
        <v/>
      </c>
    </row>
    <row r="36">
      <c r="Z36" s="19" t="n"/>
      <c r="AA36" s="23" t="n"/>
      <c r="AB36" s="23" t="n"/>
      <c r="AC36" s="23" t="n"/>
      <c r="AD36" s="23" t="n"/>
      <c r="AE36" s="19" t="n"/>
      <c r="AF36" s="21">
        <f>IF(IFERROR(TRIM(INDEX($A36:$Y36,MATCH(Lists!$J$3,$A$1:$Y$1,0))&amp;""),"")&lt;&gt;"",IFERROR(TRIM(INDEX($A36:$Y36,MATCH(Lists!$J$3,$A$1:$Y$1,0))&amp;""),""),IF(IFERROR(TRIM(INDEX($A36:$Y36,MATCH(Lists!$J$4,$A$1:$Y$1,0))&amp;""),"")&lt;&gt;"",IFERROR(TRIM(INDEX($A36:$Y36,MATCH(Lists!$J$4,$A$1:$Y$1,0))&amp;""),""),IFERROR(TRIM(INDEX($A36:$Y36,MATCH(Lists!$J$2,$A$1:$Y$1,0))&amp;""),"")))</f>
        <v/>
      </c>
      <c r="AG36" s="21">
        <f>IFERROR(TRIM(INDEX($A36:$Y36,MATCH(Lists!$J$5,$A$1:$Y$1,0))&amp;""),"")</f>
        <v/>
      </c>
      <c r="AH36" s="21">
        <f>IFERROR(VALUE(IFERROR(TRIM(INDEX($A36:$Y36,MATCH(Lists!$J$6,$A$1:$Y$1,0))&amp;""),"")),"")</f>
        <v/>
      </c>
      <c r="AI36" s="22">
        <f>IF($AD36="S",Themes!$L$8,IF($AD36="M",Themes!$L$9,IF($AD36="L",Themes!$L$10,0)))</f>
        <v/>
      </c>
      <c r="AJ36" s="21">
        <f>IF(OR($AA36="",$AF36=""),0,IF(COUNTIFS($AA$2:$AA36,$AA36,$AF$2:$AF36,$AF36)=1,1,0))</f>
        <v/>
      </c>
      <c r="AK36" s="21">
        <f>IF($AJ36=1,IF(AND($AG36&lt;&gt;"",$AG36&lt;&gt;Themes!$L$12),1,0),0)</f>
        <v/>
      </c>
    </row>
    <row r="37">
      <c r="Z37" s="19" t="n"/>
      <c r="AA37" s="23" t="n"/>
      <c r="AB37" s="23" t="n"/>
      <c r="AC37" s="23" t="n"/>
      <c r="AD37" s="23" t="n"/>
      <c r="AE37" s="19" t="n"/>
      <c r="AF37" s="21">
        <f>IF(IFERROR(TRIM(INDEX($A37:$Y37,MATCH(Lists!$J$3,$A$1:$Y$1,0))&amp;""),"")&lt;&gt;"",IFERROR(TRIM(INDEX($A37:$Y37,MATCH(Lists!$J$3,$A$1:$Y$1,0))&amp;""),""),IF(IFERROR(TRIM(INDEX($A37:$Y37,MATCH(Lists!$J$4,$A$1:$Y$1,0))&amp;""),"")&lt;&gt;"",IFERROR(TRIM(INDEX($A37:$Y37,MATCH(Lists!$J$4,$A$1:$Y$1,0))&amp;""),""),IFERROR(TRIM(INDEX($A37:$Y37,MATCH(Lists!$J$2,$A$1:$Y$1,0))&amp;""),"")))</f>
        <v/>
      </c>
      <c r="AG37" s="21">
        <f>IFERROR(TRIM(INDEX($A37:$Y37,MATCH(Lists!$J$5,$A$1:$Y$1,0))&amp;""),"")</f>
        <v/>
      </c>
      <c r="AH37" s="21">
        <f>IFERROR(VALUE(IFERROR(TRIM(INDEX($A37:$Y37,MATCH(Lists!$J$6,$A$1:$Y$1,0))&amp;""),"")),"")</f>
        <v/>
      </c>
      <c r="AI37" s="22">
        <f>IF($AD37="S",Themes!$L$8,IF($AD37="M",Themes!$L$9,IF($AD37="L",Themes!$L$10,0)))</f>
        <v/>
      </c>
      <c r="AJ37" s="21">
        <f>IF(OR($AA37="",$AF37=""),0,IF(COUNTIFS($AA$2:$AA37,$AA37,$AF$2:$AF37,$AF37)=1,1,0))</f>
        <v/>
      </c>
      <c r="AK37" s="21">
        <f>IF($AJ37=1,IF(AND($AG37&lt;&gt;"",$AG37&lt;&gt;Themes!$L$12),1,0),0)</f>
        <v/>
      </c>
    </row>
    <row r="38">
      <c r="Z38" s="19" t="n"/>
      <c r="AA38" s="23" t="n"/>
      <c r="AB38" s="23" t="n"/>
      <c r="AC38" s="23" t="n"/>
      <c r="AD38" s="23" t="n"/>
      <c r="AE38" s="19" t="n"/>
      <c r="AF38" s="21">
        <f>IF(IFERROR(TRIM(INDEX($A38:$Y38,MATCH(Lists!$J$3,$A$1:$Y$1,0))&amp;""),"")&lt;&gt;"",IFERROR(TRIM(INDEX($A38:$Y38,MATCH(Lists!$J$3,$A$1:$Y$1,0))&amp;""),""),IF(IFERROR(TRIM(INDEX($A38:$Y38,MATCH(Lists!$J$4,$A$1:$Y$1,0))&amp;""),"")&lt;&gt;"",IFERROR(TRIM(INDEX($A38:$Y38,MATCH(Lists!$J$4,$A$1:$Y$1,0))&amp;""),""),IFERROR(TRIM(INDEX($A38:$Y38,MATCH(Lists!$J$2,$A$1:$Y$1,0))&amp;""),"")))</f>
        <v/>
      </c>
      <c r="AG38" s="21">
        <f>IFERROR(TRIM(INDEX($A38:$Y38,MATCH(Lists!$J$5,$A$1:$Y$1,0))&amp;""),"")</f>
        <v/>
      </c>
      <c r="AH38" s="21">
        <f>IFERROR(VALUE(IFERROR(TRIM(INDEX($A38:$Y38,MATCH(Lists!$J$6,$A$1:$Y$1,0))&amp;""),"")),"")</f>
        <v/>
      </c>
      <c r="AI38" s="22">
        <f>IF($AD38="S",Themes!$L$8,IF($AD38="M",Themes!$L$9,IF($AD38="L",Themes!$L$10,0)))</f>
        <v/>
      </c>
      <c r="AJ38" s="21">
        <f>IF(OR($AA38="",$AF38=""),0,IF(COUNTIFS($AA$2:$AA38,$AA38,$AF$2:$AF38,$AF38)=1,1,0))</f>
        <v/>
      </c>
      <c r="AK38" s="21">
        <f>IF($AJ38=1,IF(AND($AG38&lt;&gt;"",$AG38&lt;&gt;Themes!$L$12),1,0),0)</f>
        <v/>
      </c>
    </row>
    <row r="39">
      <c r="Z39" s="19" t="n"/>
      <c r="AA39" s="23" t="n"/>
      <c r="AB39" s="23" t="n"/>
      <c r="AC39" s="23" t="n"/>
      <c r="AD39" s="23" t="n"/>
      <c r="AE39" s="19" t="n"/>
      <c r="AF39" s="21">
        <f>IF(IFERROR(TRIM(INDEX($A39:$Y39,MATCH(Lists!$J$3,$A$1:$Y$1,0))&amp;""),"")&lt;&gt;"",IFERROR(TRIM(INDEX($A39:$Y39,MATCH(Lists!$J$3,$A$1:$Y$1,0))&amp;""),""),IF(IFERROR(TRIM(INDEX($A39:$Y39,MATCH(Lists!$J$4,$A$1:$Y$1,0))&amp;""),"")&lt;&gt;"",IFERROR(TRIM(INDEX($A39:$Y39,MATCH(Lists!$J$4,$A$1:$Y$1,0))&amp;""),""),IFERROR(TRIM(INDEX($A39:$Y39,MATCH(Lists!$J$2,$A$1:$Y$1,0))&amp;""),"")))</f>
        <v/>
      </c>
      <c r="AG39" s="21">
        <f>IFERROR(TRIM(INDEX($A39:$Y39,MATCH(Lists!$J$5,$A$1:$Y$1,0))&amp;""),"")</f>
        <v/>
      </c>
      <c r="AH39" s="21">
        <f>IFERROR(VALUE(IFERROR(TRIM(INDEX($A39:$Y39,MATCH(Lists!$J$6,$A$1:$Y$1,0))&amp;""),"")),"")</f>
        <v/>
      </c>
      <c r="AI39" s="22">
        <f>IF($AD39="S",Themes!$L$8,IF($AD39="M",Themes!$L$9,IF($AD39="L",Themes!$L$10,0)))</f>
        <v/>
      </c>
      <c r="AJ39" s="21">
        <f>IF(OR($AA39="",$AF39=""),0,IF(COUNTIFS($AA$2:$AA39,$AA39,$AF$2:$AF39,$AF39)=1,1,0))</f>
        <v/>
      </c>
      <c r="AK39" s="21">
        <f>IF($AJ39=1,IF(AND($AG39&lt;&gt;"",$AG39&lt;&gt;Themes!$L$12),1,0),0)</f>
        <v/>
      </c>
    </row>
    <row r="40">
      <c r="Z40" s="19" t="n"/>
      <c r="AA40" s="23" t="n"/>
      <c r="AB40" s="23" t="n"/>
      <c r="AC40" s="23" t="n"/>
      <c r="AD40" s="23" t="n"/>
      <c r="AE40" s="19" t="n"/>
      <c r="AF40" s="21">
        <f>IF(IFERROR(TRIM(INDEX($A40:$Y40,MATCH(Lists!$J$3,$A$1:$Y$1,0))&amp;""),"")&lt;&gt;"",IFERROR(TRIM(INDEX($A40:$Y40,MATCH(Lists!$J$3,$A$1:$Y$1,0))&amp;""),""),IF(IFERROR(TRIM(INDEX($A40:$Y40,MATCH(Lists!$J$4,$A$1:$Y$1,0))&amp;""),"")&lt;&gt;"",IFERROR(TRIM(INDEX($A40:$Y40,MATCH(Lists!$J$4,$A$1:$Y$1,0))&amp;""),""),IFERROR(TRIM(INDEX($A40:$Y40,MATCH(Lists!$J$2,$A$1:$Y$1,0))&amp;""),"")))</f>
        <v/>
      </c>
      <c r="AG40" s="21">
        <f>IFERROR(TRIM(INDEX($A40:$Y40,MATCH(Lists!$J$5,$A$1:$Y$1,0))&amp;""),"")</f>
        <v/>
      </c>
      <c r="AH40" s="21">
        <f>IFERROR(VALUE(IFERROR(TRIM(INDEX($A40:$Y40,MATCH(Lists!$J$6,$A$1:$Y$1,0))&amp;""),"")),"")</f>
        <v/>
      </c>
      <c r="AI40" s="22">
        <f>IF($AD40="S",Themes!$L$8,IF($AD40="M",Themes!$L$9,IF($AD40="L",Themes!$L$10,0)))</f>
        <v/>
      </c>
      <c r="AJ40" s="21">
        <f>IF(OR($AA40="",$AF40=""),0,IF(COUNTIFS($AA$2:$AA40,$AA40,$AF$2:$AF40,$AF40)=1,1,0))</f>
        <v/>
      </c>
      <c r="AK40" s="21">
        <f>IF($AJ40=1,IF(AND($AG40&lt;&gt;"",$AG40&lt;&gt;Themes!$L$12),1,0),0)</f>
        <v/>
      </c>
    </row>
    <row r="41">
      <c r="Z41" s="19" t="n"/>
      <c r="AA41" s="23" t="n"/>
      <c r="AB41" s="23" t="n"/>
      <c r="AC41" s="23" t="n"/>
      <c r="AD41" s="23" t="n"/>
      <c r="AE41" s="19" t="n"/>
      <c r="AF41" s="21">
        <f>IF(IFERROR(TRIM(INDEX($A41:$Y41,MATCH(Lists!$J$3,$A$1:$Y$1,0))&amp;""),"")&lt;&gt;"",IFERROR(TRIM(INDEX($A41:$Y41,MATCH(Lists!$J$3,$A$1:$Y$1,0))&amp;""),""),IF(IFERROR(TRIM(INDEX($A41:$Y41,MATCH(Lists!$J$4,$A$1:$Y$1,0))&amp;""),"")&lt;&gt;"",IFERROR(TRIM(INDEX($A41:$Y41,MATCH(Lists!$J$4,$A$1:$Y$1,0))&amp;""),""),IFERROR(TRIM(INDEX($A41:$Y41,MATCH(Lists!$J$2,$A$1:$Y$1,0))&amp;""),"")))</f>
        <v/>
      </c>
      <c r="AG41" s="21">
        <f>IFERROR(TRIM(INDEX($A41:$Y41,MATCH(Lists!$J$5,$A$1:$Y$1,0))&amp;""),"")</f>
        <v/>
      </c>
      <c r="AH41" s="21">
        <f>IFERROR(VALUE(IFERROR(TRIM(INDEX($A41:$Y41,MATCH(Lists!$J$6,$A$1:$Y$1,0))&amp;""),"")),"")</f>
        <v/>
      </c>
      <c r="AI41" s="22">
        <f>IF($AD41="S",Themes!$L$8,IF($AD41="M",Themes!$L$9,IF($AD41="L",Themes!$L$10,0)))</f>
        <v/>
      </c>
      <c r="AJ41" s="21">
        <f>IF(OR($AA41="",$AF41=""),0,IF(COUNTIFS($AA$2:$AA41,$AA41,$AF$2:$AF41,$AF41)=1,1,0))</f>
        <v/>
      </c>
      <c r="AK41" s="21">
        <f>IF($AJ41=1,IF(AND($AG41&lt;&gt;"",$AG41&lt;&gt;Themes!$L$12),1,0),0)</f>
        <v/>
      </c>
    </row>
    <row r="42">
      <c r="Z42" s="19" t="n"/>
      <c r="AA42" s="23" t="n"/>
      <c r="AB42" s="23" t="n"/>
      <c r="AC42" s="23" t="n"/>
      <c r="AD42" s="23" t="n"/>
      <c r="AE42" s="19" t="n"/>
      <c r="AF42" s="21">
        <f>IF(IFERROR(TRIM(INDEX($A42:$Y42,MATCH(Lists!$J$3,$A$1:$Y$1,0))&amp;""),"")&lt;&gt;"",IFERROR(TRIM(INDEX($A42:$Y42,MATCH(Lists!$J$3,$A$1:$Y$1,0))&amp;""),""),IF(IFERROR(TRIM(INDEX($A42:$Y42,MATCH(Lists!$J$4,$A$1:$Y$1,0))&amp;""),"")&lt;&gt;"",IFERROR(TRIM(INDEX($A42:$Y42,MATCH(Lists!$J$4,$A$1:$Y$1,0))&amp;""),""),IFERROR(TRIM(INDEX($A42:$Y42,MATCH(Lists!$J$2,$A$1:$Y$1,0))&amp;""),"")))</f>
        <v/>
      </c>
      <c r="AG42" s="21">
        <f>IFERROR(TRIM(INDEX($A42:$Y42,MATCH(Lists!$J$5,$A$1:$Y$1,0))&amp;""),"")</f>
        <v/>
      </c>
      <c r="AH42" s="21">
        <f>IFERROR(VALUE(IFERROR(TRIM(INDEX($A42:$Y42,MATCH(Lists!$J$6,$A$1:$Y$1,0))&amp;""),"")),"")</f>
        <v/>
      </c>
      <c r="AI42" s="22">
        <f>IF($AD42="S",Themes!$L$8,IF($AD42="M",Themes!$L$9,IF($AD42="L",Themes!$L$10,0)))</f>
        <v/>
      </c>
      <c r="AJ42" s="21">
        <f>IF(OR($AA42="",$AF42=""),0,IF(COUNTIFS($AA$2:$AA42,$AA42,$AF$2:$AF42,$AF42)=1,1,0))</f>
        <v/>
      </c>
      <c r="AK42" s="21">
        <f>IF($AJ42=1,IF(AND($AG42&lt;&gt;"",$AG42&lt;&gt;Themes!$L$12),1,0),0)</f>
        <v/>
      </c>
    </row>
    <row r="43">
      <c r="Z43" s="19" t="n"/>
      <c r="AA43" s="23" t="n"/>
      <c r="AB43" s="23" t="n"/>
      <c r="AC43" s="23" t="n"/>
      <c r="AD43" s="23" t="n"/>
      <c r="AE43" s="19" t="n"/>
      <c r="AF43" s="21">
        <f>IF(IFERROR(TRIM(INDEX($A43:$Y43,MATCH(Lists!$J$3,$A$1:$Y$1,0))&amp;""),"")&lt;&gt;"",IFERROR(TRIM(INDEX($A43:$Y43,MATCH(Lists!$J$3,$A$1:$Y$1,0))&amp;""),""),IF(IFERROR(TRIM(INDEX($A43:$Y43,MATCH(Lists!$J$4,$A$1:$Y$1,0))&amp;""),"")&lt;&gt;"",IFERROR(TRIM(INDEX($A43:$Y43,MATCH(Lists!$J$4,$A$1:$Y$1,0))&amp;""),""),IFERROR(TRIM(INDEX($A43:$Y43,MATCH(Lists!$J$2,$A$1:$Y$1,0))&amp;""),"")))</f>
        <v/>
      </c>
      <c r="AG43" s="21">
        <f>IFERROR(TRIM(INDEX($A43:$Y43,MATCH(Lists!$J$5,$A$1:$Y$1,0))&amp;""),"")</f>
        <v/>
      </c>
      <c r="AH43" s="21">
        <f>IFERROR(VALUE(IFERROR(TRIM(INDEX($A43:$Y43,MATCH(Lists!$J$6,$A$1:$Y$1,0))&amp;""),"")),"")</f>
        <v/>
      </c>
      <c r="AI43" s="22">
        <f>IF($AD43="S",Themes!$L$8,IF($AD43="M",Themes!$L$9,IF($AD43="L",Themes!$L$10,0)))</f>
        <v/>
      </c>
      <c r="AJ43" s="21">
        <f>IF(OR($AA43="",$AF43=""),0,IF(COUNTIFS($AA$2:$AA43,$AA43,$AF$2:$AF43,$AF43)=1,1,0))</f>
        <v/>
      </c>
      <c r="AK43" s="21">
        <f>IF($AJ43=1,IF(AND($AG43&lt;&gt;"",$AG43&lt;&gt;Themes!$L$12),1,0),0)</f>
        <v/>
      </c>
    </row>
    <row r="44">
      <c r="Z44" s="19" t="n"/>
      <c r="AA44" s="23" t="n"/>
      <c r="AB44" s="23" t="n"/>
      <c r="AC44" s="23" t="n"/>
      <c r="AD44" s="23" t="n"/>
      <c r="AE44" s="19" t="n"/>
      <c r="AF44" s="21">
        <f>IF(IFERROR(TRIM(INDEX($A44:$Y44,MATCH(Lists!$J$3,$A$1:$Y$1,0))&amp;""),"")&lt;&gt;"",IFERROR(TRIM(INDEX($A44:$Y44,MATCH(Lists!$J$3,$A$1:$Y$1,0))&amp;""),""),IF(IFERROR(TRIM(INDEX($A44:$Y44,MATCH(Lists!$J$4,$A$1:$Y$1,0))&amp;""),"")&lt;&gt;"",IFERROR(TRIM(INDEX($A44:$Y44,MATCH(Lists!$J$4,$A$1:$Y$1,0))&amp;""),""),IFERROR(TRIM(INDEX($A44:$Y44,MATCH(Lists!$J$2,$A$1:$Y$1,0))&amp;""),"")))</f>
        <v/>
      </c>
      <c r="AG44" s="21">
        <f>IFERROR(TRIM(INDEX($A44:$Y44,MATCH(Lists!$J$5,$A$1:$Y$1,0))&amp;""),"")</f>
        <v/>
      </c>
      <c r="AH44" s="21">
        <f>IFERROR(VALUE(IFERROR(TRIM(INDEX($A44:$Y44,MATCH(Lists!$J$6,$A$1:$Y$1,0))&amp;""),"")),"")</f>
        <v/>
      </c>
      <c r="AI44" s="22">
        <f>IF($AD44="S",Themes!$L$8,IF($AD44="M",Themes!$L$9,IF($AD44="L",Themes!$L$10,0)))</f>
        <v/>
      </c>
      <c r="AJ44" s="21">
        <f>IF(OR($AA44="",$AF44=""),0,IF(COUNTIFS($AA$2:$AA44,$AA44,$AF$2:$AF44,$AF44)=1,1,0))</f>
        <v/>
      </c>
      <c r="AK44" s="21">
        <f>IF($AJ44=1,IF(AND($AG44&lt;&gt;"",$AG44&lt;&gt;Themes!$L$12),1,0),0)</f>
        <v/>
      </c>
    </row>
    <row r="45">
      <c r="Z45" s="19" t="n"/>
      <c r="AA45" s="23" t="n"/>
      <c r="AB45" s="23" t="n"/>
      <c r="AC45" s="23" t="n"/>
      <c r="AD45" s="23" t="n"/>
      <c r="AE45" s="19" t="n"/>
      <c r="AF45" s="21">
        <f>IF(IFERROR(TRIM(INDEX($A45:$Y45,MATCH(Lists!$J$3,$A$1:$Y$1,0))&amp;""),"")&lt;&gt;"",IFERROR(TRIM(INDEX($A45:$Y45,MATCH(Lists!$J$3,$A$1:$Y$1,0))&amp;""),""),IF(IFERROR(TRIM(INDEX($A45:$Y45,MATCH(Lists!$J$4,$A$1:$Y$1,0))&amp;""),"")&lt;&gt;"",IFERROR(TRIM(INDEX($A45:$Y45,MATCH(Lists!$J$4,$A$1:$Y$1,0))&amp;""),""),IFERROR(TRIM(INDEX($A45:$Y45,MATCH(Lists!$J$2,$A$1:$Y$1,0))&amp;""),"")))</f>
        <v/>
      </c>
      <c r="AG45" s="21">
        <f>IFERROR(TRIM(INDEX($A45:$Y45,MATCH(Lists!$J$5,$A$1:$Y$1,0))&amp;""),"")</f>
        <v/>
      </c>
      <c r="AH45" s="21">
        <f>IFERROR(VALUE(IFERROR(TRIM(INDEX($A45:$Y45,MATCH(Lists!$J$6,$A$1:$Y$1,0))&amp;""),"")),"")</f>
        <v/>
      </c>
      <c r="AI45" s="22">
        <f>IF($AD45="S",Themes!$L$8,IF($AD45="M",Themes!$L$9,IF($AD45="L",Themes!$L$10,0)))</f>
        <v/>
      </c>
      <c r="AJ45" s="21">
        <f>IF(OR($AA45="",$AF45=""),0,IF(COUNTIFS($AA$2:$AA45,$AA45,$AF$2:$AF45,$AF45)=1,1,0))</f>
        <v/>
      </c>
      <c r="AK45" s="21">
        <f>IF($AJ45=1,IF(AND($AG45&lt;&gt;"",$AG45&lt;&gt;Themes!$L$12),1,0),0)</f>
        <v/>
      </c>
    </row>
    <row r="46">
      <c r="Z46" s="19" t="n"/>
      <c r="AA46" s="23" t="n"/>
      <c r="AB46" s="23" t="n"/>
      <c r="AC46" s="23" t="n"/>
      <c r="AD46" s="23" t="n"/>
      <c r="AE46" s="19" t="n"/>
      <c r="AF46" s="21">
        <f>IF(IFERROR(TRIM(INDEX($A46:$Y46,MATCH(Lists!$J$3,$A$1:$Y$1,0))&amp;""),"")&lt;&gt;"",IFERROR(TRIM(INDEX($A46:$Y46,MATCH(Lists!$J$3,$A$1:$Y$1,0))&amp;""),""),IF(IFERROR(TRIM(INDEX($A46:$Y46,MATCH(Lists!$J$4,$A$1:$Y$1,0))&amp;""),"")&lt;&gt;"",IFERROR(TRIM(INDEX($A46:$Y46,MATCH(Lists!$J$4,$A$1:$Y$1,0))&amp;""),""),IFERROR(TRIM(INDEX($A46:$Y46,MATCH(Lists!$J$2,$A$1:$Y$1,0))&amp;""),"")))</f>
        <v/>
      </c>
      <c r="AG46" s="21">
        <f>IFERROR(TRIM(INDEX($A46:$Y46,MATCH(Lists!$J$5,$A$1:$Y$1,0))&amp;""),"")</f>
        <v/>
      </c>
      <c r="AH46" s="21">
        <f>IFERROR(VALUE(IFERROR(TRIM(INDEX($A46:$Y46,MATCH(Lists!$J$6,$A$1:$Y$1,0))&amp;""),"")),"")</f>
        <v/>
      </c>
      <c r="AI46" s="22">
        <f>IF($AD46="S",Themes!$L$8,IF($AD46="M",Themes!$L$9,IF($AD46="L",Themes!$L$10,0)))</f>
        <v/>
      </c>
      <c r="AJ46" s="21">
        <f>IF(OR($AA46="",$AF46=""),0,IF(COUNTIFS($AA$2:$AA46,$AA46,$AF$2:$AF46,$AF46)=1,1,0))</f>
        <v/>
      </c>
      <c r="AK46" s="21">
        <f>IF($AJ46=1,IF(AND($AG46&lt;&gt;"",$AG46&lt;&gt;Themes!$L$12),1,0),0)</f>
        <v/>
      </c>
    </row>
    <row r="47">
      <c r="Z47" s="19" t="n"/>
      <c r="AA47" s="23" t="n"/>
      <c r="AB47" s="23" t="n"/>
      <c r="AC47" s="23" t="n"/>
      <c r="AD47" s="23" t="n"/>
      <c r="AE47" s="19" t="n"/>
      <c r="AF47" s="21">
        <f>IF(IFERROR(TRIM(INDEX($A47:$Y47,MATCH(Lists!$J$3,$A$1:$Y$1,0))&amp;""),"")&lt;&gt;"",IFERROR(TRIM(INDEX($A47:$Y47,MATCH(Lists!$J$3,$A$1:$Y$1,0))&amp;""),""),IF(IFERROR(TRIM(INDEX($A47:$Y47,MATCH(Lists!$J$4,$A$1:$Y$1,0))&amp;""),"")&lt;&gt;"",IFERROR(TRIM(INDEX($A47:$Y47,MATCH(Lists!$J$4,$A$1:$Y$1,0))&amp;""),""),IFERROR(TRIM(INDEX($A47:$Y47,MATCH(Lists!$J$2,$A$1:$Y$1,0))&amp;""),"")))</f>
        <v/>
      </c>
      <c r="AG47" s="21">
        <f>IFERROR(TRIM(INDEX($A47:$Y47,MATCH(Lists!$J$5,$A$1:$Y$1,0))&amp;""),"")</f>
        <v/>
      </c>
      <c r="AH47" s="21">
        <f>IFERROR(VALUE(IFERROR(TRIM(INDEX($A47:$Y47,MATCH(Lists!$J$6,$A$1:$Y$1,0))&amp;""),"")),"")</f>
        <v/>
      </c>
      <c r="AI47" s="22">
        <f>IF($AD47="S",Themes!$L$8,IF($AD47="M",Themes!$L$9,IF($AD47="L",Themes!$L$10,0)))</f>
        <v/>
      </c>
      <c r="AJ47" s="21">
        <f>IF(OR($AA47="",$AF47=""),0,IF(COUNTIFS($AA$2:$AA47,$AA47,$AF$2:$AF47,$AF47)=1,1,0))</f>
        <v/>
      </c>
      <c r="AK47" s="21">
        <f>IF($AJ47=1,IF(AND($AG47&lt;&gt;"",$AG47&lt;&gt;Themes!$L$12),1,0),0)</f>
        <v/>
      </c>
    </row>
    <row r="48">
      <c r="Z48" s="19" t="n"/>
      <c r="AA48" s="23" t="n"/>
      <c r="AB48" s="23" t="n"/>
      <c r="AC48" s="23" t="n"/>
      <c r="AD48" s="23" t="n"/>
      <c r="AE48" s="19" t="n"/>
      <c r="AF48" s="21">
        <f>IF(IFERROR(TRIM(INDEX($A48:$Y48,MATCH(Lists!$J$3,$A$1:$Y$1,0))&amp;""),"")&lt;&gt;"",IFERROR(TRIM(INDEX($A48:$Y48,MATCH(Lists!$J$3,$A$1:$Y$1,0))&amp;""),""),IF(IFERROR(TRIM(INDEX($A48:$Y48,MATCH(Lists!$J$4,$A$1:$Y$1,0))&amp;""),"")&lt;&gt;"",IFERROR(TRIM(INDEX($A48:$Y48,MATCH(Lists!$J$4,$A$1:$Y$1,0))&amp;""),""),IFERROR(TRIM(INDEX($A48:$Y48,MATCH(Lists!$J$2,$A$1:$Y$1,0))&amp;""),"")))</f>
        <v/>
      </c>
      <c r="AG48" s="21">
        <f>IFERROR(TRIM(INDEX($A48:$Y48,MATCH(Lists!$J$5,$A$1:$Y$1,0))&amp;""),"")</f>
        <v/>
      </c>
      <c r="AH48" s="21">
        <f>IFERROR(VALUE(IFERROR(TRIM(INDEX($A48:$Y48,MATCH(Lists!$J$6,$A$1:$Y$1,0))&amp;""),"")),"")</f>
        <v/>
      </c>
      <c r="AI48" s="22">
        <f>IF($AD48="S",Themes!$L$8,IF($AD48="M",Themes!$L$9,IF($AD48="L",Themes!$L$10,0)))</f>
        <v/>
      </c>
      <c r="AJ48" s="21">
        <f>IF(OR($AA48="",$AF48=""),0,IF(COUNTIFS($AA$2:$AA48,$AA48,$AF$2:$AF48,$AF48)=1,1,0))</f>
        <v/>
      </c>
      <c r="AK48" s="21">
        <f>IF($AJ48=1,IF(AND($AG48&lt;&gt;"",$AG48&lt;&gt;Themes!$L$12),1,0),0)</f>
        <v/>
      </c>
    </row>
    <row r="49">
      <c r="Z49" s="19" t="n"/>
      <c r="AA49" s="23" t="n"/>
      <c r="AB49" s="23" t="n"/>
      <c r="AC49" s="23" t="n"/>
      <c r="AD49" s="23" t="n"/>
      <c r="AE49" s="19" t="n"/>
      <c r="AF49" s="21">
        <f>IF(IFERROR(TRIM(INDEX($A49:$Y49,MATCH(Lists!$J$3,$A$1:$Y$1,0))&amp;""),"")&lt;&gt;"",IFERROR(TRIM(INDEX($A49:$Y49,MATCH(Lists!$J$3,$A$1:$Y$1,0))&amp;""),""),IF(IFERROR(TRIM(INDEX($A49:$Y49,MATCH(Lists!$J$4,$A$1:$Y$1,0))&amp;""),"")&lt;&gt;"",IFERROR(TRIM(INDEX($A49:$Y49,MATCH(Lists!$J$4,$A$1:$Y$1,0))&amp;""),""),IFERROR(TRIM(INDEX($A49:$Y49,MATCH(Lists!$J$2,$A$1:$Y$1,0))&amp;""),"")))</f>
        <v/>
      </c>
      <c r="AG49" s="21">
        <f>IFERROR(TRIM(INDEX($A49:$Y49,MATCH(Lists!$J$5,$A$1:$Y$1,0))&amp;""),"")</f>
        <v/>
      </c>
      <c r="AH49" s="21">
        <f>IFERROR(VALUE(IFERROR(TRIM(INDEX($A49:$Y49,MATCH(Lists!$J$6,$A$1:$Y$1,0))&amp;""),"")),"")</f>
        <v/>
      </c>
      <c r="AI49" s="22">
        <f>IF($AD49="S",Themes!$L$8,IF($AD49="M",Themes!$L$9,IF($AD49="L",Themes!$L$10,0)))</f>
        <v/>
      </c>
      <c r="AJ49" s="21">
        <f>IF(OR($AA49="",$AF49=""),0,IF(COUNTIFS($AA$2:$AA49,$AA49,$AF$2:$AF49,$AF49)=1,1,0))</f>
        <v/>
      </c>
      <c r="AK49" s="21">
        <f>IF($AJ49=1,IF(AND($AG49&lt;&gt;"",$AG49&lt;&gt;Themes!$L$12),1,0),0)</f>
        <v/>
      </c>
    </row>
    <row r="50">
      <c r="Z50" s="19" t="n"/>
      <c r="AA50" s="23" t="n"/>
      <c r="AB50" s="23" t="n"/>
      <c r="AC50" s="23" t="n"/>
      <c r="AD50" s="23" t="n"/>
      <c r="AE50" s="19" t="n"/>
      <c r="AF50" s="21">
        <f>IF(IFERROR(TRIM(INDEX($A50:$Y50,MATCH(Lists!$J$3,$A$1:$Y$1,0))&amp;""),"")&lt;&gt;"",IFERROR(TRIM(INDEX($A50:$Y50,MATCH(Lists!$J$3,$A$1:$Y$1,0))&amp;""),""),IF(IFERROR(TRIM(INDEX($A50:$Y50,MATCH(Lists!$J$4,$A$1:$Y$1,0))&amp;""),"")&lt;&gt;"",IFERROR(TRIM(INDEX($A50:$Y50,MATCH(Lists!$J$4,$A$1:$Y$1,0))&amp;""),""),IFERROR(TRIM(INDEX($A50:$Y50,MATCH(Lists!$J$2,$A$1:$Y$1,0))&amp;""),"")))</f>
        <v/>
      </c>
      <c r="AG50" s="21">
        <f>IFERROR(TRIM(INDEX($A50:$Y50,MATCH(Lists!$J$5,$A$1:$Y$1,0))&amp;""),"")</f>
        <v/>
      </c>
      <c r="AH50" s="21">
        <f>IFERROR(VALUE(IFERROR(TRIM(INDEX($A50:$Y50,MATCH(Lists!$J$6,$A$1:$Y$1,0))&amp;""),"")),"")</f>
        <v/>
      </c>
      <c r="AI50" s="22">
        <f>IF($AD50="S",Themes!$L$8,IF($AD50="M",Themes!$L$9,IF($AD50="L",Themes!$L$10,0)))</f>
        <v/>
      </c>
      <c r="AJ50" s="21">
        <f>IF(OR($AA50="",$AF50=""),0,IF(COUNTIFS($AA$2:$AA50,$AA50,$AF$2:$AF50,$AF50)=1,1,0))</f>
        <v/>
      </c>
      <c r="AK50" s="21">
        <f>IF($AJ50=1,IF(AND($AG50&lt;&gt;"",$AG50&lt;&gt;Themes!$L$12),1,0),0)</f>
        <v/>
      </c>
    </row>
    <row r="51">
      <c r="Z51" s="19" t="n"/>
      <c r="AA51" s="23" t="n"/>
      <c r="AB51" s="23" t="n"/>
      <c r="AC51" s="23" t="n"/>
      <c r="AD51" s="23" t="n"/>
      <c r="AE51" s="19" t="n"/>
      <c r="AF51" s="21">
        <f>IF(IFERROR(TRIM(INDEX($A51:$Y51,MATCH(Lists!$J$3,$A$1:$Y$1,0))&amp;""),"")&lt;&gt;"",IFERROR(TRIM(INDEX($A51:$Y51,MATCH(Lists!$J$3,$A$1:$Y$1,0))&amp;""),""),IF(IFERROR(TRIM(INDEX($A51:$Y51,MATCH(Lists!$J$4,$A$1:$Y$1,0))&amp;""),"")&lt;&gt;"",IFERROR(TRIM(INDEX($A51:$Y51,MATCH(Lists!$J$4,$A$1:$Y$1,0))&amp;""),""),IFERROR(TRIM(INDEX($A51:$Y51,MATCH(Lists!$J$2,$A$1:$Y$1,0))&amp;""),"")))</f>
        <v/>
      </c>
      <c r="AG51" s="21">
        <f>IFERROR(TRIM(INDEX($A51:$Y51,MATCH(Lists!$J$5,$A$1:$Y$1,0))&amp;""),"")</f>
        <v/>
      </c>
      <c r="AH51" s="21">
        <f>IFERROR(VALUE(IFERROR(TRIM(INDEX($A51:$Y51,MATCH(Lists!$J$6,$A$1:$Y$1,0))&amp;""),"")),"")</f>
        <v/>
      </c>
      <c r="AI51" s="22">
        <f>IF($AD51="S",Themes!$L$8,IF($AD51="M",Themes!$L$9,IF($AD51="L",Themes!$L$10,0)))</f>
        <v/>
      </c>
      <c r="AJ51" s="21">
        <f>IF(OR($AA51="",$AF51=""),0,IF(COUNTIFS($AA$2:$AA51,$AA51,$AF$2:$AF51,$AF51)=1,1,0))</f>
        <v/>
      </c>
      <c r="AK51" s="21">
        <f>IF($AJ51=1,IF(AND($AG51&lt;&gt;"",$AG51&lt;&gt;Themes!$L$12),1,0),0)</f>
        <v/>
      </c>
    </row>
    <row r="52">
      <c r="Z52" s="19" t="n"/>
      <c r="AA52" s="23" t="n"/>
      <c r="AB52" s="23" t="n"/>
      <c r="AC52" s="23" t="n"/>
      <c r="AD52" s="23" t="n"/>
      <c r="AE52" s="19" t="n"/>
      <c r="AF52" s="21">
        <f>IF(IFERROR(TRIM(INDEX($A52:$Y52,MATCH(Lists!$J$3,$A$1:$Y$1,0))&amp;""),"")&lt;&gt;"",IFERROR(TRIM(INDEX($A52:$Y52,MATCH(Lists!$J$3,$A$1:$Y$1,0))&amp;""),""),IF(IFERROR(TRIM(INDEX($A52:$Y52,MATCH(Lists!$J$4,$A$1:$Y$1,0))&amp;""),"")&lt;&gt;"",IFERROR(TRIM(INDEX($A52:$Y52,MATCH(Lists!$J$4,$A$1:$Y$1,0))&amp;""),""),IFERROR(TRIM(INDEX($A52:$Y52,MATCH(Lists!$J$2,$A$1:$Y$1,0))&amp;""),"")))</f>
        <v/>
      </c>
      <c r="AG52" s="21">
        <f>IFERROR(TRIM(INDEX($A52:$Y52,MATCH(Lists!$J$5,$A$1:$Y$1,0))&amp;""),"")</f>
        <v/>
      </c>
      <c r="AH52" s="21">
        <f>IFERROR(VALUE(IFERROR(TRIM(INDEX($A52:$Y52,MATCH(Lists!$J$6,$A$1:$Y$1,0))&amp;""),"")),"")</f>
        <v/>
      </c>
      <c r="AI52" s="22">
        <f>IF($AD52="S",Themes!$L$8,IF($AD52="M",Themes!$L$9,IF($AD52="L",Themes!$L$10,0)))</f>
        <v/>
      </c>
      <c r="AJ52" s="21">
        <f>IF(OR($AA52="",$AF52=""),0,IF(COUNTIFS($AA$2:$AA52,$AA52,$AF$2:$AF52,$AF52)=1,1,0))</f>
        <v/>
      </c>
      <c r="AK52" s="21">
        <f>IF($AJ52=1,IF(AND($AG52&lt;&gt;"",$AG52&lt;&gt;Themes!$L$12),1,0),0)</f>
        <v/>
      </c>
    </row>
    <row r="53">
      <c r="Z53" s="19" t="n"/>
      <c r="AA53" s="23" t="n"/>
      <c r="AB53" s="23" t="n"/>
      <c r="AC53" s="23" t="n"/>
      <c r="AD53" s="23" t="n"/>
      <c r="AE53" s="19" t="n"/>
      <c r="AF53" s="21">
        <f>IF(IFERROR(TRIM(INDEX($A53:$Y53,MATCH(Lists!$J$3,$A$1:$Y$1,0))&amp;""),"")&lt;&gt;"",IFERROR(TRIM(INDEX($A53:$Y53,MATCH(Lists!$J$3,$A$1:$Y$1,0))&amp;""),""),IF(IFERROR(TRIM(INDEX($A53:$Y53,MATCH(Lists!$J$4,$A$1:$Y$1,0))&amp;""),"")&lt;&gt;"",IFERROR(TRIM(INDEX($A53:$Y53,MATCH(Lists!$J$4,$A$1:$Y$1,0))&amp;""),""),IFERROR(TRIM(INDEX($A53:$Y53,MATCH(Lists!$J$2,$A$1:$Y$1,0))&amp;""),"")))</f>
        <v/>
      </c>
      <c r="AG53" s="21">
        <f>IFERROR(TRIM(INDEX($A53:$Y53,MATCH(Lists!$J$5,$A$1:$Y$1,0))&amp;""),"")</f>
        <v/>
      </c>
      <c r="AH53" s="21">
        <f>IFERROR(VALUE(IFERROR(TRIM(INDEX($A53:$Y53,MATCH(Lists!$J$6,$A$1:$Y$1,0))&amp;""),"")),"")</f>
        <v/>
      </c>
      <c r="AI53" s="22">
        <f>IF($AD53="S",Themes!$L$8,IF($AD53="M",Themes!$L$9,IF($AD53="L",Themes!$L$10,0)))</f>
        <v/>
      </c>
      <c r="AJ53" s="21">
        <f>IF(OR($AA53="",$AF53=""),0,IF(COUNTIFS($AA$2:$AA53,$AA53,$AF$2:$AF53,$AF53)=1,1,0))</f>
        <v/>
      </c>
      <c r="AK53" s="21">
        <f>IF($AJ53=1,IF(AND($AG53&lt;&gt;"",$AG53&lt;&gt;Themes!$L$12),1,0),0)</f>
        <v/>
      </c>
    </row>
    <row r="54">
      <c r="Z54" s="19" t="n"/>
      <c r="AA54" s="23" t="n"/>
      <c r="AB54" s="23" t="n"/>
      <c r="AC54" s="23" t="n"/>
      <c r="AD54" s="23" t="n"/>
      <c r="AE54" s="19" t="n"/>
      <c r="AF54" s="21">
        <f>IF(IFERROR(TRIM(INDEX($A54:$Y54,MATCH(Lists!$J$3,$A$1:$Y$1,0))&amp;""),"")&lt;&gt;"",IFERROR(TRIM(INDEX($A54:$Y54,MATCH(Lists!$J$3,$A$1:$Y$1,0))&amp;""),""),IF(IFERROR(TRIM(INDEX($A54:$Y54,MATCH(Lists!$J$4,$A$1:$Y$1,0))&amp;""),"")&lt;&gt;"",IFERROR(TRIM(INDEX($A54:$Y54,MATCH(Lists!$J$4,$A$1:$Y$1,0))&amp;""),""),IFERROR(TRIM(INDEX($A54:$Y54,MATCH(Lists!$J$2,$A$1:$Y$1,0))&amp;""),"")))</f>
        <v/>
      </c>
      <c r="AG54" s="21">
        <f>IFERROR(TRIM(INDEX($A54:$Y54,MATCH(Lists!$J$5,$A$1:$Y$1,0))&amp;""),"")</f>
        <v/>
      </c>
      <c r="AH54" s="21">
        <f>IFERROR(VALUE(IFERROR(TRIM(INDEX($A54:$Y54,MATCH(Lists!$J$6,$A$1:$Y$1,0))&amp;""),"")),"")</f>
        <v/>
      </c>
      <c r="AI54" s="22">
        <f>IF($AD54="S",Themes!$L$8,IF($AD54="M",Themes!$L$9,IF($AD54="L",Themes!$L$10,0)))</f>
        <v/>
      </c>
      <c r="AJ54" s="21">
        <f>IF(OR($AA54="",$AF54=""),0,IF(COUNTIFS($AA$2:$AA54,$AA54,$AF$2:$AF54,$AF54)=1,1,0))</f>
        <v/>
      </c>
      <c r="AK54" s="21">
        <f>IF($AJ54=1,IF(AND($AG54&lt;&gt;"",$AG54&lt;&gt;Themes!$L$12),1,0),0)</f>
        <v/>
      </c>
    </row>
    <row r="55">
      <c r="Z55" s="19" t="n"/>
      <c r="AA55" s="23" t="n"/>
      <c r="AB55" s="23" t="n"/>
      <c r="AC55" s="23" t="n"/>
      <c r="AD55" s="23" t="n"/>
      <c r="AE55" s="19" t="n"/>
      <c r="AF55" s="21">
        <f>IF(IFERROR(TRIM(INDEX($A55:$Y55,MATCH(Lists!$J$3,$A$1:$Y$1,0))&amp;""),"")&lt;&gt;"",IFERROR(TRIM(INDEX($A55:$Y55,MATCH(Lists!$J$3,$A$1:$Y$1,0))&amp;""),""),IF(IFERROR(TRIM(INDEX($A55:$Y55,MATCH(Lists!$J$4,$A$1:$Y$1,0))&amp;""),"")&lt;&gt;"",IFERROR(TRIM(INDEX($A55:$Y55,MATCH(Lists!$J$4,$A$1:$Y$1,0))&amp;""),""),IFERROR(TRIM(INDEX($A55:$Y55,MATCH(Lists!$J$2,$A$1:$Y$1,0))&amp;""),"")))</f>
        <v/>
      </c>
      <c r="AG55" s="21">
        <f>IFERROR(TRIM(INDEX($A55:$Y55,MATCH(Lists!$J$5,$A$1:$Y$1,0))&amp;""),"")</f>
        <v/>
      </c>
      <c r="AH55" s="21">
        <f>IFERROR(VALUE(IFERROR(TRIM(INDEX($A55:$Y55,MATCH(Lists!$J$6,$A$1:$Y$1,0))&amp;""),"")),"")</f>
        <v/>
      </c>
      <c r="AI55" s="22">
        <f>IF($AD55="S",Themes!$L$8,IF($AD55="M",Themes!$L$9,IF($AD55="L",Themes!$L$10,0)))</f>
        <v/>
      </c>
      <c r="AJ55" s="21">
        <f>IF(OR($AA55="",$AF55=""),0,IF(COUNTIFS($AA$2:$AA55,$AA55,$AF$2:$AF55,$AF55)=1,1,0))</f>
        <v/>
      </c>
      <c r="AK55" s="21">
        <f>IF($AJ55=1,IF(AND($AG55&lt;&gt;"",$AG55&lt;&gt;Themes!$L$12),1,0),0)</f>
        <v/>
      </c>
    </row>
    <row r="56">
      <c r="Z56" s="19" t="n"/>
      <c r="AA56" s="23" t="n"/>
      <c r="AB56" s="23" t="n"/>
      <c r="AC56" s="23" t="n"/>
      <c r="AD56" s="23" t="n"/>
      <c r="AE56" s="19" t="n"/>
      <c r="AF56" s="21">
        <f>IF(IFERROR(TRIM(INDEX($A56:$Y56,MATCH(Lists!$J$3,$A$1:$Y$1,0))&amp;""),"")&lt;&gt;"",IFERROR(TRIM(INDEX($A56:$Y56,MATCH(Lists!$J$3,$A$1:$Y$1,0))&amp;""),""),IF(IFERROR(TRIM(INDEX($A56:$Y56,MATCH(Lists!$J$4,$A$1:$Y$1,0))&amp;""),"")&lt;&gt;"",IFERROR(TRIM(INDEX($A56:$Y56,MATCH(Lists!$J$4,$A$1:$Y$1,0))&amp;""),""),IFERROR(TRIM(INDEX($A56:$Y56,MATCH(Lists!$J$2,$A$1:$Y$1,0))&amp;""),"")))</f>
        <v/>
      </c>
      <c r="AG56" s="21">
        <f>IFERROR(TRIM(INDEX($A56:$Y56,MATCH(Lists!$J$5,$A$1:$Y$1,0))&amp;""),"")</f>
        <v/>
      </c>
      <c r="AH56" s="21">
        <f>IFERROR(VALUE(IFERROR(TRIM(INDEX($A56:$Y56,MATCH(Lists!$J$6,$A$1:$Y$1,0))&amp;""),"")),"")</f>
        <v/>
      </c>
      <c r="AI56" s="22">
        <f>IF($AD56="S",Themes!$L$8,IF($AD56="M",Themes!$L$9,IF($AD56="L",Themes!$L$10,0)))</f>
        <v/>
      </c>
      <c r="AJ56" s="21">
        <f>IF(OR($AA56="",$AF56=""),0,IF(COUNTIFS($AA$2:$AA56,$AA56,$AF$2:$AF56,$AF56)=1,1,0))</f>
        <v/>
      </c>
      <c r="AK56" s="21">
        <f>IF($AJ56=1,IF(AND($AG56&lt;&gt;"",$AG56&lt;&gt;Themes!$L$12),1,0),0)</f>
        <v/>
      </c>
    </row>
    <row r="57">
      <c r="Z57" s="19" t="n"/>
      <c r="AA57" s="23" t="n"/>
      <c r="AB57" s="23" t="n"/>
      <c r="AC57" s="23" t="n"/>
      <c r="AD57" s="23" t="n"/>
      <c r="AE57" s="19" t="n"/>
      <c r="AF57" s="21">
        <f>IF(IFERROR(TRIM(INDEX($A57:$Y57,MATCH(Lists!$J$3,$A$1:$Y$1,0))&amp;""),"")&lt;&gt;"",IFERROR(TRIM(INDEX($A57:$Y57,MATCH(Lists!$J$3,$A$1:$Y$1,0))&amp;""),""),IF(IFERROR(TRIM(INDEX($A57:$Y57,MATCH(Lists!$J$4,$A$1:$Y$1,0))&amp;""),"")&lt;&gt;"",IFERROR(TRIM(INDEX($A57:$Y57,MATCH(Lists!$J$4,$A$1:$Y$1,0))&amp;""),""),IFERROR(TRIM(INDEX($A57:$Y57,MATCH(Lists!$J$2,$A$1:$Y$1,0))&amp;""),"")))</f>
        <v/>
      </c>
      <c r="AG57" s="21">
        <f>IFERROR(TRIM(INDEX($A57:$Y57,MATCH(Lists!$J$5,$A$1:$Y$1,0))&amp;""),"")</f>
        <v/>
      </c>
      <c r="AH57" s="21">
        <f>IFERROR(VALUE(IFERROR(TRIM(INDEX($A57:$Y57,MATCH(Lists!$J$6,$A$1:$Y$1,0))&amp;""),"")),"")</f>
        <v/>
      </c>
      <c r="AI57" s="22">
        <f>IF($AD57="S",Themes!$L$8,IF($AD57="M",Themes!$L$9,IF($AD57="L",Themes!$L$10,0)))</f>
        <v/>
      </c>
      <c r="AJ57" s="21">
        <f>IF(OR($AA57="",$AF57=""),0,IF(COUNTIFS($AA$2:$AA57,$AA57,$AF$2:$AF57,$AF57)=1,1,0))</f>
        <v/>
      </c>
      <c r="AK57" s="21">
        <f>IF($AJ57=1,IF(AND($AG57&lt;&gt;"",$AG57&lt;&gt;Themes!$L$12),1,0),0)</f>
        <v/>
      </c>
    </row>
    <row r="58">
      <c r="Z58" s="19" t="n"/>
      <c r="AA58" s="23" t="n"/>
      <c r="AB58" s="23" t="n"/>
      <c r="AC58" s="23" t="n"/>
      <c r="AD58" s="23" t="n"/>
      <c r="AE58" s="19" t="n"/>
      <c r="AF58" s="21">
        <f>IF(IFERROR(TRIM(INDEX($A58:$Y58,MATCH(Lists!$J$3,$A$1:$Y$1,0))&amp;""),"")&lt;&gt;"",IFERROR(TRIM(INDEX($A58:$Y58,MATCH(Lists!$J$3,$A$1:$Y$1,0))&amp;""),""),IF(IFERROR(TRIM(INDEX($A58:$Y58,MATCH(Lists!$J$4,$A$1:$Y$1,0))&amp;""),"")&lt;&gt;"",IFERROR(TRIM(INDEX($A58:$Y58,MATCH(Lists!$J$4,$A$1:$Y$1,0))&amp;""),""),IFERROR(TRIM(INDEX($A58:$Y58,MATCH(Lists!$J$2,$A$1:$Y$1,0))&amp;""),"")))</f>
        <v/>
      </c>
      <c r="AG58" s="21">
        <f>IFERROR(TRIM(INDEX($A58:$Y58,MATCH(Lists!$J$5,$A$1:$Y$1,0))&amp;""),"")</f>
        <v/>
      </c>
      <c r="AH58" s="21">
        <f>IFERROR(VALUE(IFERROR(TRIM(INDEX($A58:$Y58,MATCH(Lists!$J$6,$A$1:$Y$1,0))&amp;""),"")),"")</f>
        <v/>
      </c>
      <c r="AI58" s="22">
        <f>IF($AD58="S",Themes!$L$8,IF($AD58="M",Themes!$L$9,IF($AD58="L",Themes!$L$10,0)))</f>
        <v/>
      </c>
      <c r="AJ58" s="21">
        <f>IF(OR($AA58="",$AF58=""),0,IF(COUNTIFS($AA$2:$AA58,$AA58,$AF$2:$AF58,$AF58)=1,1,0))</f>
        <v/>
      </c>
      <c r="AK58" s="21">
        <f>IF($AJ58=1,IF(AND($AG58&lt;&gt;"",$AG58&lt;&gt;Themes!$L$12),1,0),0)</f>
        <v/>
      </c>
    </row>
    <row r="59">
      <c r="Z59" s="19" t="n"/>
      <c r="AA59" s="23" t="n"/>
      <c r="AB59" s="23" t="n"/>
      <c r="AC59" s="23" t="n"/>
      <c r="AD59" s="23" t="n"/>
      <c r="AE59" s="19" t="n"/>
      <c r="AF59" s="21">
        <f>IF(IFERROR(TRIM(INDEX($A59:$Y59,MATCH(Lists!$J$3,$A$1:$Y$1,0))&amp;""),"")&lt;&gt;"",IFERROR(TRIM(INDEX($A59:$Y59,MATCH(Lists!$J$3,$A$1:$Y$1,0))&amp;""),""),IF(IFERROR(TRIM(INDEX($A59:$Y59,MATCH(Lists!$J$4,$A$1:$Y$1,0))&amp;""),"")&lt;&gt;"",IFERROR(TRIM(INDEX($A59:$Y59,MATCH(Lists!$J$4,$A$1:$Y$1,0))&amp;""),""),IFERROR(TRIM(INDEX($A59:$Y59,MATCH(Lists!$J$2,$A$1:$Y$1,0))&amp;""),"")))</f>
        <v/>
      </c>
      <c r="AG59" s="21">
        <f>IFERROR(TRIM(INDEX($A59:$Y59,MATCH(Lists!$J$5,$A$1:$Y$1,0))&amp;""),"")</f>
        <v/>
      </c>
      <c r="AH59" s="21">
        <f>IFERROR(VALUE(IFERROR(TRIM(INDEX($A59:$Y59,MATCH(Lists!$J$6,$A$1:$Y$1,0))&amp;""),"")),"")</f>
        <v/>
      </c>
      <c r="AI59" s="22">
        <f>IF($AD59="S",Themes!$L$8,IF($AD59="M",Themes!$L$9,IF($AD59="L",Themes!$L$10,0)))</f>
        <v/>
      </c>
      <c r="AJ59" s="21">
        <f>IF(OR($AA59="",$AF59=""),0,IF(COUNTIFS($AA$2:$AA59,$AA59,$AF$2:$AF59,$AF59)=1,1,0))</f>
        <v/>
      </c>
      <c r="AK59" s="21">
        <f>IF($AJ59=1,IF(AND($AG59&lt;&gt;"",$AG59&lt;&gt;Themes!$L$12),1,0),0)</f>
        <v/>
      </c>
    </row>
    <row r="60">
      <c r="Z60" s="19" t="n"/>
      <c r="AA60" s="23" t="n"/>
      <c r="AB60" s="23" t="n"/>
      <c r="AC60" s="23" t="n"/>
      <c r="AD60" s="23" t="n"/>
      <c r="AE60" s="19" t="n"/>
      <c r="AF60" s="21">
        <f>IF(IFERROR(TRIM(INDEX($A60:$Y60,MATCH(Lists!$J$3,$A$1:$Y$1,0))&amp;""),"")&lt;&gt;"",IFERROR(TRIM(INDEX($A60:$Y60,MATCH(Lists!$J$3,$A$1:$Y$1,0))&amp;""),""),IF(IFERROR(TRIM(INDEX($A60:$Y60,MATCH(Lists!$J$4,$A$1:$Y$1,0))&amp;""),"")&lt;&gt;"",IFERROR(TRIM(INDEX($A60:$Y60,MATCH(Lists!$J$4,$A$1:$Y$1,0))&amp;""),""),IFERROR(TRIM(INDEX($A60:$Y60,MATCH(Lists!$J$2,$A$1:$Y$1,0))&amp;""),"")))</f>
        <v/>
      </c>
      <c r="AG60" s="21">
        <f>IFERROR(TRIM(INDEX($A60:$Y60,MATCH(Lists!$J$5,$A$1:$Y$1,0))&amp;""),"")</f>
        <v/>
      </c>
      <c r="AH60" s="21">
        <f>IFERROR(VALUE(IFERROR(TRIM(INDEX($A60:$Y60,MATCH(Lists!$J$6,$A$1:$Y$1,0))&amp;""),"")),"")</f>
        <v/>
      </c>
      <c r="AI60" s="22">
        <f>IF($AD60="S",Themes!$L$8,IF($AD60="M",Themes!$L$9,IF($AD60="L",Themes!$L$10,0)))</f>
        <v/>
      </c>
      <c r="AJ60" s="21">
        <f>IF(OR($AA60="",$AF60=""),0,IF(COUNTIFS($AA$2:$AA60,$AA60,$AF$2:$AF60,$AF60)=1,1,0))</f>
        <v/>
      </c>
      <c r="AK60" s="21">
        <f>IF($AJ60=1,IF(AND($AG60&lt;&gt;"",$AG60&lt;&gt;Themes!$L$12),1,0),0)</f>
        <v/>
      </c>
    </row>
    <row r="61">
      <c r="Z61" s="19" t="n"/>
      <c r="AA61" s="23" t="n"/>
      <c r="AB61" s="23" t="n"/>
      <c r="AC61" s="23" t="n"/>
      <c r="AD61" s="23" t="n"/>
      <c r="AE61" s="19" t="n"/>
      <c r="AF61" s="21">
        <f>IF(IFERROR(TRIM(INDEX($A61:$Y61,MATCH(Lists!$J$3,$A$1:$Y$1,0))&amp;""),"")&lt;&gt;"",IFERROR(TRIM(INDEX($A61:$Y61,MATCH(Lists!$J$3,$A$1:$Y$1,0))&amp;""),""),IF(IFERROR(TRIM(INDEX($A61:$Y61,MATCH(Lists!$J$4,$A$1:$Y$1,0))&amp;""),"")&lt;&gt;"",IFERROR(TRIM(INDEX($A61:$Y61,MATCH(Lists!$J$4,$A$1:$Y$1,0))&amp;""),""),IFERROR(TRIM(INDEX($A61:$Y61,MATCH(Lists!$J$2,$A$1:$Y$1,0))&amp;""),"")))</f>
        <v/>
      </c>
      <c r="AG61" s="21">
        <f>IFERROR(TRIM(INDEX($A61:$Y61,MATCH(Lists!$J$5,$A$1:$Y$1,0))&amp;""),"")</f>
        <v/>
      </c>
      <c r="AH61" s="21">
        <f>IFERROR(VALUE(IFERROR(TRIM(INDEX($A61:$Y61,MATCH(Lists!$J$6,$A$1:$Y$1,0))&amp;""),"")),"")</f>
        <v/>
      </c>
      <c r="AI61" s="22">
        <f>IF($AD61="S",Themes!$L$8,IF($AD61="M",Themes!$L$9,IF($AD61="L",Themes!$L$10,0)))</f>
        <v/>
      </c>
      <c r="AJ61" s="21">
        <f>IF(OR($AA61="",$AF61=""),0,IF(COUNTIFS($AA$2:$AA61,$AA61,$AF$2:$AF61,$AF61)=1,1,0))</f>
        <v/>
      </c>
      <c r="AK61" s="21">
        <f>IF($AJ61=1,IF(AND($AG61&lt;&gt;"",$AG61&lt;&gt;Themes!$L$12),1,0),0)</f>
        <v/>
      </c>
    </row>
    <row r="62">
      <c r="Z62" s="19" t="n"/>
      <c r="AA62" s="23" t="n"/>
      <c r="AB62" s="23" t="n"/>
      <c r="AC62" s="23" t="n"/>
      <c r="AD62" s="23" t="n"/>
      <c r="AE62" s="19" t="n"/>
      <c r="AF62" s="21">
        <f>IF(IFERROR(TRIM(INDEX($A62:$Y62,MATCH(Lists!$J$3,$A$1:$Y$1,0))&amp;""),"")&lt;&gt;"",IFERROR(TRIM(INDEX($A62:$Y62,MATCH(Lists!$J$3,$A$1:$Y$1,0))&amp;""),""),IF(IFERROR(TRIM(INDEX($A62:$Y62,MATCH(Lists!$J$4,$A$1:$Y$1,0))&amp;""),"")&lt;&gt;"",IFERROR(TRIM(INDEX($A62:$Y62,MATCH(Lists!$J$4,$A$1:$Y$1,0))&amp;""),""),IFERROR(TRIM(INDEX($A62:$Y62,MATCH(Lists!$J$2,$A$1:$Y$1,0))&amp;""),"")))</f>
        <v/>
      </c>
      <c r="AG62" s="21">
        <f>IFERROR(TRIM(INDEX($A62:$Y62,MATCH(Lists!$J$5,$A$1:$Y$1,0))&amp;""),"")</f>
        <v/>
      </c>
      <c r="AH62" s="21">
        <f>IFERROR(VALUE(IFERROR(TRIM(INDEX($A62:$Y62,MATCH(Lists!$J$6,$A$1:$Y$1,0))&amp;""),"")),"")</f>
        <v/>
      </c>
      <c r="AI62" s="22">
        <f>IF($AD62="S",Themes!$L$8,IF($AD62="M",Themes!$L$9,IF($AD62="L",Themes!$L$10,0)))</f>
        <v/>
      </c>
      <c r="AJ62" s="21">
        <f>IF(OR($AA62="",$AF62=""),0,IF(COUNTIFS($AA$2:$AA62,$AA62,$AF$2:$AF62,$AF62)=1,1,0))</f>
        <v/>
      </c>
      <c r="AK62" s="21">
        <f>IF($AJ62=1,IF(AND($AG62&lt;&gt;"",$AG62&lt;&gt;Themes!$L$12),1,0),0)</f>
        <v/>
      </c>
    </row>
    <row r="63">
      <c r="Z63" s="19" t="n"/>
      <c r="AA63" s="23" t="n"/>
      <c r="AB63" s="23" t="n"/>
      <c r="AC63" s="23" t="n"/>
      <c r="AD63" s="23" t="n"/>
      <c r="AE63" s="19" t="n"/>
      <c r="AF63" s="21">
        <f>IF(IFERROR(TRIM(INDEX($A63:$Y63,MATCH(Lists!$J$3,$A$1:$Y$1,0))&amp;""),"")&lt;&gt;"",IFERROR(TRIM(INDEX($A63:$Y63,MATCH(Lists!$J$3,$A$1:$Y$1,0))&amp;""),""),IF(IFERROR(TRIM(INDEX($A63:$Y63,MATCH(Lists!$J$4,$A$1:$Y$1,0))&amp;""),"")&lt;&gt;"",IFERROR(TRIM(INDEX($A63:$Y63,MATCH(Lists!$J$4,$A$1:$Y$1,0))&amp;""),""),IFERROR(TRIM(INDEX($A63:$Y63,MATCH(Lists!$J$2,$A$1:$Y$1,0))&amp;""),"")))</f>
        <v/>
      </c>
      <c r="AG63" s="21">
        <f>IFERROR(TRIM(INDEX($A63:$Y63,MATCH(Lists!$J$5,$A$1:$Y$1,0))&amp;""),"")</f>
        <v/>
      </c>
      <c r="AH63" s="21">
        <f>IFERROR(VALUE(IFERROR(TRIM(INDEX($A63:$Y63,MATCH(Lists!$J$6,$A$1:$Y$1,0))&amp;""),"")),"")</f>
        <v/>
      </c>
      <c r="AI63" s="22">
        <f>IF($AD63="S",Themes!$L$8,IF($AD63="M",Themes!$L$9,IF($AD63="L",Themes!$L$10,0)))</f>
        <v/>
      </c>
      <c r="AJ63" s="21">
        <f>IF(OR($AA63="",$AF63=""),0,IF(COUNTIFS($AA$2:$AA63,$AA63,$AF$2:$AF63,$AF63)=1,1,0))</f>
        <v/>
      </c>
      <c r="AK63" s="21">
        <f>IF($AJ63=1,IF(AND($AG63&lt;&gt;"",$AG63&lt;&gt;Themes!$L$12),1,0),0)</f>
        <v/>
      </c>
    </row>
    <row r="64">
      <c r="Z64" s="19" t="n"/>
      <c r="AA64" s="23" t="n"/>
      <c r="AB64" s="23" t="n"/>
      <c r="AC64" s="23" t="n"/>
      <c r="AD64" s="23" t="n"/>
      <c r="AE64" s="19" t="n"/>
      <c r="AF64" s="21">
        <f>IF(IFERROR(TRIM(INDEX($A64:$Y64,MATCH(Lists!$J$3,$A$1:$Y$1,0))&amp;""),"")&lt;&gt;"",IFERROR(TRIM(INDEX($A64:$Y64,MATCH(Lists!$J$3,$A$1:$Y$1,0))&amp;""),""),IF(IFERROR(TRIM(INDEX($A64:$Y64,MATCH(Lists!$J$4,$A$1:$Y$1,0))&amp;""),"")&lt;&gt;"",IFERROR(TRIM(INDEX($A64:$Y64,MATCH(Lists!$J$4,$A$1:$Y$1,0))&amp;""),""),IFERROR(TRIM(INDEX($A64:$Y64,MATCH(Lists!$J$2,$A$1:$Y$1,0))&amp;""),"")))</f>
        <v/>
      </c>
      <c r="AG64" s="21">
        <f>IFERROR(TRIM(INDEX($A64:$Y64,MATCH(Lists!$J$5,$A$1:$Y$1,0))&amp;""),"")</f>
        <v/>
      </c>
      <c r="AH64" s="21">
        <f>IFERROR(VALUE(IFERROR(TRIM(INDEX($A64:$Y64,MATCH(Lists!$J$6,$A$1:$Y$1,0))&amp;""),"")),"")</f>
        <v/>
      </c>
      <c r="AI64" s="22">
        <f>IF($AD64="S",Themes!$L$8,IF($AD64="M",Themes!$L$9,IF($AD64="L",Themes!$L$10,0)))</f>
        <v/>
      </c>
      <c r="AJ64" s="21">
        <f>IF(OR($AA64="",$AF64=""),0,IF(COUNTIFS($AA$2:$AA64,$AA64,$AF$2:$AF64,$AF64)=1,1,0))</f>
        <v/>
      </c>
      <c r="AK64" s="21">
        <f>IF($AJ64=1,IF(AND($AG64&lt;&gt;"",$AG64&lt;&gt;Themes!$L$12),1,0),0)</f>
        <v/>
      </c>
    </row>
    <row r="65">
      <c r="Z65" s="19" t="n"/>
      <c r="AA65" s="23" t="n"/>
      <c r="AB65" s="23" t="n"/>
      <c r="AC65" s="23" t="n"/>
      <c r="AD65" s="23" t="n"/>
      <c r="AE65" s="19" t="n"/>
      <c r="AF65" s="21">
        <f>IF(IFERROR(TRIM(INDEX($A65:$Y65,MATCH(Lists!$J$3,$A$1:$Y$1,0))&amp;""),"")&lt;&gt;"",IFERROR(TRIM(INDEX($A65:$Y65,MATCH(Lists!$J$3,$A$1:$Y$1,0))&amp;""),""),IF(IFERROR(TRIM(INDEX($A65:$Y65,MATCH(Lists!$J$4,$A$1:$Y$1,0))&amp;""),"")&lt;&gt;"",IFERROR(TRIM(INDEX($A65:$Y65,MATCH(Lists!$J$4,$A$1:$Y$1,0))&amp;""),""),IFERROR(TRIM(INDEX($A65:$Y65,MATCH(Lists!$J$2,$A$1:$Y$1,0))&amp;""),"")))</f>
        <v/>
      </c>
      <c r="AG65" s="21">
        <f>IFERROR(TRIM(INDEX($A65:$Y65,MATCH(Lists!$J$5,$A$1:$Y$1,0))&amp;""),"")</f>
        <v/>
      </c>
      <c r="AH65" s="21">
        <f>IFERROR(VALUE(IFERROR(TRIM(INDEX($A65:$Y65,MATCH(Lists!$J$6,$A$1:$Y$1,0))&amp;""),"")),"")</f>
        <v/>
      </c>
      <c r="AI65" s="22">
        <f>IF($AD65="S",Themes!$L$8,IF($AD65="M",Themes!$L$9,IF($AD65="L",Themes!$L$10,0)))</f>
        <v/>
      </c>
      <c r="AJ65" s="21">
        <f>IF(OR($AA65="",$AF65=""),0,IF(COUNTIFS($AA$2:$AA65,$AA65,$AF$2:$AF65,$AF65)=1,1,0))</f>
        <v/>
      </c>
      <c r="AK65" s="21">
        <f>IF($AJ65=1,IF(AND($AG65&lt;&gt;"",$AG65&lt;&gt;Themes!$L$12),1,0),0)</f>
        <v/>
      </c>
    </row>
    <row r="66">
      <c r="Z66" s="19" t="n"/>
      <c r="AA66" s="23" t="n"/>
      <c r="AB66" s="23" t="n"/>
      <c r="AC66" s="23" t="n"/>
      <c r="AD66" s="23" t="n"/>
      <c r="AE66" s="19" t="n"/>
      <c r="AF66" s="21">
        <f>IF(IFERROR(TRIM(INDEX($A66:$Y66,MATCH(Lists!$J$3,$A$1:$Y$1,0))&amp;""),"")&lt;&gt;"",IFERROR(TRIM(INDEX($A66:$Y66,MATCH(Lists!$J$3,$A$1:$Y$1,0))&amp;""),""),IF(IFERROR(TRIM(INDEX($A66:$Y66,MATCH(Lists!$J$4,$A$1:$Y$1,0))&amp;""),"")&lt;&gt;"",IFERROR(TRIM(INDEX($A66:$Y66,MATCH(Lists!$J$4,$A$1:$Y$1,0))&amp;""),""),IFERROR(TRIM(INDEX($A66:$Y66,MATCH(Lists!$J$2,$A$1:$Y$1,0))&amp;""),"")))</f>
        <v/>
      </c>
      <c r="AG66" s="21">
        <f>IFERROR(TRIM(INDEX($A66:$Y66,MATCH(Lists!$J$5,$A$1:$Y$1,0))&amp;""),"")</f>
        <v/>
      </c>
      <c r="AH66" s="21">
        <f>IFERROR(VALUE(IFERROR(TRIM(INDEX($A66:$Y66,MATCH(Lists!$J$6,$A$1:$Y$1,0))&amp;""),"")),"")</f>
        <v/>
      </c>
      <c r="AI66" s="22">
        <f>IF($AD66="S",Themes!$L$8,IF($AD66="M",Themes!$L$9,IF($AD66="L",Themes!$L$10,0)))</f>
        <v/>
      </c>
      <c r="AJ66" s="21">
        <f>IF(OR($AA66="",$AF66=""),0,IF(COUNTIFS($AA$2:$AA66,$AA66,$AF$2:$AF66,$AF66)=1,1,0))</f>
        <v/>
      </c>
      <c r="AK66" s="21">
        <f>IF($AJ66=1,IF(AND($AG66&lt;&gt;"",$AG66&lt;&gt;Themes!$L$12),1,0),0)</f>
        <v/>
      </c>
    </row>
    <row r="67">
      <c r="Z67" s="19" t="n"/>
      <c r="AA67" s="23" t="n"/>
      <c r="AB67" s="23" t="n"/>
      <c r="AC67" s="23" t="n"/>
      <c r="AD67" s="23" t="n"/>
      <c r="AE67" s="19" t="n"/>
      <c r="AF67" s="21">
        <f>IF(IFERROR(TRIM(INDEX($A67:$Y67,MATCH(Lists!$J$3,$A$1:$Y$1,0))&amp;""),"")&lt;&gt;"",IFERROR(TRIM(INDEX($A67:$Y67,MATCH(Lists!$J$3,$A$1:$Y$1,0))&amp;""),""),IF(IFERROR(TRIM(INDEX($A67:$Y67,MATCH(Lists!$J$4,$A$1:$Y$1,0))&amp;""),"")&lt;&gt;"",IFERROR(TRIM(INDEX($A67:$Y67,MATCH(Lists!$J$4,$A$1:$Y$1,0))&amp;""),""),IFERROR(TRIM(INDEX($A67:$Y67,MATCH(Lists!$J$2,$A$1:$Y$1,0))&amp;""),"")))</f>
        <v/>
      </c>
      <c r="AG67" s="21">
        <f>IFERROR(TRIM(INDEX($A67:$Y67,MATCH(Lists!$J$5,$A$1:$Y$1,0))&amp;""),"")</f>
        <v/>
      </c>
      <c r="AH67" s="21">
        <f>IFERROR(VALUE(IFERROR(TRIM(INDEX($A67:$Y67,MATCH(Lists!$J$6,$A$1:$Y$1,0))&amp;""),"")),"")</f>
        <v/>
      </c>
      <c r="AI67" s="22">
        <f>IF($AD67="S",Themes!$L$8,IF($AD67="M",Themes!$L$9,IF($AD67="L",Themes!$L$10,0)))</f>
        <v/>
      </c>
      <c r="AJ67" s="21">
        <f>IF(OR($AA67="",$AF67=""),0,IF(COUNTIFS($AA$2:$AA67,$AA67,$AF$2:$AF67,$AF67)=1,1,0))</f>
        <v/>
      </c>
      <c r="AK67" s="21">
        <f>IF($AJ67=1,IF(AND($AG67&lt;&gt;"",$AG67&lt;&gt;Themes!$L$12),1,0),0)</f>
        <v/>
      </c>
    </row>
    <row r="68">
      <c r="Z68" s="19" t="n"/>
      <c r="AA68" s="23" t="n"/>
      <c r="AB68" s="23" t="n"/>
      <c r="AC68" s="23" t="n"/>
      <c r="AD68" s="23" t="n"/>
      <c r="AE68" s="19" t="n"/>
      <c r="AF68" s="21">
        <f>IF(IFERROR(TRIM(INDEX($A68:$Y68,MATCH(Lists!$J$3,$A$1:$Y$1,0))&amp;""),"")&lt;&gt;"",IFERROR(TRIM(INDEX($A68:$Y68,MATCH(Lists!$J$3,$A$1:$Y$1,0))&amp;""),""),IF(IFERROR(TRIM(INDEX($A68:$Y68,MATCH(Lists!$J$4,$A$1:$Y$1,0))&amp;""),"")&lt;&gt;"",IFERROR(TRIM(INDEX($A68:$Y68,MATCH(Lists!$J$4,$A$1:$Y$1,0))&amp;""),""),IFERROR(TRIM(INDEX($A68:$Y68,MATCH(Lists!$J$2,$A$1:$Y$1,0))&amp;""),"")))</f>
        <v/>
      </c>
      <c r="AG68" s="21">
        <f>IFERROR(TRIM(INDEX($A68:$Y68,MATCH(Lists!$J$5,$A$1:$Y$1,0))&amp;""),"")</f>
        <v/>
      </c>
      <c r="AH68" s="21">
        <f>IFERROR(VALUE(IFERROR(TRIM(INDEX($A68:$Y68,MATCH(Lists!$J$6,$A$1:$Y$1,0))&amp;""),"")),"")</f>
        <v/>
      </c>
      <c r="AI68" s="22">
        <f>IF($AD68="S",Themes!$L$8,IF($AD68="M",Themes!$L$9,IF($AD68="L",Themes!$L$10,0)))</f>
        <v/>
      </c>
      <c r="AJ68" s="21">
        <f>IF(OR($AA68="",$AF68=""),0,IF(COUNTIFS($AA$2:$AA68,$AA68,$AF$2:$AF68,$AF68)=1,1,0))</f>
        <v/>
      </c>
      <c r="AK68" s="21">
        <f>IF($AJ68=1,IF(AND($AG68&lt;&gt;"",$AG68&lt;&gt;Themes!$L$12),1,0),0)</f>
        <v/>
      </c>
    </row>
    <row r="69">
      <c r="Z69" s="19" t="n"/>
      <c r="AA69" s="23" t="n"/>
      <c r="AB69" s="23" t="n"/>
      <c r="AC69" s="23" t="n"/>
      <c r="AD69" s="23" t="n"/>
      <c r="AE69" s="19" t="n"/>
      <c r="AF69" s="21">
        <f>IF(IFERROR(TRIM(INDEX($A69:$Y69,MATCH(Lists!$J$3,$A$1:$Y$1,0))&amp;""),"")&lt;&gt;"",IFERROR(TRIM(INDEX($A69:$Y69,MATCH(Lists!$J$3,$A$1:$Y$1,0))&amp;""),""),IF(IFERROR(TRIM(INDEX($A69:$Y69,MATCH(Lists!$J$4,$A$1:$Y$1,0))&amp;""),"")&lt;&gt;"",IFERROR(TRIM(INDEX($A69:$Y69,MATCH(Lists!$J$4,$A$1:$Y$1,0))&amp;""),""),IFERROR(TRIM(INDEX($A69:$Y69,MATCH(Lists!$J$2,$A$1:$Y$1,0))&amp;""),"")))</f>
        <v/>
      </c>
      <c r="AG69" s="21">
        <f>IFERROR(TRIM(INDEX($A69:$Y69,MATCH(Lists!$J$5,$A$1:$Y$1,0))&amp;""),"")</f>
        <v/>
      </c>
      <c r="AH69" s="21">
        <f>IFERROR(VALUE(IFERROR(TRIM(INDEX($A69:$Y69,MATCH(Lists!$J$6,$A$1:$Y$1,0))&amp;""),"")),"")</f>
        <v/>
      </c>
      <c r="AI69" s="22">
        <f>IF($AD69="S",Themes!$L$8,IF($AD69="M",Themes!$L$9,IF($AD69="L",Themes!$L$10,0)))</f>
        <v/>
      </c>
      <c r="AJ69" s="21">
        <f>IF(OR($AA69="",$AF69=""),0,IF(COUNTIFS($AA$2:$AA69,$AA69,$AF$2:$AF69,$AF69)=1,1,0))</f>
        <v/>
      </c>
      <c r="AK69" s="21">
        <f>IF($AJ69=1,IF(AND($AG69&lt;&gt;"",$AG69&lt;&gt;Themes!$L$12),1,0),0)</f>
        <v/>
      </c>
    </row>
    <row r="70">
      <c r="Z70" s="19" t="n"/>
      <c r="AA70" s="23" t="n"/>
      <c r="AB70" s="23" t="n"/>
      <c r="AC70" s="23" t="n"/>
      <c r="AD70" s="23" t="n"/>
      <c r="AE70" s="19" t="n"/>
      <c r="AF70" s="21">
        <f>IF(IFERROR(TRIM(INDEX($A70:$Y70,MATCH(Lists!$J$3,$A$1:$Y$1,0))&amp;""),"")&lt;&gt;"",IFERROR(TRIM(INDEX($A70:$Y70,MATCH(Lists!$J$3,$A$1:$Y$1,0))&amp;""),""),IF(IFERROR(TRIM(INDEX($A70:$Y70,MATCH(Lists!$J$4,$A$1:$Y$1,0))&amp;""),"")&lt;&gt;"",IFERROR(TRIM(INDEX($A70:$Y70,MATCH(Lists!$J$4,$A$1:$Y$1,0))&amp;""),""),IFERROR(TRIM(INDEX($A70:$Y70,MATCH(Lists!$J$2,$A$1:$Y$1,0))&amp;""),"")))</f>
        <v/>
      </c>
      <c r="AG70" s="21">
        <f>IFERROR(TRIM(INDEX($A70:$Y70,MATCH(Lists!$J$5,$A$1:$Y$1,0))&amp;""),"")</f>
        <v/>
      </c>
      <c r="AH70" s="21">
        <f>IFERROR(VALUE(IFERROR(TRIM(INDEX($A70:$Y70,MATCH(Lists!$J$6,$A$1:$Y$1,0))&amp;""),"")),"")</f>
        <v/>
      </c>
      <c r="AI70" s="22">
        <f>IF($AD70="S",Themes!$L$8,IF($AD70="M",Themes!$L$9,IF($AD70="L",Themes!$L$10,0)))</f>
        <v/>
      </c>
      <c r="AJ70" s="21">
        <f>IF(OR($AA70="",$AF70=""),0,IF(COUNTIFS($AA$2:$AA70,$AA70,$AF$2:$AF70,$AF70)=1,1,0))</f>
        <v/>
      </c>
      <c r="AK70" s="21">
        <f>IF($AJ70=1,IF(AND($AG70&lt;&gt;"",$AG70&lt;&gt;Themes!$L$12),1,0),0)</f>
        <v/>
      </c>
    </row>
    <row r="71">
      <c r="Z71" s="19" t="n"/>
      <c r="AA71" s="23" t="n"/>
      <c r="AB71" s="23" t="n"/>
      <c r="AC71" s="23" t="n"/>
      <c r="AD71" s="23" t="n"/>
      <c r="AE71" s="19" t="n"/>
      <c r="AF71" s="21">
        <f>IF(IFERROR(TRIM(INDEX($A71:$Y71,MATCH(Lists!$J$3,$A$1:$Y$1,0))&amp;""),"")&lt;&gt;"",IFERROR(TRIM(INDEX($A71:$Y71,MATCH(Lists!$J$3,$A$1:$Y$1,0))&amp;""),""),IF(IFERROR(TRIM(INDEX($A71:$Y71,MATCH(Lists!$J$4,$A$1:$Y$1,0))&amp;""),"")&lt;&gt;"",IFERROR(TRIM(INDEX($A71:$Y71,MATCH(Lists!$J$4,$A$1:$Y$1,0))&amp;""),""),IFERROR(TRIM(INDEX($A71:$Y71,MATCH(Lists!$J$2,$A$1:$Y$1,0))&amp;""),"")))</f>
        <v/>
      </c>
      <c r="AG71" s="21">
        <f>IFERROR(TRIM(INDEX($A71:$Y71,MATCH(Lists!$J$5,$A$1:$Y$1,0))&amp;""),"")</f>
        <v/>
      </c>
      <c r="AH71" s="21">
        <f>IFERROR(VALUE(IFERROR(TRIM(INDEX($A71:$Y71,MATCH(Lists!$J$6,$A$1:$Y$1,0))&amp;""),"")),"")</f>
        <v/>
      </c>
      <c r="AI71" s="22">
        <f>IF($AD71="S",Themes!$L$8,IF($AD71="M",Themes!$L$9,IF($AD71="L",Themes!$L$10,0)))</f>
        <v/>
      </c>
      <c r="AJ71" s="21">
        <f>IF(OR($AA71="",$AF71=""),0,IF(COUNTIFS($AA$2:$AA71,$AA71,$AF$2:$AF71,$AF71)=1,1,0))</f>
        <v/>
      </c>
      <c r="AK71" s="21">
        <f>IF($AJ71=1,IF(AND($AG71&lt;&gt;"",$AG71&lt;&gt;Themes!$L$12),1,0),0)</f>
        <v/>
      </c>
    </row>
    <row r="72">
      <c r="Z72" s="19" t="n"/>
      <c r="AA72" s="23" t="n"/>
      <c r="AB72" s="23" t="n"/>
      <c r="AC72" s="23" t="n"/>
      <c r="AD72" s="23" t="n"/>
      <c r="AE72" s="19" t="n"/>
      <c r="AF72" s="21">
        <f>IF(IFERROR(TRIM(INDEX($A72:$Y72,MATCH(Lists!$J$3,$A$1:$Y$1,0))&amp;""),"")&lt;&gt;"",IFERROR(TRIM(INDEX($A72:$Y72,MATCH(Lists!$J$3,$A$1:$Y$1,0))&amp;""),""),IF(IFERROR(TRIM(INDEX($A72:$Y72,MATCH(Lists!$J$4,$A$1:$Y$1,0))&amp;""),"")&lt;&gt;"",IFERROR(TRIM(INDEX($A72:$Y72,MATCH(Lists!$J$4,$A$1:$Y$1,0))&amp;""),""),IFERROR(TRIM(INDEX($A72:$Y72,MATCH(Lists!$J$2,$A$1:$Y$1,0))&amp;""),"")))</f>
        <v/>
      </c>
      <c r="AG72" s="21">
        <f>IFERROR(TRIM(INDEX($A72:$Y72,MATCH(Lists!$J$5,$A$1:$Y$1,0))&amp;""),"")</f>
        <v/>
      </c>
      <c r="AH72" s="21">
        <f>IFERROR(VALUE(IFERROR(TRIM(INDEX($A72:$Y72,MATCH(Lists!$J$6,$A$1:$Y$1,0))&amp;""),"")),"")</f>
        <v/>
      </c>
      <c r="AI72" s="22">
        <f>IF($AD72="S",Themes!$L$8,IF($AD72="M",Themes!$L$9,IF($AD72="L",Themes!$L$10,0)))</f>
        <v/>
      </c>
      <c r="AJ72" s="21">
        <f>IF(OR($AA72="",$AF72=""),0,IF(COUNTIFS($AA$2:$AA72,$AA72,$AF$2:$AF72,$AF72)=1,1,0))</f>
        <v/>
      </c>
      <c r="AK72" s="21">
        <f>IF($AJ72=1,IF(AND($AG72&lt;&gt;"",$AG72&lt;&gt;Themes!$L$12),1,0),0)</f>
        <v/>
      </c>
    </row>
    <row r="73">
      <c r="Z73" s="19" t="n"/>
      <c r="AA73" s="23" t="n"/>
      <c r="AB73" s="23" t="n"/>
      <c r="AC73" s="23" t="n"/>
      <c r="AD73" s="23" t="n"/>
      <c r="AE73" s="19" t="n"/>
      <c r="AF73" s="21">
        <f>IF(IFERROR(TRIM(INDEX($A73:$Y73,MATCH(Lists!$J$3,$A$1:$Y$1,0))&amp;""),"")&lt;&gt;"",IFERROR(TRIM(INDEX($A73:$Y73,MATCH(Lists!$J$3,$A$1:$Y$1,0))&amp;""),""),IF(IFERROR(TRIM(INDEX($A73:$Y73,MATCH(Lists!$J$4,$A$1:$Y$1,0))&amp;""),"")&lt;&gt;"",IFERROR(TRIM(INDEX($A73:$Y73,MATCH(Lists!$J$4,$A$1:$Y$1,0))&amp;""),""),IFERROR(TRIM(INDEX($A73:$Y73,MATCH(Lists!$J$2,$A$1:$Y$1,0))&amp;""),"")))</f>
        <v/>
      </c>
      <c r="AG73" s="21">
        <f>IFERROR(TRIM(INDEX($A73:$Y73,MATCH(Lists!$J$5,$A$1:$Y$1,0))&amp;""),"")</f>
        <v/>
      </c>
      <c r="AH73" s="21">
        <f>IFERROR(VALUE(IFERROR(TRIM(INDEX($A73:$Y73,MATCH(Lists!$J$6,$A$1:$Y$1,0))&amp;""),"")),"")</f>
        <v/>
      </c>
      <c r="AI73" s="22">
        <f>IF($AD73="S",Themes!$L$8,IF($AD73="M",Themes!$L$9,IF($AD73="L",Themes!$L$10,0)))</f>
        <v/>
      </c>
      <c r="AJ73" s="21">
        <f>IF(OR($AA73="",$AF73=""),0,IF(COUNTIFS($AA$2:$AA73,$AA73,$AF$2:$AF73,$AF73)=1,1,0))</f>
        <v/>
      </c>
      <c r="AK73" s="21">
        <f>IF($AJ73=1,IF(AND($AG73&lt;&gt;"",$AG73&lt;&gt;Themes!$L$12),1,0),0)</f>
        <v/>
      </c>
    </row>
    <row r="74">
      <c r="Z74" s="19" t="n"/>
      <c r="AA74" s="23" t="n"/>
      <c r="AB74" s="23" t="n"/>
      <c r="AC74" s="23" t="n"/>
      <c r="AD74" s="23" t="n"/>
      <c r="AE74" s="19" t="n"/>
      <c r="AF74" s="21">
        <f>IF(IFERROR(TRIM(INDEX($A74:$Y74,MATCH(Lists!$J$3,$A$1:$Y$1,0))&amp;""),"")&lt;&gt;"",IFERROR(TRIM(INDEX($A74:$Y74,MATCH(Lists!$J$3,$A$1:$Y$1,0))&amp;""),""),IF(IFERROR(TRIM(INDEX($A74:$Y74,MATCH(Lists!$J$4,$A$1:$Y$1,0))&amp;""),"")&lt;&gt;"",IFERROR(TRIM(INDEX($A74:$Y74,MATCH(Lists!$J$4,$A$1:$Y$1,0))&amp;""),""),IFERROR(TRIM(INDEX($A74:$Y74,MATCH(Lists!$J$2,$A$1:$Y$1,0))&amp;""),"")))</f>
        <v/>
      </c>
      <c r="AG74" s="21">
        <f>IFERROR(TRIM(INDEX($A74:$Y74,MATCH(Lists!$J$5,$A$1:$Y$1,0))&amp;""),"")</f>
        <v/>
      </c>
      <c r="AH74" s="21">
        <f>IFERROR(VALUE(IFERROR(TRIM(INDEX($A74:$Y74,MATCH(Lists!$J$6,$A$1:$Y$1,0))&amp;""),"")),"")</f>
        <v/>
      </c>
      <c r="AI74" s="22">
        <f>IF($AD74="S",Themes!$L$8,IF($AD74="M",Themes!$L$9,IF($AD74="L",Themes!$L$10,0)))</f>
        <v/>
      </c>
      <c r="AJ74" s="21">
        <f>IF(OR($AA74="",$AF74=""),0,IF(COUNTIFS($AA$2:$AA74,$AA74,$AF$2:$AF74,$AF74)=1,1,0))</f>
        <v/>
      </c>
      <c r="AK74" s="21">
        <f>IF($AJ74=1,IF(AND($AG74&lt;&gt;"",$AG74&lt;&gt;Themes!$L$12),1,0),0)</f>
        <v/>
      </c>
    </row>
    <row r="75">
      <c r="Z75" s="19" t="n"/>
      <c r="AA75" s="23" t="n"/>
      <c r="AB75" s="23" t="n"/>
      <c r="AC75" s="23" t="n"/>
      <c r="AD75" s="23" t="n"/>
      <c r="AE75" s="19" t="n"/>
      <c r="AF75" s="21">
        <f>IF(IFERROR(TRIM(INDEX($A75:$Y75,MATCH(Lists!$J$3,$A$1:$Y$1,0))&amp;""),"")&lt;&gt;"",IFERROR(TRIM(INDEX($A75:$Y75,MATCH(Lists!$J$3,$A$1:$Y$1,0))&amp;""),""),IF(IFERROR(TRIM(INDEX($A75:$Y75,MATCH(Lists!$J$4,$A$1:$Y$1,0))&amp;""),"")&lt;&gt;"",IFERROR(TRIM(INDEX($A75:$Y75,MATCH(Lists!$J$4,$A$1:$Y$1,0))&amp;""),""),IFERROR(TRIM(INDEX($A75:$Y75,MATCH(Lists!$J$2,$A$1:$Y$1,0))&amp;""),"")))</f>
        <v/>
      </c>
      <c r="AG75" s="21">
        <f>IFERROR(TRIM(INDEX($A75:$Y75,MATCH(Lists!$J$5,$A$1:$Y$1,0))&amp;""),"")</f>
        <v/>
      </c>
      <c r="AH75" s="21">
        <f>IFERROR(VALUE(IFERROR(TRIM(INDEX($A75:$Y75,MATCH(Lists!$J$6,$A$1:$Y$1,0))&amp;""),"")),"")</f>
        <v/>
      </c>
      <c r="AI75" s="22">
        <f>IF($AD75="S",Themes!$L$8,IF($AD75="M",Themes!$L$9,IF($AD75="L",Themes!$L$10,0)))</f>
        <v/>
      </c>
      <c r="AJ75" s="21">
        <f>IF(OR($AA75="",$AF75=""),0,IF(COUNTIFS($AA$2:$AA75,$AA75,$AF$2:$AF75,$AF75)=1,1,0))</f>
        <v/>
      </c>
      <c r="AK75" s="21">
        <f>IF($AJ75=1,IF(AND($AG75&lt;&gt;"",$AG75&lt;&gt;Themes!$L$12),1,0),0)</f>
        <v/>
      </c>
    </row>
    <row r="76">
      <c r="Z76" s="19" t="n"/>
      <c r="AA76" s="23" t="n"/>
      <c r="AB76" s="23" t="n"/>
      <c r="AC76" s="23" t="n"/>
      <c r="AD76" s="23" t="n"/>
      <c r="AE76" s="19" t="n"/>
      <c r="AF76" s="21">
        <f>IF(IFERROR(TRIM(INDEX($A76:$Y76,MATCH(Lists!$J$3,$A$1:$Y$1,0))&amp;""),"")&lt;&gt;"",IFERROR(TRIM(INDEX($A76:$Y76,MATCH(Lists!$J$3,$A$1:$Y$1,0))&amp;""),""),IF(IFERROR(TRIM(INDEX($A76:$Y76,MATCH(Lists!$J$4,$A$1:$Y$1,0))&amp;""),"")&lt;&gt;"",IFERROR(TRIM(INDEX($A76:$Y76,MATCH(Lists!$J$4,$A$1:$Y$1,0))&amp;""),""),IFERROR(TRIM(INDEX($A76:$Y76,MATCH(Lists!$J$2,$A$1:$Y$1,0))&amp;""),"")))</f>
        <v/>
      </c>
      <c r="AG76" s="21">
        <f>IFERROR(TRIM(INDEX($A76:$Y76,MATCH(Lists!$J$5,$A$1:$Y$1,0))&amp;""),"")</f>
        <v/>
      </c>
      <c r="AH76" s="21">
        <f>IFERROR(VALUE(IFERROR(TRIM(INDEX($A76:$Y76,MATCH(Lists!$J$6,$A$1:$Y$1,0))&amp;""),"")),"")</f>
        <v/>
      </c>
      <c r="AI76" s="22">
        <f>IF($AD76="S",Themes!$L$8,IF($AD76="M",Themes!$L$9,IF($AD76="L",Themes!$L$10,0)))</f>
        <v/>
      </c>
      <c r="AJ76" s="21">
        <f>IF(OR($AA76="",$AF76=""),0,IF(COUNTIFS($AA$2:$AA76,$AA76,$AF$2:$AF76,$AF76)=1,1,0))</f>
        <v/>
      </c>
      <c r="AK76" s="21">
        <f>IF($AJ76=1,IF(AND($AG76&lt;&gt;"",$AG76&lt;&gt;Themes!$L$12),1,0),0)</f>
        <v/>
      </c>
    </row>
    <row r="77">
      <c r="Z77" s="19" t="n"/>
      <c r="AA77" s="23" t="n"/>
      <c r="AB77" s="23" t="n"/>
      <c r="AC77" s="23" t="n"/>
      <c r="AD77" s="23" t="n"/>
      <c r="AE77" s="19" t="n"/>
      <c r="AF77" s="21">
        <f>IF(IFERROR(TRIM(INDEX($A77:$Y77,MATCH(Lists!$J$3,$A$1:$Y$1,0))&amp;""),"")&lt;&gt;"",IFERROR(TRIM(INDEX($A77:$Y77,MATCH(Lists!$J$3,$A$1:$Y$1,0))&amp;""),""),IF(IFERROR(TRIM(INDEX($A77:$Y77,MATCH(Lists!$J$4,$A$1:$Y$1,0))&amp;""),"")&lt;&gt;"",IFERROR(TRIM(INDEX($A77:$Y77,MATCH(Lists!$J$4,$A$1:$Y$1,0))&amp;""),""),IFERROR(TRIM(INDEX($A77:$Y77,MATCH(Lists!$J$2,$A$1:$Y$1,0))&amp;""),"")))</f>
        <v/>
      </c>
      <c r="AG77" s="21">
        <f>IFERROR(TRIM(INDEX($A77:$Y77,MATCH(Lists!$J$5,$A$1:$Y$1,0))&amp;""),"")</f>
        <v/>
      </c>
      <c r="AH77" s="21">
        <f>IFERROR(VALUE(IFERROR(TRIM(INDEX($A77:$Y77,MATCH(Lists!$J$6,$A$1:$Y$1,0))&amp;""),"")),"")</f>
        <v/>
      </c>
      <c r="AI77" s="22">
        <f>IF($AD77="S",Themes!$L$8,IF($AD77="M",Themes!$L$9,IF($AD77="L",Themes!$L$10,0)))</f>
        <v/>
      </c>
      <c r="AJ77" s="21">
        <f>IF(OR($AA77="",$AF77=""),0,IF(COUNTIFS($AA$2:$AA77,$AA77,$AF$2:$AF77,$AF77)=1,1,0))</f>
        <v/>
      </c>
      <c r="AK77" s="21">
        <f>IF($AJ77=1,IF(AND($AG77&lt;&gt;"",$AG77&lt;&gt;Themes!$L$12),1,0),0)</f>
        <v/>
      </c>
    </row>
    <row r="78">
      <c r="Z78" s="19" t="n"/>
      <c r="AA78" s="23" t="n"/>
      <c r="AB78" s="23" t="n"/>
      <c r="AC78" s="23" t="n"/>
      <c r="AD78" s="23" t="n"/>
      <c r="AE78" s="19" t="n"/>
      <c r="AF78" s="21">
        <f>IF(IFERROR(TRIM(INDEX($A78:$Y78,MATCH(Lists!$J$3,$A$1:$Y$1,0))&amp;""),"")&lt;&gt;"",IFERROR(TRIM(INDEX($A78:$Y78,MATCH(Lists!$J$3,$A$1:$Y$1,0))&amp;""),""),IF(IFERROR(TRIM(INDEX($A78:$Y78,MATCH(Lists!$J$4,$A$1:$Y$1,0))&amp;""),"")&lt;&gt;"",IFERROR(TRIM(INDEX($A78:$Y78,MATCH(Lists!$J$4,$A$1:$Y$1,0))&amp;""),""),IFERROR(TRIM(INDEX($A78:$Y78,MATCH(Lists!$J$2,$A$1:$Y$1,0))&amp;""),"")))</f>
        <v/>
      </c>
      <c r="AG78" s="21">
        <f>IFERROR(TRIM(INDEX($A78:$Y78,MATCH(Lists!$J$5,$A$1:$Y$1,0))&amp;""),"")</f>
        <v/>
      </c>
      <c r="AH78" s="21">
        <f>IFERROR(VALUE(IFERROR(TRIM(INDEX($A78:$Y78,MATCH(Lists!$J$6,$A$1:$Y$1,0))&amp;""),"")),"")</f>
        <v/>
      </c>
      <c r="AI78" s="22">
        <f>IF($AD78="S",Themes!$L$8,IF($AD78="M",Themes!$L$9,IF($AD78="L",Themes!$L$10,0)))</f>
        <v/>
      </c>
      <c r="AJ78" s="21">
        <f>IF(OR($AA78="",$AF78=""),0,IF(COUNTIFS($AA$2:$AA78,$AA78,$AF$2:$AF78,$AF78)=1,1,0))</f>
        <v/>
      </c>
      <c r="AK78" s="21">
        <f>IF($AJ78=1,IF(AND($AG78&lt;&gt;"",$AG78&lt;&gt;Themes!$L$12),1,0),0)</f>
        <v/>
      </c>
    </row>
    <row r="79">
      <c r="Z79" s="19" t="n"/>
      <c r="AA79" s="23" t="n"/>
      <c r="AB79" s="23" t="n"/>
      <c r="AC79" s="23" t="n"/>
      <c r="AD79" s="23" t="n"/>
      <c r="AE79" s="19" t="n"/>
      <c r="AF79" s="21">
        <f>IF(IFERROR(TRIM(INDEX($A79:$Y79,MATCH(Lists!$J$3,$A$1:$Y$1,0))&amp;""),"")&lt;&gt;"",IFERROR(TRIM(INDEX($A79:$Y79,MATCH(Lists!$J$3,$A$1:$Y$1,0))&amp;""),""),IF(IFERROR(TRIM(INDEX($A79:$Y79,MATCH(Lists!$J$4,$A$1:$Y$1,0))&amp;""),"")&lt;&gt;"",IFERROR(TRIM(INDEX($A79:$Y79,MATCH(Lists!$J$4,$A$1:$Y$1,0))&amp;""),""),IFERROR(TRIM(INDEX($A79:$Y79,MATCH(Lists!$J$2,$A$1:$Y$1,0))&amp;""),"")))</f>
        <v/>
      </c>
      <c r="AG79" s="21">
        <f>IFERROR(TRIM(INDEX($A79:$Y79,MATCH(Lists!$J$5,$A$1:$Y$1,0))&amp;""),"")</f>
        <v/>
      </c>
      <c r="AH79" s="21">
        <f>IFERROR(VALUE(IFERROR(TRIM(INDEX($A79:$Y79,MATCH(Lists!$J$6,$A$1:$Y$1,0))&amp;""),"")),"")</f>
        <v/>
      </c>
      <c r="AI79" s="22">
        <f>IF($AD79="S",Themes!$L$8,IF($AD79="M",Themes!$L$9,IF($AD79="L",Themes!$L$10,0)))</f>
        <v/>
      </c>
      <c r="AJ79" s="21">
        <f>IF(OR($AA79="",$AF79=""),0,IF(COUNTIFS($AA$2:$AA79,$AA79,$AF$2:$AF79,$AF79)=1,1,0))</f>
        <v/>
      </c>
      <c r="AK79" s="21">
        <f>IF($AJ79=1,IF(AND($AG79&lt;&gt;"",$AG79&lt;&gt;Themes!$L$12),1,0),0)</f>
        <v/>
      </c>
    </row>
    <row r="80">
      <c r="Z80" s="19" t="n"/>
      <c r="AA80" s="23" t="n"/>
      <c r="AB80" s="23" t="n"/>
      <c r="AC80" s="23" t="n"/>
      <c r="AD80" s="23" t="n"/>
      <c r="AE80" s="19" t="n"/>
      <c r="AF80" s="21">
        <f>IF(IFERROR(TRIM(INDEX($A80:$Y80,MATCH(Lists!$J$3,$A$1:$Y$1,0))&amp;""),"")&lt;&gt;"",IFERROR(TRIM(INDEX($A80:$Y80,MATCH(Lists!$J$3,$A$1:$Y$1,0))&amp;""),""),IF(IFERROR(TRIM(INDEX($A80:$Y80,MATCH(Lists!$J$4,$A$1:$Y$1,0))&amp;""),"")&lt;&gt;"",IFERROR(TRIM(INDEX($A80:$Y80,MATCH(Lists!$J$4,$A$1:$Y$1,0))&amp;""),""),IFERROR(TRIM(INDEX($A80:$Y80,MATCH(Lists!$J$2,$A$1:$Y$1,0))&amp;""),"")))</f>
        <v/>
      </c>
      <c r="AG80" s="21">
        <f>IFERROR(TRIM(INDEX($A80:$Y80,MATCH(Lists!$J$5,$A$1:$Y$1,0))&amp;""),"")</f>
        <v/>
      </c>
      <c r="AH80" s="21">
        <f>IFERROR(VALUE(IFERROR(TRIM(INDEX($A80:$Y80,MATCH(Lists!$J$6,$A$1:$Y$1,0))&amp;""),"")),"")</f>
        <v/>
      </c>
      <c r="AI80" s="22">
        <f>IF($AD80="S",Themes!$L$8,IF($AD80="M",Themes!$L$9,IF($AD80="L",Themes!$L$10,0)))</f>
        <v/>
      </c>
      <c r="AJ80" s="21">
        <f>IF(OR($AA80="",$AF80=""),0,IF(COUNTIFS($AA$2:$AA80,$AA80,$AF$2:$AF80,$AF80)=1,1,0))</f>
        <v/>
      </c>
      <c r="AK80" s="21">
        <f>IF($AJ80=1,IF(AND($AG80&lt;&gt;"",$AG80&lt;&gt;Themes!$L$12),1,0),0)</f>
        <v/>
      </c>
    </row>
    <row r="81">
      <c r="Z81" s="19" t="n"/>
      <c r="AA81" s="23" t="n"/>
      <c r="AB81" s="23" t="n"/>
      <c r="AC81" s="23" t="n"/>
      <c r="AD81" s="23" t="n"/>
      <c r="AE81" s="19" t="n"/>
      <c r="AF81" s="21">
        <f>IF(IFERROR(TRIM(INDEX($A81:$Y81,MATCH(Lists!$J$3,$A$1:$Y$1,0))&amp;""),"")&lt;&gt;"",IFERROR(TRIM(INDEX($A81:$Y81,MATCH(Lists!$J$3,$A$1:$Y$1,0))&amp;""),""),IF(IFERROR(TRIM(INDEX($A81:$Y81,MATCH(Lists!$J$4,$A$1:$Y$1,0))&amp;""),"")&lt;&gt;"",IFERROR(TRIM(INDEX($A81:$Y81,MATCH(Lists!$J$4,$A$1:$Y$1,0))&amp;""),""),IFERROR(TRIM(INDEX($A81:$Y81,MATCH(Lists!$J$2,$A$1:$Y$1,0))&amp;""),"")))</f>
        <v/>
      </c>
      <c r="AG81" s="21">
        <f>IFERROR(TRIM(INDEX($A81:$Y81,MATCH(Lists!$J$5,$A$1:$Y$1,0))&amp;""),"")</f>
        <v/>
      </c>
      <c r="AH81" s="21">
        <f>IFERROR(VALUE(IFERROR(TRIM(INDEX($A81:$Y81,MATCH(Lists!$J$6,$A$1:$Y$1,0))&amp;""),"")),"")</f>
        <v/>
      </c>
      <c r="AI81" s="22">
        <f>IF($AD81="S",Themes!$L$8,IF($AD81="M",Themes!$L$9,IF($AD81="L",Themes!$L$10,0)))</f>
        <v/>
      </c>
      <c r="AJ81" s="21">
        <f>IF(OR($AA81="",$AF81=""),0,IF(COUNTIFS($AA$2:$AA81,$AA81,$AF$2:$AF81,$AF81)=1,1,0))</f>
        <v/>
      </c>
      <c r="AK81" s="21">
        <f>IF($AJ81=1,IF(AND($AG81&lt;&gt;"",$AG81&lt;&gt;Themes!$L$12),1,0),0)</f>
        <v/>
      </c>
    </row>
    <row r="82">
      <c r="Z82" s="19" t="n"/>
      <c r="AA82" s="23" t="n"/>
      <c r="AB82" s="23" t="n"/>
      <c r="AC82" s="23" t="n"/>
      <c r="AD82" s="23" t="n"/>
      <c r="AE82" s="19" t="n"/>
      <c r="AF82" s="21">
        <f>IF(IFERROR(TRIM(INDEX($A82:$Y82,MATCH(Lists!$J$3,$A$1:$Y$1,0))&amp;""),"")&lt;&gt;"",IFERROR(TRIM(INDEX($A82:$Y82,MATCH(Lists!$J$3,$A$1:$Y$1,0))&amp;""),""),IF(IFERROR(TRIM(INDEX($A82:$Y82,MATCH(Lists!$J$4,$A$1:$Y$1,0))&amp;""),"")&lt;&gt;"",IFERROR(TRIM(INDEX($A82:$Y82,MATCH(Lists!$J$4,$A$1:$Y$1,0))&amp;""),""),IFERROR(TRIM(INDEX($A82:$Y82,MATCH(Lists!$J$2,$A$1:$Y$1,0))&amp;""),"")))</f>
        <v/>
      </c>
      <c r="AG82" s="21">
        <f>IFERROR(TRIM(INDEX($A82:$Y82,MATCH(Lists!$J$5,$A$1:$Y$1,0))&amp;""),"")</f>
        <v/>
      </c>
      <c r="AH82" s="21">
        <f>IFERROR(VALUE(IFERROR(TRIM(INDEX($A82:$Y82,MATCH(Lists!$J$6,$A$1:$Y$1,0))&amp;""),"")),"")</f>
        <v/>
      </c>
      <c r="AI82" s="22">
        <f>IF($AD82="S",Themes!$L$8,IF($AD82="M",Themes!$L$9,IF($AD82="L",Themes!$L$10,0)))</f>
        <v/>
      </c>
      <c r="AJ82" s="21">
        <f>IF(OR($AA82="",$AF82=""),0,IF(COUNTIFS($AA$2:$AA82,$AA82,$AF$2:$AF82,$AF82)=1,1,0))</f>
        <v/>
      </c>
      <c r="AK82" s="21">
        <f>IF($AJ82=1,IF(AND($AG82&lt;&gt;"",$AG82&lt;&gt;Themes!$L$12),1,0),0)</f>
        <v/>
      </c>
    </row>
    <row r="83">
      <c r="Z83" s="19" t="n"/>
      <c r="AA83" s="23" t="n"/>
      <c r="AB83" s="23" t="n"/>
      <c r="AC83" s="23" t="n"/>
      <c r="AD83" s="23" t="n"/>
      <c r="AE83" s="19" t="n"/>
      <c r="AF83" s="21">
        <f>IF(IFERROR(TRIM(INDEX($A83:$Y83,MATCH(Lists!$J$3,$A$1:$Y$1,0))&amp;""),"")&lt;&gt;"",IFERROR(TRIM(INDEX($A83:$Y83,MATCH(Lists!$J$3,$A$1:$Y$1,0))&amp;""),""),IF(IFERROR(TRIM(INDEX($A83:$Y83,MATCH(Lists!$J$4,$A$1:$Y$1,0))&amp;""),"")&lt;&gt;"",IFERROR(TRIM(INDEX($A83:$Y83,MATCH(Lists!$J$4,$A$1:$Y$1,0))&amp;""),""),IFERROR(TRIM(INDEX($A83:$Y83,MATCH(Lists!$J$2,$A$1:$Y$1,0))&amp;""),"")))</f>
        <v/>
      </c>
      <c r="AG83" s="21">
        <f>IFERROR(TRIM(INDEX($A83:$Y83,MATCH(Lists!$J$5,$A$1:$Y$1,0))&amp;""),"")</f>
        <v/>
      </c>
      <c r="AH83" s="21">
        <f>IFERROR(VALUE(IFERROR(TRIM(INDEX($A83:$Y83,MATCH(Lists!$J$6,$A$1:$Y$1,0))&amp;""),"")),"")</f>
        <v/>
      </c>
      <c r="AI83" s="22">
        <f>IF($AD83="S",Themes!$L$8,IF($AD83="M",Themes!$L$9,IF($AD83="L",Themes!$L$10,0)))</f>
        <v/>
      </c>
      <c r="AJ83" s="21">
        <f>IF(OR($AA83="",$AF83=""),0,IF(COUNTIFS($AA$2:$AA83,$AA83,$AF$2:$AF83,$AF83)=1,1,0))</f>
        <v/>
      </c>
      <c r="AK83" s="21">
        <f>IF($AJ83=1,IF(AND($AG83&lt;&gt;"",$AG83&lt;&gt;Themes!$L$12),1,0),0)</f>
        <v/>
      </c>
    </row>
    <row r="84">
      <c r="Z84" s="19" t="n"/>
      <c r="AA84" s="23" t="n"/>
      <c r="AB84" s="23" t="n"/>
      <c r="AC84" s="23" t="n"/>
      <c r="AD84" s="23" t="n"/>
      <c r="AE84" s="19" t="n"/>
      <c r="AF84" s="21">
        <f>IF(IFERROR(TRIM(INDEX($A84:$Y84,MATCH(Lists!$J$3,$A$1:$Y$1,0))&amp;""),"")&lt;&gt;"",IFERROR(TRIM(INDEX($A84:$Y84,MATCH(Lists!$J$3,$A$1:$Y$1,0))&amp;""),""),IF(IFERROR(TRIM(INDEX($A84:$Y84,MATCH(Lists!$J$4,$A$1:$Y$1,0))&amp;""),"")&lt;&gt;"",IFERROR(TRIM(INDEX($A84:$Y84,MATCH(Lists!$J$4,$A$1:$Y$1,0))&amp;""),""),IFERROR(TRIM(INDEX($A84:$Y84,MATCH(Lists!$J$2,$A$1:$Y$1,0))&amp;""),"")))</f>
        <v/>
      </c>
      <c r="AG84" s="21">
        <f>IFERROR(TRIM(INDEX($A84:$Y84,MATCH(Lists!$J$5,$A$1:$Y$1,0))&amp;""),"")</f>
        <v/>
      </c>
      <c r="AH84" s="21">
        <f>IFERROR(VALUE(IFERROR(TRIM(INDEX($A84:$Y84,MATCH(Lists!$J$6,$A$1:$Y$1,0))&amp;""),"")),"")</f>
        <v/>
      </c>
      <c r="AI84" s="22">
        <f>IF($AD84="S",Themes!$L$8,IF($AD84="M",Themes!$L$9,IF($AD84="L",Themes!$L$10,0)))</f>
        <v/>
      </c>
      <c r="AJ84" s="21">
        <f>IF(OR($AA84="",$AF84=""),0,IF(COUNTIFS($AA$2:$AA84,$AA84,$AF$2:$AF84,$AF84)=1,1,0))</f>
        <v/>
      </c>
      <c r="AK84" s="21">
        <f>IF($AJ84=1,IF(AND($AG84&lt;&gt;"",$AG84&lt;&gt;Themes!$L$12),1,0),0)</f>
        <v/>
      </c>
    </row>
    <row r="85">
      <c r="Z85" s="19" t="n"/>
      <c r="AA85" s="23" t="n"/>
      <c r="AB85" s="23" t="n"/>
      <c r="AC85" s="23" t="n"/>
      <c r="AD85" s="23" t="n"/>
      <c r="AE85" s="19" t="n"/>
      <c r="AF85" s="21">
        <f>IF(IFERROR(TRIM(INDEX($A85:$Y85,MATCH(Lists!$J$3,$A$1:$Y$1,0))&amp;""),"")&lt;&gt;"",IFERROR(TRIM(INDEX($A85:$Y85,MATCH(Lists!$J$3,$A$1:$Y$1,0))&amp;""),""),IF(IFERROR(TRIM(INDEX($A85:$Y85,MATCH(Lists!$J$4,$A$1:$Y$1,0))&amp;""),"")&lt;&gt;"",IFERROR(TRIM(INDEX($A85:$Y85,MATCH(Lists!$J$4,$A$1:$Y$1,0))&amp;""),""),IFERROR(TRIM(INDEX($A85:$Y85,MATCH(Lists!$J$2,$A$1:$Y$1,0))&amp;""),"")))</f>
        <v/>
      </c>
      <c r="AG85" s="21">
        <f>IFERROR(TRIM(INDEX($A85:$Y85,MATCH(Lists!$J$5,$A$1:$Y$1,0))&amp;""),"")</f>
        <v/>
      </c>
      <c r="AH85" s="21">
        <f>IFERROR(VALUE(IFERROR(TRIM(INDEX($A85:$Y85,MATCH(Lists!$J$6,$A$1:$Y$1,0))&amp;""),"")),"")</f>
        <v/>
      </c>
      <c r="AI85" s="22">
        <f>IF($AD85="S",Themes!$L$8,IF($AD85="M",Themes!$L$9,IF($AD85="L",Themes!$L$10,0)))</f>
        <v/>
      </c>
      <c r="AJ85" s="21">
        <f>IF(OR($AA85="",$AF85=""),0,IF(COUNTIFS($AA$2:$AA85,$AA85,$AF$2:$AF85,$AF85)=1,1,0))</f>
        <v/>
      </c>
      <c r="AK85" s="21">
        <f>IF($AJ85=1,IF(AND($AG85&lt;&gt;"",$AG85&lt;&gt;Themes!$L$12),1,0),0)</f>
        <v/>
      </c>
    </row>
    <row r="86">
      <c r="Z86" s="19" t="n"/>
      <c r="AA86" s="23" t="n"/>
      <c r="AB86" s="23" t="n"/>
      <c r="AC86" s="23" t="n"/>
      <c r="AD86" s="23" t="n"/>
      <c r="AE86" s="19" t="n"/>
      <c r="AF86" s="21">
        <f>IF(IFERROR(TRIM(INDEX($A86:$Y86,MATCH(Lists!$J$3,$A$1:$Y$1,0))&amp;""),"")&lt;&gt;"",IFERROR(TRIM(INDEX($A86:$Y86,MATCH(Lists!$J$3,$A$1:$Y$1,0))&amp;""),""),IF(IFERROR(TRIM(INDEX($A86:$Y86,MATCH(Lists!$J$4,$A$1:$Y$1,0))&amp;""),"")&lt;&gt;"",IFERROR(TRIM(INDEX($A86:$Y86,MATCH(Lists!$J$4,$A$1:$Y$1,0))&amp;""),""),IFERROR(TRIM(INDEX($A86:$Y86,MATCH(Lists!$J$2,$A$1:$Y$1,0))&amp;""),"")))</f>
        <v/>
      </c>
      <c r="AG86" s="21">
        <f>IFERROR(TRIM(INDEX($A86:$Y86,MATCH(Lists!$J$5,$A$1:$Y$1,0))&amp;""),"")</f>
        <v/>
      </c>
      <c r="AH86" s="21">
        <f>IFERROR(VALUE(IFERROR(TRIM(INDEX($A86:$Y86,MATCH(Lists!$J$6,$A$1:$Y$1,0))&amp;""),"")),"")</f>
        <v/>
      </c>
      <c r="AI86" s="22">
        <f>IF($AD86="S",Themes!$L$8,IF($AD86="M",Themes!$L$9,IF($AD86="L",Themes!$L$10,0)))</f>
        <v/>
      </c>
      <c r="AJ86" s="21">
        <f>IF(OR($AA86="",$AF86=""),0,IF(COUNTIFS($AA$2:$AA86,$AA86,$AF$2:$AF86,$AF86)=1,1,0))</f>
        <v/>
      </c>
      <c r="AK86" s="21">
        <f>IF($AJ86=1,IF(AND($AG86&lt;&gt;"",$AG86&lt;&gt;Themes!$L$12),1,0),0)</f>
        <v/>
      </c>
    </row>
    <row r="87">
      <c r="Z87" s="19" t="n"/>
      <c r="AA87" s="23" t="n"/>
      <c r="AB87" s="23" t="n"/>
      <c r="AC87" s="23" t="n"/>
      <c r="AD87" s="23" t="n"/>
      <c r="AE87" s="19" t="n"/>
      <c r="AF87" s="21">
        <f>IF(IFERROR(TRIM(INDEX($A87:$Y87,MATCH(Lists!$J$3,$A$1:$Y$1,0))&amp;""),"")&lt;&gt;"",IFERROR(TRIM(INDEX($A87:$Y87,MATCH(Lists!$J$3,$A$1:$Y$1,0))&amp;""),""),IF(IFERROR(TRIM(INDEX($A87:$Y87,MATCH(Lists!$J$4,$A$1:$Y$1,0))&amp;""),"")&lt;&gt;"",IFERROR(TRIM(INDEX($A87:$Y87,MATCH(Lists!$J$4,$A$1:$Y$1,0))&amp;""),""),IFERROR(TRIM(INDEX($A87:$Y87,MATCH(Lists!$J$2,$A$1:$Y$1,0))&amp;""),"")))</f>
        <v/>
      </c>
      <c r="AG87" s="21">
        <f>IFERROR(TRIM(INDEX($A87:$Y87,MATCH(Lists!$J$5,$A$1:$Y$1,0))&amp;""),"")</f>
        <v/>
      </c>
      <c r="AH87" s="21">
        <f>IFERROR(VALUE(IFERROR(TRIM(INDEX($A87:$Y87,MATCH(Lists!$J$6,$A$1:$Y$1,0))&amp;""),"")),"")</f>
        <v/>
      </c>
      <c r="AI87" s="22">
        <f>IF($AD87="S",Themes!$L$8,IF($AD87="M",Themes!$L$9,IF($AD87="L",Themes!$L$10,0)))</f>
        <v/>
      </c>
      <c r="AJ87" s="21">
        <f>IF(OR($AA87="",$AF87=""),0,IF(COUNTIFS($AA$2:$AA87,$AA87,$AF$2:$AF87,$AF87)=1,1,0))</f>
        <v/>
      </c>
      <c r="AK87" s="21">
        <f>IF($AJ87=1,IF(AND($AG87&lt;&gt;"",$AG87&lt;&gt;Themes!$L$12),1,0),0)</f>
        <v/>
      </c>
    </row>
    <row r="88">
      <c r="Z88" s="19" t="n"/>
      <c r="AA88" s="23" t="n"/>
      <c r="AB88" s="23" t="n"/>
      <c r="AC88" s="23" t="n"/>
      <c r="AD88" s="23" t="n"/>
      <c r="AE88" s="19" t="n"/>
      <c r="AF88" s="21">
        <f>IF(IFERROR(TRIM(INDEX($A88:$Y88,MATCH(Lists!$J$3,$A$1:$Y$1,0))&amp;""),"")&lt;&gt;"",IFERROR(TRIM(INDEX($A88:$Y88,MATCH(Lists!$J$3,$A$1:$Y$1,0))&amp;""),""),IF(IFERROR(TRIM(INDEX($A88:$Y88,MATCH(Lists!$J$4,$A$1:$Y$1,0))&amp;""),"")&lt;&gt;"",IFERROR(TRIM(INDEX($A88:$Y88,MATCH(Lists!$J$4,$A$1:$Y$1,0))&amp;""),""),IFERROR(TRIM(INDEX($A88:$Y88,MATCH(Lists!$J$2,$A$1:$Y$1,0))&amp;""),"")))</f>
        <v/>
      </c>
      <c r="AG88" s="21">
        <f>IFERROR(TRIM(INDEX($A88:$Y88,MATCH(Lists!$J$5,$A$1:$Y$1,0))&amp;""),"")</f>
        <v/>
      </c>
      <c r="AH88" s="21">
        <f>IFERROR(VALUE(IFERROR(TRIM(INDEX($A88:$Y88,MATCH(Lists!$J$6,$A$1:$Y$1,0))&amp;""),"")),"")</f>
        <v/>
      </c>
      <c r="AI88" s="22">
        <f>IF($AD88="S",Themes!$L$8,IF($AD88="M",Themes!$L$9,IF($AD88="L",Themes!$L$10,0)))</f>
        <v/>
      </c>
      <c r="AJ88" s="21">
        <f>IF(OR($AA88="",$AF88=""),0,IF(COUNTIFS($AA$2:$AA88,$AA88,$AF$2:$AF88,$AF88)=1,1,0))</f>
        <v/>
      </c>
      <c r="AK88" s="21">
        <f>IF($AJ88=1,IF(AND($AG88&lt;&gt;"",$AG88&lt;&gt;Themes!$L$12),1,0),0)</f>
        <v/>
      </c>
    </row>
    <row r="89">
      <c r="Z89" s="19" t="n"/>
      <c r="AA89" s="23" t="n"/>
      <c r="AB89" s="23" t="n"/>
      <c r="AC89" s="23" t="n"/>
      <c r="AD89" s="23" t="n"/>
      <c r="AE89" s="19" t="n"/>
      <c r="AF89" s="21">
        <f>IF(IFERROR(TRIM(INDEX($A89:$Y89,MATCH(Lists!$J$3,$A$1:$Y$1,0))&amp;""),"")&lt;&gt;"",IFERROR(TRIM(INDEX($A89:$Y89,MATCH(Lists!$J$3,$A$1:$Y$1,0))&amp;""),""),IF(IFERROR(TRIM(INDEX($A89:$Y89,MATCH(Lists!$J$4,$A$1:$Y$1,0))&amp;""),"")&lt;&gt;"",IFERROR(TRIM(INDEX($A89:$Y89,MATCH(Lists!$J$4,$A$1:$Y$1,0))&amp;""),""),IFERROR(TRIM(INDEX($A89:$Y89,MATCH(Lists!$J$2,$A$1:$Y$1,0))&amp;""),"")))</f>
        <v/>
      </c>
      <c r="AG89" s="21">
        <f>IFERROR(TRIM(INDEX($A89:$Y89,MATCH(Lists!$J$5,$A$1:$Y$1,0))&amp;""),"")</f>
        <v/>
      </c>
      <c r="AH89" s="21">
        <f>IFERROR(VALUE(IFERROR(TRIM(INDEX($A89:$Y89,MATCH(Lists!$J$6,$A$1:$Y$1,0))&amp;""),"")),"")</f>
        <v/>
      </c>
      <c r="AI89" s="22">
        <f>IF($AD89="S",Themes!$L$8,IF($AD89="M",Themes!$L$9,IF($AD89="L",Themes!$L$10,0)))</f>
        <v/>
      </c>
      <c r="AJ89" s="21">
        <f>IF(OR($AA89="",$AF89=""),0,IF(COUNTIFS($AA$2:$AA89,$AA89,$AF$2:$AF89,$AF89)=1,1,0))</f>
        <v/>
      </c>
      <c r="AK89" s="21">
        <f>IF($AJ89=1,IF(AND($AG89&lt;&gt;"",$AG89&lt;&gt;Themes!$L$12),1,0),0)</f>
        <v/>
      </c>
    </row>
    <row r="90">
      <c r="Z90" s="19" t="n"/>
      <c r="AA90" s="23" t="n"/>
      <c r="AB90" s="23" t="n"/>
      <c r="AC90" s="23" t="n"/>
      <c r="AD90" s="23" t="n"/>
      <c r="AE90" s="19" t="n"/>
      <c r="AF90" s="21">
        <f>IF(IFERROR(TRIM(INDEX($A90:$Y90,MATCH(Lists!$J$3,$A$1:$Y$1,0))&amp;""),"")&lt;&gt;"",IFERROR(TRIM(INDEX($A90:$Y90,MATCH(Lists!$J$3,$A$1:$Y$1,0))&amp;""),""),IF(IFERROR(TRIM(INDEX($A90:$Y90,MATCH(Lists!$J$4,$A$1:$Y$1,0))&amp;""),"")&lt;&gt;"",IFERROR(TRIM(INDEX($A90:$Y90,MATCH(Lists!$J$4,$A$1:$Y$1,0))&amp;""),""),IFERROR(TRIM(INDEX($A90:$Y90,MATCH(Lists!$J$2,$A$1:$Y$1,0))&amp;""),"")))</f>
        <v/>
      </c>
      <c r="AG90" s="21">
        <f>IFERROR(TRIM(INDEX($A90:$Y90,MATCH(Lists!$J$5,$A$1:$Y$1,0))&amp;""),"")</f>
        <v/>
      </c>
      <c r="AH90" s="21">
        <f>IFERROR(VALUE(IFERROR(TRIM(INDEX($A90:$Y90,MATCH(Lists!$J$6,$A$1:$Y$1,0))&amp;""),"")),"")</f>
        <v/>
      </c>
      <c r="AI90" s="22">
        <f>IF($AD90="S",Themes!$L$8,IF($AD90="M",Themes!$L$9,IF($AD90="L",Themes!$L$10,0)))</f>
        <v/>
      </c>
      <c r="AJ90" s="21">
        <f>IF(OR($AA90="",$AF90=""),0,IF(COUNTIFS($AA$2:$AA90,$AA90,$AF$2:$AF90,$AF90)=1,1,0))</f>
        <v/>
      </c>
      <c r="AK90" s="21">
        <f>IF($AJ90=1,IF(AND($AG90&lt;&gt;"",$AG90&lt;&gt;Themes!$L$12),1,0),0)</f>
        <v/>
      </c>
    </row>
    <row r="91">
      <c r="Z91" s="19" t="n"/>
      <c r="AA91" s="23" t="n"/>
      <c r="AB91" s="23" t="n"/>
      <c r="AC91" s="23" t="n"/>
      <c r="AD91" s="23" t="n"/>
      <c r="AE91" s="19" t="n"/>
      <c r="AF91" s="21">
        <f>IF(IFERROR(TRIM(INDEX($A91:$Y91,MATCH(Lists!$J$3,$A$1:$Y$1,0))&amp;""),"")&lt;&gt;"",IFERROR(TRIM(INDEX($A91:$Y91,MATCH(Lists!$J$3,$A$1:$Y$1,0))&amp;""),""),IF(IFERROR(TRIM(INDEX($A91:$Y91,MATCH(Lists!$J$4,$A$1:$Y$1,0))&amp;""),"")&lt;&gt;"",IFERROR(TRIM(INDEX($A91:$Y91,MATCH(Lists!$J$4,$A$1:$Y$1,0))&amp;""),""),IFERROR(TRIM(INDEX($A91:$Y91,MATCH(Lists!$J$2,$A$1:$Y$1,0))&amp;""),"")))</f>
        <v/>
      </c>
      <c r="AG91" s="21">
        <f>IFERROR(TRIM(INDEX($A91:$Y91,MATCH(Lists!$J$5,$A$1:$Y$1,0))&amp;""),"")</f>
        <v/>
      </c>
      <c r="AH91" s="21">
        <f>IFERROR(VALUE(IFERROR(TRIM(INDEX($A91:$Y91,MATCH(Lists!$J$6,$A$1:$Y$1,0))&amp;""),"")),"")</f>
        <v/>
      </c>
      <c r="AI91" s="22">
        <f>IF($AD91="S",Themes!$L$8,IF($AD91="M",Themes!$L$9,IF($AD91="L",Themes!$L$10,0)))</f>
        <v/>
      </c>
      <c r="AJ91" s="21">
        <f>IF(OR($AA91="",$AF91=""),0,IF(COUNTIFS($AA$2:$AA91,$AA91,$AF$2:$AF91,$AF91)=1,1,0))</f>
        <v/>
      </c>
      <c r="AK91" s="21">
        <f>IF($AJ91=1,IF(AND($AG91&lt;&gt;"",$AG91&lt;&gt;Themes!$L$12),1,0),0)</f>
        <v/>
      </c>
    </row>
    <row r="92">
      <c r="Z92" s="19" t="n"/>
      <c r="AA92" s="23" t="n"/>
      <c r="AB92" s="23" t="n"/>
      <c r="AC92" s="23" t="n"/>
      <c r="AD92" s="23" t="n"/>
      <c r="AE92" s="19" t="n"/>
      <c r="AF92" s="21">
        <f>IF(IFERROR(TRIM(INDEX($A92:$Y92,MATCH(Lists!$J$3,$A$1:$Y$1,0))&amp;""),"")&lt;&gt;"",IFERROR(TRIM(INDEX($A92:$Y92,MATCH(Lists!$J$3,$A$1:$Y$1,0))&amp;""),""),IF(IFERROR(TRIM(INDEX($A92:$Y92,MATCH(Lists!$J$4,$A$1:$Y$1,0))&amp;""),"")&lt;&gt;"",IFERROR(TRIM(INDEX($A92:$Y92,MATCH(Lists!$J$4,$A$1:$Y$1,0))&amp;""),""),IFERROR(TRIM(INDEX($A92:$Y92,MATCH(Lists!$J$2,$A$1:$Y$1,0))&amp;""),"")))</f>
        <v/>
      </c>
      <c r="AG92" s="21">
        <f>IFERROR(TRIM(INDEX($A92:$Y92,MATCH(Lists!$J$5,$A$1:$Y$1,0))&amp;""),"")</f>
        <v/>
      </c>
      <c r="AH92" s="21">
        <f>IFERROR(VALUE(IFERROR(TRIM(INDEX($A92:$Y92,MATCH(Lists!$J$6,$A$1:$Y$1,0))&amp;""),"")),"")</f>
        <v/>
      </c>
      <c r="AI92" s="22">
        <f>IF($AD92="S",Themes!$L$8,IF($AD92="M",Themes!$L$9,IF($AD92="L",Themes!$L$10,0)))</f>
        <v/>
      </c>
      <c r="AJ92" s="21">
        <f>IF(OR($AA92="",$AF92=""),0,IF(COUNTIFS($AA$2:$AA92,$AA92,$AF$2:$AF92,$AF92)=1,1,0))</f>
        <v/>
      </c>
      <c r="AK92" s="21">
        <f>IF($AJ92=1,IF(AND($AG92&lt;&gt;"",$AG92&lt;&gt;Themes!$L$12),1,0),0)</f>
        <v/>
      </c>
    </row>
    <row r="93">
      <c r="Z93" s="19" t="n"/>
      <c r="AA93" s="23" t="n"/>
      <c r="AB93" s="23" t="n"/>
      <c r="AC93" s="23" t="n"/>
      <c r="AD93" s="23" t="n"/>
      <c r="AE93" s="19" t="n"/>
      <c r="AF93" s="21">
        <f>IF(IFERROR(TRIM(INDEX($A93:$Y93,MATCH(Lists!$J$3,$A$1:$Y$1,0))&amp;""),"")&lt;&gt;"",IFERROR(TRIM(INDEX($A93:$Y93,MATCH(Lists!$J$3,$A$1:$Y$1,0))&amp;""),""),IF(IFERROR(TRIM(INDEX($A93:$Y93,MATCH(Lists!$J$4,$A$1:$Y$1,0))&amp;""),"")&lt;&gt;"",IFERROR(TRIM(INDEX($A93:$Y93,MATCH(Lists!$J$4,$A$1:$Y$1,0))&amp;""),""),IFERROR(TRIM(INDEX($A93:$Y93,MATCH(Lists!$J$2,$A$1:$Y$1,0))&amp;""),"")))</f>
        <v/>
      </c>
      <c r="AG93" s="21">
        <f>IFERROR(TRIM(INDEX($A93:$Y93,MATCH(Lists!$J$5,$A$1:$Y$1,0))&amp;""),"")</f>
        <v/>
      </c>
      <c r="AH93" s="21">
        <f>IFERROR(VALUE(IFERROR(TRIM(INDEX($A93:$Y93,MATCH(Lists!$J$6,$A$1:$Y$1,0))&amp;""),"")),"")</f>
        <v/>
      </c>
      <c r="AI93" s="22">
        <f>IF($AD93="S",Themes!$L$8,IF($AD93="M",Themes!$L$9,IF($AD93="L",Themes!$L$10,0)))</f>
        <v/>
      </c>
      <c r="AJ93" s="21">
        <f>IF(OR($AA93="",$AF93=""),0,IF(COUNTIFS($AA$2:$AA93,$AA93,$AF$2:$AF93,$AF93)=1,1,0))</f>
        <v/>
      </c>
      <c r="AK93" s="21">
        <f>IF($AJ93=1,IF(AND($AG93&lt;&gt;"",$AG93&lt;&gt;Themes!$L$12),1,0),0)</f>
        <v/>
      </c>
    </row>
    <row r="94">
      <c r="Z94" s="19" t="n"/>
      <c r="AA94" s="23" t="n"/>
      <c r="AB94" s="23" t="n"/>
      <c r="AC94" s="23" t="n"/>
      <c r="AD94" s="23" t="n"/>
      <c r="AE94" s="19" t="n"/>
      <c r="AF94" s="21">
        <f>IF(IFERROR(TRIM(INDEX($A94:$Y94,MATCH(Lists!$J$3,$A$1:$Y$1,0))&amp;""),"")&lt;&gt;"",IFERROR(TRIM(INDEX($A94:$Y94,MATCH(Lists!$J$3,$A$1:$Y$1,0))&amp;""),""),IF(IFERROR(TRIM(INDEX($A94:$Y94,MATCH(Lists!$J$4,$A$1:$Y$1,0))&amp;""),"")&lt;&gt;"",IFERROR(TRIM(INDEX($A94:$Y94,MATCH(Lists!$J$4,$A$1:$Y$1,0))&amp;""),""),IFERROR(TRIM(INDEX($A94:$Y94,MATCH(Lists!$J$2,$A$1:$Y$1,0))&amp;""),"")))</f>
        <v/>
      </c>
      <c r="AG94" s="21">
        <f>IFERROR(TRIM(INDEX($A94:$Y94,MATCH(Lists!$J$5,$A$1:$Y$1,0))&amp;""),"")</f>
        <v/>
      </c>
      <c r="AH94" s="21">
        <f>IFERROR(VALUE(IFERROR(TRIM(INDEX($A94:$Y94,MATCH(Lists!$J$6,$A$1:$Y$1,0))&amp;""),"")),"")</f>
        <v/>
      </c>
      <c r="AI94" s="22">
        <f>IF($AD94="S",Themes!$L$8,IF($AD94="M",Themes!$L$9,IF($AD94="L",Themes!$L$10,0)))</f>
        <v/>
      </c>
      <c r="AJ94" s="21">
        <f>IF(OR($AA94="",$AF94=""),0,IF(COUNTIFS($AA$2:$AA94,$AA94,$AF$2:$AF94,$AF94)=1,1,0))</f>
        <v/>
      </c>
      <c r="AK94" s="21">
        <f>IF($AJ94=1,IF(AND($AG94&lt;&gt;"",$AG94&lt;&gt;Themes!$L$12),1,0),0)</f>
        <v/>
      </c>
    </row>
    <row r="95">
      <c r="Z95" s="19" t="n"/>
      <c r="AA95" s="23" t="n"/>
      <c r="AB95" s="23" t="n"/>
      <c r="AC95" s="23" t="n"/>
      <c r="AD95" s="23" t="n"/>
      <c r="AE95" s="19" t="n"/>
      <c r="AF95" s="21">
        <f>IF(IFERROR(TRIM(INDEX($A95:$Y95,MATCH(Lists!$J$3,$A$1:$Y$1,0))&amp;""),"")&lt;&gt;"",IFERROR(TRIM(INDEX($A95:$Y95,MATCH(Lists!$J$3,$A$1:$Y$1,0))&amp;""),""),IF(IFERROR(TRIM(INDEX($A95:$Y95,MATCH(Lists!$J$4,$A$1:$Y$1,0))&amp;""),"")&lt;&gt;"",IFERROR(TRIM(INDEX($A95:$Y95,MATCH(Lists!$J$4,$A$1:$Y$1,0))&amp;""),""),IFERROR(TRIM(INDEX($A95:$Y95,MATCH(Lists!$J$2,$A$1:$Y$1,0))&amp;""),"")))</f>
        <v/>
      </c>
      <c r="AG95" s="21">
        <f>IFERROR(TRIM(INDEX($A95:$Y95,MATCH(Lists!$J$5,$A$1:$Y$1,0))&amp;""),"")</f>
        <v/>
      </c>
      <c r="AH95" s="21">
        <f>IFERROR(VALUE(IFERROR(TRIM(INDEX($A95:$Y95,MATCH(Lists!$J$6,$A$1:$Y$1,0))&amp;""),"")),"")</f>
        <v/>
      </c>
      <c r="AI95" s="22">
        <f>IF($AD95="S",Themes!$L$8,IF($AD95="M",Themes!$L$9,IF($AD95="L",Themes!$L$10,0)))</f>
        <v/>
      </c>
      <c r="AJ95" s="21">
        <f>IF(OR($AA95="",$AF95=""),0,IF(COUNTIFS($AA$2:$AA95,$AA95,$AF$2:$AF95,$AF95)=1,1,0))</f>
        <v/>
      </c>
      <c r="AK95" s="21">
        <f>IF($AJ95=1,IF(AND($AG95&lt;&gt;"",$AG95&lt;&gt;Themes!$L$12),1,0),0)</f>
        <v/>
      </c>
    </row>
    <row r="96">
      <c r="Z96" s="19" t="n"/>
      <c r="AA96" s="23" t="n"/>
      <c r="AB96" s="23" t="n"/>
      <c r="AC96" s="23" t="n"/>
      <c r="AD96" s="23" t="n"/>
      <c r="AE96" s="19" t="n"/>
      <c r="AF96" s="21">
        <f>IF(IFERROR(TRIM(INDEX($A96:$Y96,MATCH(Lists!$J$3,$A$1:$Y$1,0))&amp;""),"")&lt;&gt;"",IFERROR(TRIM(INDEX($A96:$Y96,MATCH(Lists!$J$3,$A$1:$Y$1,0))&amp;""),""),IF(IFERROR(TRIM(INDEX($A96:$Y96,MATCH(Lists!$J$4,$A$1:$Y$1,0))&amp;""),"")&lt;&gt;"",IFERROR(TRIM(INDEX($A96:$Y96,MATCH(Lists!$J$4,$A$1:$Y$1,0))&amp;""),""),IFERROR(TRIM(INDEX($A96:$Y96,MATCH(Lists!$J$2,$A$1:$Y$1,0))&amp;""),"")))</f>
        <v/>
      </c>
      <c r="AG96" s="21">
        <f>IFERROR(TRIM(INDEX($A96:$Y96,MATCH(Lists!$J$5,$A$1:$Y$1,0))&amp;""),"")</f>
        <v/>
      </c>
      <c r="AH96" s="21">
        <f>IFERROR(VALUE(IFERROR(TRIM(INDEX($A96:$Y96,MATCH(Lists!$J$6,$A$1:$Y$1,0))&amp;""),"")),"")</f>
        <v/>
      </c>
      <c r="AI96" s="22">
        <f>IF($AD96="S",Themes!$L$8,IF($AD96="M",Themes!$L$9,IF($AD96="L",Themes!$L$10,0)))</f>
        <v/>
      </c>
      <c r="AJ96" s="21">
        <f>IF(OR($AA96="",$AF96=""),0,IF(COUNTIFS($AA$2:$AA96,$AA96,$AF$2:$AF96,$AF96)=1,1,0))</f>
        <v/>
      </c>
      <c r="AK96" s="21">
        <f>IF($AJ96=1,IF(AND($AG96&lt;&gt;"",$AG96&lt;&gt;Themes!$L$12),1,0),0)</f>
        <v/>
      </c>
    </row>
    <row r="97">
      <c r="Z97" s="19" t="n"/>
      <c r="AA97" s="23" t="n"/>
      <c r="AB97" s="23" t="n"/>
      <c r="AC97" s="23" t="n"/>
      <c r="AD97" s="23" t="n"/>
      <c r="AE97" s="19" t="n"/>
      <c r="AF97" s="21">
        <f>IF(IFERROR(TRIM(INDEX($A97:$Y97,MATCH(Lists!$J$3,$A$1:$Y$1,0))&amp;""),"")&lt;&gt;"",IFERROR(TRIM(INDEX($A97:$Y97,MATCH(Lists!$J$3,$A$1:$Y$1,0))&amp;""),""),IF(IFERROR(TRIM(INDEX($A97:$Y97,MATCH(Lists!$J$4,$A$1:$Y$1,0))&amp;""),"")&lt;&gt;"",IFERROR(TRIM(INDEX($A97:$Y97,MATCH(Lists!$J$4,$A$1:$Y$1,0))&amp;""),""),IFERROR(TRIM(INDEX($A97:$Y97,MATCH(Lists!$J$2,$A$1:$Y$1,0))&amp;""),"")))</f>
        <v/>
      </c>
      <c r="AG97" s="21">
        <f>IFERROR(TRIM(INDEX($A97:$Y97,MATCH(Lists!$J$5,$A$1:$Y$1,0))&amp;""),"")</f>
        <v/>
      </c>
      <c r="AH97" s="21">
        <f>IFERROR(VALUE(IFERROR(TRIM(INDEX($A97:$Y97,MATCH(Lists!$J$6,$A$1:$Y$1,0))&amp;""),"")),"")</f>
        <v/>
      </c>
      <c r="AI97" s="22">
        <f>IF($AD97="S",Themes!$L$8,IF($AD97="M",Themes!$L$9,IF($AD97="L",Themes!$L$10,0)))</f>
        <v/>
      </c>
      <c r="AJ97" s="21">
        <f>IF(OR($AA97="",$AF97=""),0,IF(COUNTIFS($AA$2:$AA97,$AA97,$AF$2:$AF97,$AF97)=1,1,0))</f>
        <v/>
      </c>
      <c r="AK97" s="21">
        <f>IF($AJ97=1,IF(AND($AG97&lt;&gt;"",$AG97&lt;&gt;Themes!$L$12),1,0),0)</f>
        <v/>
      </c>
    </row>
    <row r="98">
      <c r="Z98" s="19" t="n"/>
      <c r="AA98" s="23" t="n"/>
      <c r="AB98" s="23" t="n"/>
      <c r="AC98" s="23" t="n"/>
      <c r="AD98" s="23" t="n"/>
      <c r="AE98" s="19" t="n"/>
      <c r="AF98" s="21">
        <f>IF(IFERROR(TRIM(INDEX($A98:$Y98,MATCH(Lists!$J$3,$A$1:$Y$1,0))&amp;""),"")&lt;&gt;"",IFERROR(TRIM(INDEX($A98:$Y98,MATCH(Lists!$J$3,$A$1:$Y$1,0))&amp;""),""),IF(IFERROR(TRIM(INDEX($A98:$Y98,MATCH(Lists!$J$4,$A$1:$Y$1,0))&amp;""),"")&lt;&gt;"",IFERROR(TRIM(INDEX($A98:$Y98,MATCH(Lists!$J$4,$A$1:$Y$1,0))&amp;""),""),IFERROR(TRIM(INDEX($A98:$Y98,MATCH(Lists!$J$2,$A$1:$Y$1,0))&amp;""),"")))</f>
        <v/>
      </c>
      <c r="AG98" s="21">
        <f>IFERROR(TRIM(INDEX($A98:$Y98,MATCH(Lists!$J$5,$A$1:$Y$1,0))&amp;""),"")</f>
        <v/>
      </c>
      <c r="AH98" s="21">
        <f>IFERROR(VALUE(IFERROR(TRIM(INDEX($A98:$Y98,MATCH(Lists!$J$6,$A$1:$Y$1,0))&amp;""),"")),"")</f>
        <v/>
      </c>
      <c r="AI98" s="22">
        <f>IF($AD98="S",Themes!$L$8,IF($AD98="M",Themes!$L$9,IF($AD98="L",Themes!$L$10,0)))</f>
        <v/>
      </c>
      <c r="AJ98" s="21">
        <f>IF(OR($AA98="",$AF98=""),0,IF(COUNTIFS($AA$2:$AA98,$AA98,$AF$2:$AF98,$AF98)=1,1,0))</f>
        <v/>
      </c>
      <c r="AK98" s="21">
        <f>IF($AJ98=1,IF(AND($AG98&lt;&gt;"",$AG98&lt;&gt;Themes!$L$12),1,0),0)</f>
        <v/>
      </c>
    </row>
    <row r="99">
      <c r="Z99" s="19" t="n"/>
      <c r="AA99" s="23" t="n"/>
      <c r="AB99" s="23" t="n"/>
      <c r="AC99" s="23" t="n"/>
      <c r="AD99" s="23" t="n"/>
      <c r="AE99" s="19" t="n"/>
      <c r="AF99" s="21">
        <f>IF(IFERROR(TRIM(INDEX($A99:$Y99,MATCH(Lists!$J$3,$A$1:$Y$1,0))&amp;""),"")&lt;&gt;"",IFERROR(TRIM(INDEX($A99:$Y99,MATCH(Lists!$J$3,$A$1:$Y$1,0))&amp;""),""),IF(IFERROR(TRIM(INDEX($A99:$Y99,MATCH(Lists!$J$4,$A$1:$Y$1,0))&amp;""),"")&lt;&gt;"",IFERROR(TRIM(INDEX($A99:$Y99,MATCH(Lists!$J$4,$A$1:$Y$1,0))&amp;""),""),IFERROR(TRIM(INDEX($A99:$Y99,MATCH(Lists!$J$2,$A$1:$Y$1,0))&amp;""),"")))</f>
        <v/>
      </c>
      <c r="AG99" s="21">
        <f>IFERROR(TRIM(INDEX($A99:$Y99,MATCH(Lists!$J$5,$A$1:$Y$1,0))&amp;""),"")</f>
        <v/>
      </c>
      <c r="AH99" s="21">
        <f>IFERROR(VALUE(IFERROR(TRIM(INDEX($A99:$Y99,MATCH(Lists!$J$6,$A$1:$Y$1,0))&amp;""),"")),"")</f>
        <v/>
      </c>
      <c r="AI99" s="22">
        <f>IF($AD99="S",Themes!$L$8,IF($AD99="M",Themes!$L$9,IF($AD99="L",Themes!$L$10,0)))</f>
        <v/>
      </c>
      <c r="AJ99" s="21">
        <f>IF(OR($AA99="",$AF99=""),0,IF(COUNTIFS($AA$2:$AA99,$AA99,$AF$2:$AF99,$AF99)=1,1,0))</f>
        <v/>
      </c>
      <c r="AK99" s="21">
        <f>IF($AJ99=1,IF(AND($AG99&lt;&gt;"",$AG99&lt;&gt;Themes!$L$12),1,0),0)</f>
        <v/>
      </c>
    </row>
    <row r="100">
      <c r="Z100" s="19" t="n"/>
      <c r="AA100" s="23" t="n"/>
      <c r="AB100" s="23" t="n"/>
      <c r="AC100" s="23" t="n"/>
      <c r="AD100" s="23" t="n"/>
      <c r="AE100" s="19" t="n"/>
      <c r="AF100" s="21">
        <f>IF(IFERROR(TRIM(INDEX($A100:$Y100,MATCH(Lists!$J$3,$A$1:$Y$1,0))&amp;""),"")&lt;&gt;"",IFERROR(TRIM(INDEX($A100:$Y100,MATCH(Lists!$J$3,$A$1:$Y$1,0))&amp;""),""),IF(IFERROR(TRIM(INDEX($A100:$Y100,MATCH(Lists!$J$4,$A$1:$Y$1,0))&amp;""),"")&lt;&gt;"",IFERROR(TRIM(INDEX($A100:$Y100,MATCH(Lists!$J$4,$A$1:$Y$1,0))&amp;""),""),IFERROR(TRIM(INDEX($A100:$Y100,MATCH(Lists!$J$2,$A$1:$Y$1,0))&amp;""),"")))</f>
        <v/>
      </c>
      <c r="AG100" s="21">
        <f>IFERROR(TRIM(INDEX($A100:$Y100,MATCH(Lists!$J$5,$A$1:$Y$1,0))&amp;""),"")</f>
        <v/>
      </c>
      <c r="AH100" s="21">
        <f>IFERROR(VALUE(IFERROR(TRIM(INDEX($A100:$Y100,MATCH(Lists!$J$6,$A$1:$Y$1,0))&amp;""),"")),"")</f>
        <v/>
      </c>
      <c r="AI100" s="22">
        <f>IF($AD100="S",Themes!$L$8,IF($AD100="M",Themes!$L$9,IF($AD100="L",Themes!$L$10,0)))</f>
        <v/>
      </c>
      <c r="AJ100" s="21">
        <f>IF(OR($AA100="",$AF100=""),0,IF(COUNTIFS($AA$2:$AA100,$AA100,$AF$2:$AF100,$AF100)=1,1,0))</f>
        <v/>
      </c>
      <c r="AK100" s="21">
        <f>IF($AJ100=1,IF(AND($AG100&lt;&gt;"",$AG100&lt;&gt;Themes!$L$12),1,0),0)</f>
        <v/>
      </c>
    </row>
    <row r="101">
      <c r="Z101" s="19" t="n"/>
      <c r="AA101" s="23" t="n"/>
      <c r="AB101" s="23" t="n"/>
      <c r="AC101" s="23" t="n"/>
      <c r="AD101" s="23" t="n"/>
      <c r="AE101" s="19" t="n"/>
      <c r="AF101" s="21">
        <f>IF(IFERROR(TRIM(INDEX($A101:$Y101,MATCH(Lists!$J$3,$A$1:$Y$1,0))&amp;""),"")&lt;&gt;"",IFERROR(TRIM(INDEX($A101:$Y101,MATCH(Lists!$J$3,$A$1:$Y$1,0))&amp;""),""),IF(IFERROR(TRIM(INDEX($A101:$Y101,MATCH(Lists!$J$4,$A$1:$Y$1,0))&amp;""),"")&lt;&gt;"",IFERROR(TRIM(INDEX($A101:$Y101,MATCH(Lists!$J$4,$A$1:$Y$1,0))&amp;""),""),IFERROR(TRIM(INDEX($A101:$Y101,MATCH(Lists!$J$2,$A$1:$Y$1,0))&amp;""),"")))</f>
        <v/>
      </c>
      <c r="AG101" s="21">
        <f>IFERROR(TRIM(INDEX($A101:$Y101,MATCH(Lists!$J$5,$A$1:$Y$1,0))&amp;""),"")</f>
        <v/>
      </c>
      <c r="AH101" s="21">
        <f>IFERROR(VALUE(IFERROR(TRIM(INDEX($A101:$Y101,MATCH(Lists!$J$6,$A$1:$Y$1,0))&amp;""),"")),"")</f>
        <v/>
      </c>
      <c r="AI101" s="22">
        <f>IF($AD101="S",Themes!$L$8,IF($AD101="M",Themes!$L$9,IF($AD101="L",Themes!$L$10,0)))</f>
        <v/>
      </c>
      <c r="AJ101" s="21">
        <f>IF(OR($AA101="",$AF101=""),0,IF(COUNTIFS($AA$2:$AA101,$AA101,$AF$2:$AF101,$AF101)=1,1,0))</f>
        <v/>
      </c>
      <c r="AK101" s="21">
        <f>IF($AJ101=1,IF(AND($AG101&lt;&gt;"",$AG101&lt;&gt;Themes!$L$12),1,0),0)</f>
        <v/>
      </c>
    </row>
    <row r="102">
      <c r="Z102" s="19" t="n"/>
      <c r="AA102" s="23" t="n"/>
      <c r="AB102" s="23" t="n"/>
      <c r="AC102" s="23" t="n"/>
      <c r="AD102" s="23" t="n"/>
      <c r="AE102" s="19" t="n"/>
      <c r="AF102" s="21">
        <f>IF(IFERROR(TRIM(INDEX($A102:$Y102,MATCH(Lists!$J$3,$A$1:$Y$1,0))&amp;""),"")&lt;&gt;"",IFERROR(TRIM(INDEX($A102:$Y102,MATCH(Lists!$J$3,$A$1:$Y$1,0))&amp;""),""),IF(IFERROR(TRIM(INDEX($A102:$Y102,MATCH(Lists!$J$4,$A$1:$Y$1,0))&amp;""),"")&lt;&gt;"",IFERROR(TRIM(INDEX($A102:$Y102,MATCH(Lists!$J$4,$A$1:$Y$1,0))&amp;""),""),IFERROR(TRIM(INDEX($A102:$Y102,MATCH(Lists!$J$2,$A$1:$Y$1,0))&amp;""),"")))</f>
        <v/>
      </c>
      <c r="AG102" s="21">
        <f>IFERROR(TRIM(INDEX($A102:$Y102,MATCH(Lists!$J$5,$A$1:$Y$1,0))&amp;""),"")</f>
        <v/>
      </c>
      <c r="AH102" s="21">
        <f>IFERROR(VALUE(IFERROR(TRIM(INDEX($A102:$Y102,MATCH(Lists!$J$6,$A$1:$Y$1,0))&amp;""),"")),"")</f>
        <v/>
      </c>
      <c r="AI102" s="22">
        <f>IF($AD102="S",Themes!$L$8,IF($AD102="M",Themes!$L$9,IF($AD102="L",Themes!$L$10,0)))</f>
        <v/>
      </c>
      <c r="AJ102" s="21">
        <f>IF(OR($AA102="",$AF102=""),0,IF(COUNTIFS($AA$2:$AA102,$AA102,$AF$2:$AF102,$AF102)=1,1,0))</f>
        <v/>
      </c>
      <c r="AK102" s="21">
        <f>IF($AJ102=1,IF(AND($AG102&lt;&gt;"",$AG102&lt;&gt;Themes!$L$12),1,0),0)</f>
        <v/>
      </c>
    </row>
    <row r="103">
      <c r="Z103" s="19" t="n"/>
      <c r="AA103" s="23" t="n"/>
      <c r="AB103" s="23" t="n"/>
      <c r="AC103" s="23" t="n"/>
      <c r="AD103" s="23" t="n"/>
      <c r="AE103" s="19" t="n"/>
      <c r="AF103" s="21">
        <f>IF(IFERROR(TRIM(INDEX($A103:$Y103,MATCH(Lists!$J$3,$A$1:$Y$1,0))&amp;""),"")&lt;&gt;"",IFERROR(TRIM(INDEX($A103:$Y103,MATCH(Lists!$J$3,$A$1:$Y$1,0))&amp;""),""),IF(IFERROR(TRIM(INDEX($A103:$Y103,MATCH(Lists!$J$4,$A$1:$Y$1,0))&amp;""),"")&lt;&gt;"",IFERROR(TRIM(INDEX($A103:$Y103,MATCH(Lists!$J$4,$A$1:$Y$1,0))&amp;""),""),IFERROR(TRIM(INDEX($A103:$Y103,MATCH(Lists!$J$2,$A$1:$Y$1,0))&amp;""),"")))</f>
        <v/>
      </c>
      <c r="AG103" s="21">
        <f>IFERROR(TRIM(INDEX($A103:$Y103,MATCH(Lists!$J$5,$A$1:$Y$1,0))&amp;""),"")</f>
        <v/>
      </c>
      <c r="AH103" s="21">
        <f>IFERROR(VALUE(IFERROR(TRIM(INDEX($A103:$Y103,MATCH(Lists!$J$6,$A$1:$Y$1,0))&amp;""),"")),"")</f>
        <v/>
      </c>
      <c r="AI103" s="22">
        <f>IF($AD103="S",Themes!$L$8,IF($AD103="M",Themes!$L$9,IF($AD103="L",Themes!$L$10,0)))</f>
        <v/>
      </c>
      <c r="AJ103" s="21">
        <f>IF(OR($AA103="",$AF103=""),0,IF(COUNTIFS($AA$2:$AA103,$AA103,$AF$2:$AF103,$AF103)=1,1,0))</f>
        <v/>
      </c>
      <c r="AK103" s="21">
        <f>IF($AJ103=1,IF(AND($AG103&lt;&gt;"",$AG103&lt;&gt;Themes!$L$12),1,0),0)</f>
        <v/>
      </c>
    </row>
    <row r="104">
      <c r="Z104" s="19" t="n"/>
      <c r="AA104" s="23" t="n"/>
      <c r="AB104" s="23" t="n"/>
      <c r="AC104" s="23" t="n"/>
      <c r="AD104" s="23" t="n"/>
      <c r="AE104" s="19" t="n"/>
      <c r="AF104" s="21">
        <f>IF(IFERROR(TRIM(INDEX($A104:$Y104,MATCH(Lists!$J$3,$A$1:$Y$1,0))&amp;""),"")&lt;&gt;"",IFERROR(TRIM(INDEX($A104:$Y104,MATCH(Lists!$J$3,$A$1:$Y$1,0))&amp;""),""),IF(IFERROR(TRIM(INDEX($A104:$Y104,MATCH(Lists!$J$4,$A$1:$Y$1,0))&amp;""),"")&lt;&gt;"",IFERROR(TRIM(INDEX($A104:$Y104,MATCH(Lists!$J$4,$A$1:$Y$1,0))&amp;""),""),IFERROR(TRIM(INDEX($A104:$Y104,MATCH(Lists!$J$2,$A$1:$Y$1,0))&amp;""),"")))</f>
        <v/>
      </c>
      <c r="AG104" s="21">
        <f>IFERROR(TRIM(INDEX($A104:$Y104,MATCH(Lists!$J$5,$A$1:$Y$1,0))&amp;""),"")</f>
        <v/>
      </c>
      <c r="AH104" s="21">
        <f>IFERROR(VALUE(IFERROR(TRIM(INDEX($A104:$Y104,MATCH(Lists!$J$6,$A$1:$Y$1,0))&amp;""),"")),"")</f>
        <v/>
      </c>
      <c r="AI104" s="22">
        <f>IF($AD104="S",Themes!$L$8,IF($AD104="M",Themes!$L$9,IF($AD104="L",Themes!$L$10,0)))</f>
        <v/>
      </c>
      <c r="AJ104" s="21">
        <f>IF(OR($AA104="",$AF104=""),0,IF(COUNTIFS($AA$2:$AA104,$AA104,$AF$2:$AF104,$AF104)=1,1,0))</f>
        <v/>
      </c>
      <c r="AK104" s="21">
        <f>IF($AJ104=1,IF(AND($AG104&lt;&gt;"",$AG104&lt;&gt;Themes!$L$12),1,0),0)</f>
        <v/>
      </c>
    </row>
    <row r="105">
      <c r="Z105" s="19" t="n"/>
      <c r="AA105" s="23" t="n"/>
      <c r="AB105" s="23" t="n"/>
      <c r="AC105" s="23" t="n"/>
      <c r="AD105" s="23" t="n"/>
      <c r="AE105" s="19" t="n"/>
      <c r="AF105" s="21">
        <f>IF(IFERROR(TRIM(INDEX($A105:$Y105,MATCH(Lists!$J$3,$A$1:$Y$1,0))&amp;""),"")&lt;&gt;"",IFERROR(TRIM(INDEX($A105:$Y105,MATCH(Lists!$J$3,$A$1:$Y$1,0))&amp;""),""),IF(IFERROR(TRIM(INDEX($A105:$Y105,MATCH(Lists!$J$4,$A$1:$Y$1,0))&amp;""),"")&lt;&gt;"",IFERROR(TRIM(INDEX($A105:$Y105,MATCH(Lists!$J$4,$A$1:$Y$1,0))&amp;""),""),IFERROR(TRIM(INDEX($A105:$Y105,MATCH(Lists!$J$2,$A$1:$Y$1,0))&amp;""),"")))</f>
        <v/>
      </c>
      <c r="AG105" s="21">
        <f>IFERROR(TRIM(INDEX($A105:$Y105,MATCH(Lists!$J$5,$A$1:$Y$1,0))&amp;""),"")</f>
        <v/>
      </c>
      <c r="AH105" s="21">
        <f>IFERROR(VALUE(IFERROR(TRIM(INDEX($A105:$Y105,MATCH(Lists!$J$6,$A$1:$Y$1,0))&amp;""),"")),"")</f>
        <v/>
      </c>
      <c r="AI105" s="22">
        <f>IF($AD105="S",Themes!$L$8,IF($AD105="M",Themes!$L$9,IF($AD105="L",Themes!$L$10,0)))</f>
        <v/>
      </c>
      <c r="AJ105" s="21">
        <f>IF(OR($AA105="",$AF105=""),0,IF(COUNTIFS($AA$2:$AA105,$AA105,$AF$2:$AF105,$AF105)=1,1,0))</f>
        <v/>
      </c>
      <c r="AK105" s="21">
        <f>IF($AJ105=1,IF(AND($AG105&lt;&gt;"",$AG105&lt;&gt;Themes!$L$12),1,0),0)</f>
        <v/>
      </c>
    </row>
    <row r="106">
      <c r="Z106" s="19" t="n"/>
      <c r="AA106" s="23" t="n"/>
      <c r="AB106" s="23" t="n"/>
      <c r="AC106" s="23" t="n"/>
      <c r="AD106" s="23" t="n"/>
      <c r="AE106" s="19" t="n"/>
      <c r="AF106" s="21">
        <f>IF(IFERROR(TRIM(INDEX($A106:$Y106,MATCH(Lists!$J$3,$A$1:$Y$1,0))&amp;""),"")&lt;&gt;"",IFERROR(TRIM(INDEX($A106:$Y106,MATCH(Lists!$J$3,$A$1:$Y$1,0))&amp;""),""),IF(IFERROR(TRIM(INDEX($A106:$Y106,MATCH(Lists!$J$4,$A$1:$Y$1,0))&amp;""),"")&lt;&gt;"",IFERROR(TRIM(INDEX($A106:$Y106,MATCH(Lists!$J$4,$A$1:$Y$1,0))&amp;""),""),IFERROR(TRIM(INDEX($A106:$Y106,MATCH(Lists!$J$2,$A$1:$Y$1,0))&amp;""),"")))</f>
        <v/>
      </c>
      <c r="AG106" s="21">
        <f>IFERROR(TRIM(INDEX($A106:$Y106,MATCH(Lists!$J$5,$A$1:$Y$1,0))&amp;""),"")</f>
        <v/>
      </c>
      <c r="AH106" s="21">
        <f>IFERROR(VALUE(IFERROR(TRIM(INDEX($A106:$Y106,MATCH(Lists!$J$6,$A$1:$Y$1,0))&amp;""),"")),"")</f>
        <v/>
      </c>
      <c r="AI106" s="22">
        <f>IF($AD106="S",Themes!$L$8,IF($AD106="M",Themes!$L$9,IF($AD106="L",Themes!$L$10,0)))</f>
        <v/>
      </c>
      <c r="AJ106" s="21">
        <f>IF(OR($AA106="",$AF106=""),0,IF(COUNTIFS($AA$2:$AA106,$AA106,$AF$2:$AF106,$AF106)=1,1,0))</f>
        <v/>
      </c>
      <c r="AK106" s="21">
        <f>IF($AJ106=1,IF(AND($AG106&lt;&gt;"",$AG106&lt;&gt;Themes!$L$12),1,0),0)</f>
        <v/>
      </c>
    </row>
    <row r="107">
      <c r="Z107" s="19" t="n"/>
      <c r="AA107" s="23" t="n"/>
      <c r="AB107" s="23" t="n"/>
      <c r="AC107" s="23" t="n"/>
      <c r="AD107" s="23" t="n"/>
      <c r="AE107" s="19" t="n"/>
      <c r="AF107" s="21">
        <f>IF(IFERROR(TRIM(INDEX($A107:$Y107,MATCH(Lists!$J$3,$A$1:$Y$1,0))&amp;""),"")&lt;&gt;"",IFERROR(TRIM(INDEX($A107:$Y107,MATCH(Lists!$J$3,$A$1:$Y$1,0))&amp;""),""),IF(IFERROR(TRIM(INDEX($A107:$Y107,MATCH(Lists!$J$4,$A$1:$Y$1,0))&amp;""),"")&lt;&gt;"",IFERROR(TRIM(INDEX($A107:$Y107,MATCH(Lists!$J$4,$A$1:$Y$1,0))&amp;""),""),IFERROR(TRIM(INDEX($A107:$Y107,MATCH(Lists!$J$2,$A$1:$Y$1,0))&amp;""),"")))</f>
        <v/>
      </c>
      <c r="AG107" s="21">
        <f>IFERROR(TRIM(INDEX($A107:$Y107,MATCH(Lists!$J$5,$A$1:$Y$1,0))&amp;""),"")</f>
        <v/>
      </c>
      <c r="AH107" s="21">
        <f>IFERROR(VALUE(IFERROR(TRIM(INDEX($A107:$Y107,MATCH(Lists!$J$6,$A$1:$Y$1,0))&amp;""),"")),"")</f>
        <v/>
      </c>
      <c r="AI107" s="22">
        <f>IF($AD107="S",Themes!$L$8,IF($AD107="M",Themes!$L$9,IF($AD107="L",Themes!$L$10,0)))</f>
        <v/>
      </c>
      <c r="AJ107" s="21">
        <f>IF(OR($AA107="",$AF107=""),0,IF(COUNTIFS($AA$2:$AA107,$AA107,$AF$2:$AF107,$AF107)=1,1,0))</f>
        <v/>
      </c>
      <c r="AK107" s="21">
        <f>IF($AJ107=1,IF(AND($AG107&lt;&gt;"",$AG107&lt;&gt;Themes!$L$12),1,0),0)</f>
        <v/>
      </c>
    </row>
    <row r="108">
      <c r="Z108" s="19" t="n"/>
      <c r="AA108" s="23" t="n"/>
      <c r="AB108" s="23" t="n"/>
      <c r="AC108" s="23" t="n"/>
      <c r="AD108" s="23" t="n"/>
      <c r="AE108" s="19" t="n"/>
      <c r="AF108" s="21">
        <f>IF(IFERROR(TRIM(INDEX($A108:$Y108,MATCH(Lists!$J$3,$A$1:$Y$1,0))&amp;""),"")&lt;&gt;"",IFERROR(TRIM(INDEX($A108:$Y108,MATCH(Lists!$J$3,$A$1:$Y$1,0))&amp;""),""),IF(IFERROR(TRIM(INDEX($A108:$Y108,MATCH(Lists!$J$4,$A$1:$Y$1,0))&amp;""),"")&lt;&gt;"",IFERROR(TRIM(INDEX($A108:$Y108,MATCH(Lists!$J$4,$A$1:$Y$1,0))&amp;""),""),IFERROR(TRIM(INDEX($A108:$Y108,MATCH(Lists!$J$2,$A$1:$Y$1,0))&amp;""),"")))</f>
        <v/>
      </c>
      <c r="AG108" s="21">
        <f>IFERROR(TRIM(INDEX($A108:$Y108,MATCH(Lists!$J$5,$A$1:$Y$1,0))&amp;""),"")</f>
        <v/>
      </c>
      <c r="AH108" s="21">
        <f>IFERROR(VALUE(IFERROR(TRIM(INDEX($A108:$Y108,MATCH(Lists!$J$6,$A$1:$Y$1,0))&amp;""),"")),"")</f>
        <v/>
      </c>
      <c r="AI108" s="22">
        <f>IF($AD108="S",Themes!$L$8,IF($AD108="M",Themes!$L$9,IF($AD108="L",Themes!$L$10,0)))</f>
        <v/>
      </c>
      <c r="AJ108" s="21">
        <f>IF(OR($AA108="",$AF108=""),0,IF(COUNTIFS($AA$2:$AA108,$AA108,$AF$2:$AF108,$AF108)=1,1,0))</f>
        <v/>
      </c>
      <c r="AK108" s="21">
        <f>IF($AJ108=1,IF(AND($AG108&lt;&gt;"",$AG108&lt;&gt;Themes!$L$12),1,0),0)</f>
        <v/>
      </c>
    </row>
    <row r="109">
      <c r="Z109" s="19" t="n"/>
      <c r="AA109" s="23" t="n"/>
      <c r="AB109" s="23" t="n"/>
      <c r="AC109" s="23" t="n"/>
      <c r="AD109" s="23" t="n"/>
      <c r="AE109" s="19" t="n"/>
      <c r="AF109" s="21">
        <f>IF(IFERROR(TRIM(INDEX($A109:$Y109,MATCH(Lists!$J$3,$A$1:$Y$1,0))&amp;""),"")&lt;&gt;"",IFERROR(TRIM(INDEX($A109:$Y109,MATCH(Lists!$J$3,$A$1:$Y$1,0))&amp;""),""),IF(IFERROR(TRIM(INDEX($A109:$Y109,MATCH(Lists!$J$4,$A$1:$Y$1,0))&amp;""),"")&lt;&gt;"",IFERROR(TRIM(INDEX($A109:$Y109,MATCH(Lists!$J$4,$A$1:$Y$1,0))&amp;""),""),IFERROR(TRIM(INDEX($A109:$Y109,MATCH(Lists!$J$2,$A$1:$Y$1,0))&amp;""),"")))</f>
        <v/>
      </c>
      <c r="AG109" s="21">
        <f>IFERROR(TRIM(INDEX($A109:$Y109,MATCH(Lists!$J$5,$A$1:$Y$1,0))&amp;""),"")</f>
        <v/>
      </c>
      <c r="AH109" s="21">
        <f>IFERROR(VALUE(IFERROR(TRIM(INDEX($A109:$Y109,MATCH(Lists!$J$6,$A$1:$Y$1,0))&amp;""),"")),"")</f>
        <v/>
      </c>
      <c r="AI109" s="22">
        <f>IF($AD109="S",Themes!$L$8,IF($AD109="M",Themes!$L$9,IF($AD109="L",Themes!$L$10,0)))</f>
        <v/>
      </c>
      <c r="AJ109" s="21">
        <f>IF(OR($AA109="",$AF109=""),0,IF(COUNTIFS($AA$2:$AA109,$AA109,$AF$2:$AF109,$AF109)=1,1,0))</f>
        <v/>
      </c>
      <c r="AK109" s="21">
        <f>IF($AJ109=1,IF(AND($AG109&lt;&gt;"",$AG109&lt;&gt;Themes!$L$12),1,0),0)</f>
        <v/>
      </c>
    </row>
    <row r="110">
      <c r="Z110" s="19" t="n"/>
      <c r="AA110" s="23" t="n"/>
      <c r="AB110" s="23" t="n"/>
      <c r="AC110" s="23" t="n"/>
      <c r="AD110" s="23" t="n"/>
      <c r="AE110" s="19" t="n"/>
      <c r="AF110" s="21">
        <f>IF(IFERROR(TRIM(INDEX($A110:$Y110,MATCH(Lists!$J$3,$A$1:$Y$1,0))&amp;""),"")&lt;&gt;"",IFERROR(TRIM(INDEX($A110:$Y110,MATCH(Lists!$J$3,$A$1:$Y$1,0))&amp;""),""),IF(IFERROR(TRIM(INDEX($A110:$Y110,MATCH(Lists!$J$4,$A$1:$Y$1,0))&amp;""),"")&lt;&gt;"",IFERROR(TRIM(INDEX($A110:$Y110,MATCH(Lists!$J$4,$A$1:$Y$1,0))&amp;""),""),IFERROR(TRIM(INDEX($A110:$Y110,MATCH(Lists!$J$2,$A$1:$Y$1,0))&amp;""),"")))</f>
        <v/>
      </c>
      <c r="AG110" s="21">
        <f>IFERROR(TRIM(INDEX($A110:$Y110,MATCH(Lists!$J$5,$A$1:$Y$1,0))&amp;""),"")</f>
        <v/>
      </c>
      <c r="AH110" s="21">
        <f>IFERROR(VALUE(IFERROR(TRIM(INDEX($A110:$Y110,MATCH(Lists!$J$6,$A$1:$Y$1,0))&amp;""),"")),"")</f>
        <v/>
      </c>
      <c r="AI110" s="22">
        <f>IF($AD110="S",Themes!$L$8,IF($AD110="M",Themes!$L$9,IF($AD110="L",Themes!$L$10,0)))</f>
        <v/>
      </c>
      <c r="AJ110" s="21">
        <f>IF(OR($AA110="",$AF110=""),0,IF(COUNTIFS($AA$2:$AA110,$AA110,$AF$2:$AF110,$AF110)=1,1,0))</f>
        <v/>
      </c>
      <c r="AK110" s="21">
        <f>IF($AJ110=1,IF(AND($AG110&lt;&gt;"",$AG110&lt;&gt;Themes!$L$12),1,0),0)</f>
        <v/>
      </c>
    </row>
    <row r="111">
      <c r="Z111" s="19" t="n"/>
      <c r="AA111" s="23" t="n"/>
      <c r="AB111" s="23" t="n"/>
      <c r="AC111" s="23" t="n"/>
      <c r="AD111" s="23" t="n"/>
      <c r="AE111" s="19" t="n"/>
      <c r="AF111" s="21">
        <f>IF(IFERROR(TRIM(INDEX($A111:$Y111,MATCH(Lists!$J$3,$A$1:$Y$1,0))&amp;""),"")&lt;&gt;"",IFERROR(TRIM(INDEX($A111:$Y111,MATCH(Lists!$J$3,$A$1:$Y$1,0))&amp;""),""),IF(IFERROR(TRIM(INDEX($A111:$Y111,MATCH(Lists!$J$4,$A$1:$Y$1,0))&amp;""),"")&lt;&gt;"",IFERROR(TRIM(INDEX($A111:$Y111,MATCH(Lists!$J$4,$A$1:$Y$1,0))&amp;""),""),IFERROR(TRIM(INDEX($A111:$Y111,MATCH(Lists!$J$2,$A$1:$Y$1,0))&amp;""),"")))</f>
        <v/>
      </c>
      <c r="AG111" s="21">
        <f>IFERROR(TRIM(INDEX($A111:$Y111,MATCH(Lists!$J$5,$A$1:$Y$1,0))&amp;""),"")</f>
        <v/>
      </c>
      <c r="AH111" s="21">
        <f>IFERROR(VALUE(IFERROR(TRIM(INDEX($A111:$Y111,MATCH(Lists!$J$6,$A$1:$Y$1,0))&amp;""),"")),"")</f>
        <v/>
      </c>
      <c r="AI111" s="22">
        <f>IF($AD111="S",Themes!$L$8,IF($AD111="M",Themes!$L$9,IF($AD111="L",Themes!$L$10,0)))</f>
        <v/>
      </c>
      <c r="AJ111" s="21">
        <f>IF(OR($AA111="",$AF111=""),0,IF(COUNTIFS($AA$2:$AA111,$AA111,$AF$2:$AF111,$AF111)=1,1,0))</f>
        <v/>
      </c>
      <c r="AK111" s="21">
        <f>IF($AJ111=1,IF(AND($AG111&lt;&gt;"",$AG111&lt;&gt;Themes!$L$12),1,0),0)</f>
        <v/>
      </c>
    </row>
    <row r="112">
      <c r="Z112" s="19" t="n"/>
      <c r="AA112" s="23" t="n"/>
      <c r="AB112" s="23" t="n"/>
      <c r="AC112" s="23" t="n"/>
      <c r="AD112" s="23" t="n"/>
      <c r="AE112" s="19" t="n"/>
      <c r="AF112" s="21">
        <f>IF(IFERROR(TRIM(INDEX($A112:$Y112,MATCH(Lists!$J$3,$A$1:$Y$1,0))&amp;""),"")&lt;&gt;"",IFERROR(TRIM(INDEX($A112:$Y112,MATCH(Lists!$J$3,$A$1:$Y$1,0))&amp;""),""),IF(IFERROR(TRIM(INDEX($A112:$Y112,MATCH(Lists!$J$4,$A$1:$Y$1,0))&amp;""),"")&lt;&gt;"",IFERROR(TRIM(INDEX($A112:$Y112,MATCH(Lists!$J$4,$A$1:$Y$1,0))&amp;""),""),IFERROR(TRIM(INDEX($A112:$Y112,MATCH(Lists!$J$2,$A$1:$Y$1,0))&amp;""),"")))</f>
        <v/>
      </c>
      <c r="AG112" s="21">
        <f>IFERROR(TRIM(INDEX($A112:$Y112,MATCH(Lists!$J$5,$A$1:$Y$1,0))&amp;""),"")</f>
        <v/>
      </c>
      <c r="AH112" s="21">
        <f>IFERROR(VALUE(IFERROR(TRIM(INDEX($A112:$Y112,MATCH(Lists!$J$6,$A$1:$Y$1,0))&amp;""),"")),"")</f>
        <v/>
      </c>
      <c r="AI112" s="22">
        <f>IF($AD112="S",Themes!$L$8,IF($AD112="M",Themes!$L$9,IF($AD112="L",Themes!$L$10,0)))</f>
        <v/>
      </c>
      <c r="AJ112" s="21">
        <f>IF(OR($AA112="",$AF112=""),0,IF(COUNTIFS($AA$2:$AA112,$AA112,$AF$2:$AF112,$AF112)=1,1,0))</f>
        <v/>
      </c>
      <c r="AK112" s="21">
        <f>IF($AJ112=1,IF(AND($AG112&lt;&gt;"",$AG112&lt;&gt;Themes!$L$12),1,0),0)</f>
        <v/>
      </c>
    </row>
    <row r="113">
      <c r="Z113" s="19" t="n"/>
      <c r="AA113" s="23" t="n"/>
      <c r="AB113" s="23" t="n"/>
      <c r="AC113" s="23" t="n"/>
      <c r="AD113" s="23" t="n"/>
      <c r="AE113" s="19" t="n"/>
      <c r="AF113" s="21">
        <f>IF(IFERROR(TRIM(INDEX($A113:$Y113,MATCH(Lists!$J$3,$A$1:$Y$1,0))&amp;""),"")&lt;&gt;"",IFERROR(TRIM(INDEX($A113:$Y113,MATCH(Lists!$J$3,$A$1:$Y$1,0))&amp;""),""),IF(IFERROR(TRIM(INDEX($A113:$Y113,MATCH(Lists!$J$4,$A$1:$Y$1,0))&amp;""),"")&lt;&gt;"",IFERROR(TRIM(INDEX($A113:$Y113,MATCH(Lists!$J$4,$A$1:$Y$1,0))&amp;""),""),IFERROR(TRIM(INDEX($A113:$Y113,MATCH(Lists!$J$2,$A$1:$Y$1,0))&amp;""),"")))</f>
        <v/>
      </c>
      <c r="AG113" s="21">
        <f>IFERROR(TRIM(INDEX($A113:$Y113,MATCH(Lists!$J$5,$A$1:$Y$1,0))&amp;""),"")</f>
        <v/>
      </c>
      <c r="AH113" s="21">
        <f>IFERROR(VALUE(IFERROR(TRIM(INDEX($A113:$Y113,MATCH(Lists!$J$6,$A$1:$Y$1,0))&amp;""),"")),"")</f>
        <v/>
      </c>
      <c r="AI113" s="22">
        <f>IF($AD113="S",Themes!$L$8,IF($AD113="M",Themes!$L$9,IF($AD113="L",Themes!$L$10,0)))</f>
        <v/>
      </c>
      <c r="AJ113" s="21">
        <f>IF(OR($AA113="",$AF113=""),0,IF(COUNTIFS($AA$2:$AA113,$AA113,$AF$2:$AF113,$AF113)=1,1,0))</f>
        <v/>
      </c>
      <c r="AK113" s="21">
        <f>IF($AJ113=1,IF(AND($AG113&lt;&gt;"",$AG113&lt;&gt;Themes!$L$12),1,0),0)</f>
        <v/>
      </c>
    </row>
    <row r="114">
      <c r="Z114" s="19" t="n"/>
      <c r="AA114" s="23" t="n"/>
      <c r="AB114" s="23" t="n"/>
      <c r="AC114" s="23" t="n"/>
      <c r="AD114" s="23" t="n"/>
      <c r="AE114" s="19" t="n"/>
      <c r="AF114" s="21">
        <f>IF(IFERROR(TRIM(INDEX($A114:$Y114,MATCH(Lists!$J$3,$A$1:$Y$1,0))&amp;""),"")&lt;&gt;"",IFERROR(TRIM(INDEX($A114:$Y114,MATCH(Lists!$J$3,$A$1:$Y$1,0))&amp;""),""),IF(IFERROR(TRIM(INDEX($A114:$Y114,MATCH(Lists!$J$4,$A$1:$Y$1,0))&amp;""),"")&lt;&gt;"",IFERROR(TRIM(INDEX($A114:$Y114,MATCH(Lists!$J$4,$A$1:$Y$1,0))&amp;""),""),IFERROR(TRIM(INDEX($A114:$Y114,MATCH(Lists!$J$2,$A$1:$Y$1,0))&amp;""),"")))</f>
        <v/>
      </c>
      <c r="AG114" s="21">
        <f>IFERROR(TRIM(INDEX($A114:$Y114,MATCH(Lists!$J$5,$A$1:$Y$1,0))&amp;""),"")</f>
        <v/>
      </c>
      <c r="AH114" s="21">
        <f>IFERROR(VALUE(IFERROR(TRIM(INDEX($A114:$Y114,MATCH(Lists!$J$6,$A$1:$Y$1,0))&amp;""),"")),"")</f>
        <v/>
      </c>
      <c r="AI114" s="22">
        <f>IF($AD114="S",Themes!$L$8,IF($AD114="M",Themes!$L$9,IF($AD114="L",Themes!$L$10,0)))</f>
        <v/>
      </c>
      <c r="AJ114" s="21">
        <f>IF(OR($AA114="",$AF114=""),0,IF(COUNTIFS($AA$2:$AA114,$AA114,$AF$2:$AF114,$AF114)=1,1,0))</f>
        <v/>
      </c>
      <c r="AK114" s="21">
        <f>IF($AJ114=1,IF(AND($AG114&lt;&gt;"",$AG114&lt;&gt;Themes!$L$12),1,0),0)</f>
        <v/>
      </c>
    </row>
    <row r="115">
      <c r="Z115" s="19" t="n"/>
      <c r="AA115" s="23" t="n"/>
      <c r="AB115" s="23" t="n"/>
      <c r="AC115" s="23" t="n"/>
      <c r="AD115" s="23" t="n"/>
      <c r="AE115" s="19" t="n"/>
      <c r="AF115" s="21">
        <f>IF(IFERROR(TRIM(INDEX($A115:$Y115,MATCH(Lists!$J$3,$A$1:$Y$1,0))&amp;""),"")&lt;&gt;"",IFERROR(TRIM(INDEX($A115:$Y115,MATCH(Lists!$J$3,$A$1:$Y$1,0))&amp;""),""),IF(IFERROR(TRIM(INDEX($A115:$Y115,MATCH(Lists!$J$4,$A$1:$Y$1,0))&amp;""),"")&lt;&gt;"",IFERROR(TRIM(INDEX($A115:$Y115,MATCH(Lists!$J$4,$A$1:$Y$1,0))&amp;""),""),IFERROR(TRIM(INDEX($A115:$Y115,MATCH(Lists!$J$2,$A$1:$Y$1,0))&amp;""),"")))</f>
        <v/>
      </c>
      <c r="AG115" s="21">
        <f>IFERROR(TRIM(INDEX($A115:$Y115,MATCH(Lists!$J$5,$A$1:$Y$1,0))&amp;""),"")</f>
        <v/>
      </c>
      <c r="AH115" s="21">
        <f>IFERROR(VALUE(IFERROR(TRIM(INDEX($A115:$Y115,MATCH(Lists!$J$6,$A$1:$Y$1,0))&amp;""),"")),"")</f>
        <v/>
      </c>
      <c r="AI115" s="22">
        <f>IF($AD115="S",Themes!$L$8,IF($AD115="M",Themes!$L$9,IF($AD115="L",Themes!$L$10,0)))</f>
        <v/>
      </c>
      <c r="AJ115" s="21">
        <f>IF(OR($AA115="",$AF115=""),0,IF(COUNTIFS($AA$2:$AA115,$AA115,$AF$2:$AF115,$AF115)=1,1,0))</f>
        <v/>
      </c>
      <c r="AK115" s="21">
        <f>IF($AJ115=1,IF(AND($AG115&lt;&gt;"",$AG115&lt;&gt;Themes!$L$12),1,0),0)</f>
        <v/>
      </c>
    </row>
    <row r="116">
      <c r="Z116" s="19" t="n"/>
      <c r="AA116" s="23" t="n"/>
      <c r="AB116" s="23" t="n"/>
      <c r="AC116" s="23" t="n"/>
      <c r="AD116" s="23" t="n"/>
      <c r="AE116" s="19" t="n"/>
      <c r="AF116" s="21">
        <f>IF(IFERROR(TRIM(INDEX($A116:$Y116,MATCH(Lists!$J$3,$A$1:$Y$1,0))&amp;""),"")&lt;&gt;"",IFERROR(TRIM(INDEX($A116:$Y116,MATCH(Lists!$J$3,$A$1:$Y$1,0))&amp;""),""),IF(IFERROR(TRIM(INDEX($A116:$Y116,MATCH(Lists!$J$4,$A$1:$Y$1,0))&amp;""),"")&lt;&gt;"",IFERROR(TRIM(INDEX($A116:$Y116,MATCH(Lists!$J$4,$A$1:$Y$1,0))&amp;""),""),IFERROR(TRIM(INDEX($A116:$Y116,MATCH(Lists!$J$2,$A$1:$Y$1,0))&amp;""),"")))</f>
        <v/>
      </c>
      <c r="AG116" s="21">
        <f>IFERROR(TRIM(INDEX($A116:$Y116,MATCH(Lists!$J$5,$A$1:$Y$1,0))&amp;""),"")</f>
        <v/>
      </c>
      <c r="AH116" s="21">
        <f>IFERROR(VALUE(IFERROR(TRIM(INDEX($A116:$Y116,MATCH(Lists!$J$6,$A$1:$Y$1,0))&amp;""),"")),"")</f>
        <v/>
      </c>
      <c r="AI116" s="22">
        <f>IF($AD116="S",Themes!$L$8,IF($AD116="M",Themes!$L$9,IF($AD116="L",Themes!$L$10,0)))</f>
        <v/>
      </c>
      <c r="AJ116" s="21">
        <f>IF(OR($AA116="",$AF116=""),0,IF(COUNTIFS($AA$2:$AA116,$AA116,$AF$2:$AF116,$AF116)=1,1,0))</f>
        <v/>
      </c>
      <c r="AK116" s="21">
        <f>IF($AJ116=1,IF(AND($AG116&lt;&gt;"",$AG116&lt;&gt;Themes!$L$12),1,0),0)</f>
        <v/>
      </c>
    </row>
    <row r="117">
      <c r="Z117" s="19" t="n"/>
      <c r="AA117" s="23" t="n"/>
      <c r="AB117" s="23" t="n"/>
      <c r="AC117" s="23" t="n"/>
      <c r="AD117" s="23" t="n"/>
      <c r="AE117" s="19" t="n"/>
      <c r="AF117" s="21">
        <f>IF(IFERROR(TRIM(INDEX($A117:$Y117,MATCH(Lists!$J$3,$A$1:$Y$1,0))&amp;""),"")&lt;&gt;"",IFERROR(TRIM(INDEX($A117:$Y117,MATCH(Lists!$J$3,$A$1:$Y$1,0))&amp;""),""),IF(IFERROR(TRIM(INDEX($A117:$Y117,MATCH(Lists!$J$4,$A$1:$Y$1,0))&amp;""),"")&lt;&gt;"",IFERROR(TRIM(INDEX($A117:$Y117,MATCH(Lists!$J$4,$A$1:$Y$1,0))&amp;""),""),IFERROR(TRIM(INDEX($A117:$Y117,MATCH(Lists!$J$2,$A$1:$Y$1,0))&amp;""),"")))</f>
        <v/>
      </c>
      <c r="AG117" s="21">
        <f>IFERROR(TRIM(INDEX($A117:$Y117,MATCH(Lists!$J$5,$A$1:$Y$1,0))&amp;""),"")</f>
        <v/>
      </c>
      <c r="AH117" s="21">
        <f>IFERROR(VALUE(IFERROR(TRIM(INDEX($A117:$Y117,MATCH(Lists!$J$6,$A$1:$Y$1,0))&amp;""),"")),"")</f>
        <v/>
      </c>
      <c r="AI117" s="22">
        <f>IF($AD117="S",Themes!$L$8,IF($AD117="M",Themes!$L$9,IF($AD117="L",Themes!$L$10,0)))</f>
        <v/>
      </c>
      <c r="AJ117" s="21">
        <f>IF(OR($AA117="",$AF117=""),0,IF(COUNTIFS($AA$2:$AA117,$AA117,$AF$2:$AF117,$AF117)=1,1,0))</f>
        <v/>
      </c>
      <c r="AK117" s="21">
        <f>IF($AJ117=1,IF(AND($AG117&lt;&gt;"",$AG117&lt;&gt;Themes!$L$12),1,0),0)</f>
        <v/>
      </c>
    </row>
    <row r="118">
      <c r="Z118" s="19" t="n"/>
      <c r="AA118" s="23" t="n"/>
      <c r="AB118" s="23" t="n"/>
      <c r="AC118" s="23" t="n"/>
      <c r="AD118" s="23" t="n"/>
      <c r="AE118" s="19" t="n"/>
      <c r="AF118" s="21">
        <f>IF(IFERROR(TRIM(INDEX($A118:$Y118,MATCH(Lists!$J$3,$A$1:$Y$1,0))&amp;""),"")&lt;&gt;"",IFERROR(TRIM(INDEX($A118:$Y118,MATCH(Lists!$J$3,$A$1:$Y$1,0))&amp;""),""),IF(IFERROR(TRIM(INDEX($A118:$Y118,MATCH(Lists!$J$4,$A$1:$Y$1,0))&amp;""),"")&lt;&gt;"",IFERROR(TRIM(INDEX($A118:$Y118,MATCH(Lists!$J$4,$A$1:$Y$1,0))&amp;""),""),IFERROR(TRIM(INDEX($A118:$Y118,MATCH(Lists!$J$2,$A$1:$Y$1,0))&amp;""),"")))</f>
        <v/>
      </c>
      <c r="AG118" s="21">
        <f>IFERROR(TRIM(INDEX($A118:$Y118,MATCH(Lists!$J$5,$A$1:$Y$1,0))&amp;""),"")</f>
        <v/>
      </c>
      <c r="AH118" s="21">
        <f>IFERROR(VALUE(IFERROR(TRIM(INDEX($A118:$Y118,MATCH(Lists!$J$6,$A$1:$Y$1,0))&amp;""),"")),"")</f>
        <v/>
      </c>
      <c r="AI118" s="22">
        <f>IF($AD118="S",Themes!$L$8,IF($AD118="M",Themes!$L$9,IF($AD118="L",Themes!$L$10,0)))</f>
        <v/>
      </c>
      <c r="AJ118" s="21">
        <f>IF(OR($AA118="",$AF118=""),0,IF(COUNTIFS($AA$2:$AA118,$AA118,$AF$2:$AF118,$AF118)=1,1,0))</f>
        <v/>
      </c>
      <c r="AK118" s="21">
        <f>IF($AJ118=1,IF(AND($AG118&lt;&gt;"",$AG118&lt;&gt;Themes!$L$12),1,0),0)</f>
        <v/>
      </c>
    </row>
    <row r="119">
      <c r="Z119" s="19" t="n"/>
      <c r="AA119" s="23" t="n"/>
      <c r="AB119" s="23" t="n"/>
      <c r="AC119" s="23" t="n"/>
      <c r="AD119" s="23" t="n"/>
      <c r="AE119" s="19" t="n"/>
      <c r="AF119" s="21">
        <f>IF(IFERROR(TRIM(INDEX($A119:$Y119,MATCH(Lists!$J$3,$A$1:$Y$1,0))&amp;""),"")&lt;&gt;"",IFERROR(TRIM(INDEX($A119:$Y119,MATCH(Lists!$J$3,$A$1:$Y$1,0))&amp;""),""),IF(IFERROR(TRIM(INDEX($A119:$Y119,MATCH(Lists!$J$4,$A$1:$Y$1,0))&amp;""),"")&lt;&gt;"",IFERROR(TRIM(INDEX($A119:$Y119,MATCH(Lists!$J$4,$A$1:$Y$1,0))&amp;""),""),IFERROR(TRIM(INDEX($A119:$Y119,MATCH(Lists!$J$2,$A$1:$Y$1,0))&amp;""),"")))</f>
        <v/>
      </c>
      <c r="AG119" s="21">
        <f>IFERROR(TRIM(INDEX($A119:$Y119,MATCH(Lists!$J$5,$A$1:$Y$1,0))&amp;""),"")</f>
        <v/>
      </c>
      <c r="AH119" s="21">
        <f>IFERROR(VALUE(IFERROR(TRIM(INDEX($A119:$Y119,MATCH(Lists!$J$6,$A$1:$Y$1,0))&amp;""),"")),"")</f>
        <v/>
      </c>
      <c r="AI119" s="22">
        <f>IF($AD119="S",Themes!$L$8,IF($AD119="M",Themes!$L$9,IF($AD119="L",Themes!$L$10,0)))</f>
        <v/>
      </c>
      <c r="AJ119" s="21">
        <f>IF(OR($AA119="",$AF119=""),0,IF(COUNTIFS($AA$2:$AA119,$AA119,$AF$2:$AF119,$AF119)=1,1,0))</f>
        <v/>
      </c>
      <c r="AK119" s="21">
        <f>IF($AJ119=1,IF(AND($AG119&lt;&gt;"",$AG119&lt;&gt;Themes!$L$12),1,0),0)</f>
        <v/>
      </c>
    </row>
    <row r="120">
      <c r="Z120" s="19" t="n"/>
      <c r="AA120" s="23" t="n"/>
      <c r="AB120" s="23" t="n"/>
      <c r="AC120" s="23" t="n"/>
      <c r="AD120" s="23" t="n"/>
      <c r="AE120" s="19" t="n"/>
      <c r="AF120" s="21">
        <f>IF(IFERROR(TRIM(INDEX($A120:$Y120,MATCH(Lists!$J$3,$A$1:$Y$1,0))&amp;""),"")&lt;&gt;"",IFERROR(TRIM(INDEX($A120:$Y120,MATCH(Lists!$J$3,$A$1:$Y$1,0))&amp;""),""),IF(IFERROR(TRIM(INDEX($A120:$Y120,MATCH(Lists!$J$4,$A$1:$Y$1,0))&amp;""),"")&lt;&gt;"",IFERROR(TRIM(INDEX($A120:$Y120,MATCH(Lists!$J$4,$A$1:$Y$1,0))&amp;""),""),IFERROR(TRIM(INDEX($A120:$Y120,MATCH(Lists!$J$2,$A$1:$Y$1,0))&amp;""),"")))</f>
        <v/>
      </c>
      <c r="AG120" s="21">
        <f>IFERROR(TRIM(INDEX($A120:$Y120,MATCH(Lists!$J$5,$A$1:$Y$1,0))&amp;""),"")</f>
        <v/>
      </c>
      <c r="AH120" s="21">
        <f>IFERROR(VALUE(IFERROR(TRIM(INDEX($A120:$Y120,MATCH(Lists!$J$6,$A$1:$Y$1,0))&amp;""),"")),"")</f>
        <v/>
      </c>
      <c r="AI120" s="22">
        <f>IF($AD120="S",Themes!$L$8,IF($AD120="M",Themes!$L$9,IF($AD120="L",Themes!$L$10,0)))</f>
        <v/>
      </c>
      <c r="AJ120" s="21">
        <f>IF(OR($AA120="",$AF120=""),0,IF(COUNTIFS($AA$2:$AA120,$AA120,$AF$2:$AF120,$AF120)=1,1,0))</f>
        <v/>
      </c>
      <c r="AK120" s="21">
        <f>IF($AJ120=1,IF(AND($AG120&lt;&gt;"",$AG120&lt;&gt;Themes!$L$12),1,0),0)</f>
        <v/>
      </c>
    </row>
    <row r="121">
      <c r="Z121" s="19" t="n"/>
      <c r="AA121" s="23" t="n"/>
      <c r="AB121" s="23" t="n"/>
      <c r="AC121" s="23" t="n"/>
      <c r="AD121" s="23" t="n"/>
      <c r="AE121" s="19" t="n"/>
      <c r="AF121" s="21">
        <f>IF(IFERROR(TRIM(INDEX($A121:$Y121,MATCH(Lists!$J$3,$A$1:$Y$1,0))&amp;""),"")&lt;&gt;"",IFERROR(TRIM(INDEX($A121:$Y121,MATCH(Lists!$J$3,$A$1:$Y$1,0))&amp;""),""),IF(IFERROR(TRIM(INDEX($A121:$Y121,MATCH(Lists!$J$4,$A$1:$Y$1,0))&amp;""),"")&lt;&gt;"",IFERROR(TRIM(INDEX($A121:$Y121,MATCH(Lists!$J$4,$A$1:$Y$1,0))&amp;""),""),IFERROR(TRIM(INDEX($A121:$Y121,MATCH(Lists!$J$2,$A$1:$Y$1,0))&amp;""),"")))</f>
        <v/>
      </c>
      <c r="AG121" s="21">
        <f>IFERROR(TRIM(INDEX($A121:$Y121,MATCH(Lists!$J$5,$A$1:$Y$1,0))&amp;""),"")</f>
        <v/>
      </c>
      <c r="AH121" s="21">
        <f>IFERROR(VALUE(IFERROR(TRIM(INDEX($A121:$Y121,MATCH(Lists!$J$6,$A$1:$Y$1,0))&amp;""),"")),"")</f>
        <v/>
      </c>
      <c r="AI121" s="22">
        <f>IF($AD121="S",Themes!$L$8,IF($AD121="M",Themes!$L$9,IF($AD121="L",Themes!$L$10,0)))</f>
        <v/>
      </c>
      <c r="AJ121" s="21">
        <f>IF(OR($AA121="",$AF121=""),0,IF(COUNTIFS($AA$2:$AA121,$AA121,$AF$2:$AF121,$AF121)=1,1,0))</f>
        <v/>
      </c>
      <c r="AK121" s="21">
        <f>IF($AJ121=1,IF(AND($AG121&lt;&gt;"",$AG121&lt;&gt;Themes!$L$12),1,0),0)</f>
        <v/>
      </c>
    </row>
    <row r="122">
      <c r="Z122" s="19" t="n"/>
      <c r="AA122" s="23" t="n"/>
      <c r="AB122" s="23" t="n"/>
      <c r="AC122" s="23" t="n"/>
      <c r="AD122" s="23" t="n"/>
      <c r="AE122" s="19" t="n"/>
      <c r="AF122" s="21">
        <f>IF(IFERROR(TRIM(INDEX($A122:$Y122,MATCH(Lists!$J$3,$A$1:$Y$1,0))&amp;""),"")&lt;&gt;"",IFERROR(TRIM(INDEX($A122:$Y122,MATCH(Lists!$J$3,$A$1:$Y$1,0))&amp;""),""),IF(IFERROR(TRIM(INDEX($A122:$Y122,MATCH(Lists!$J$4,$A$1:$Y$1,0))&amp;""),"")&lt;&gt;"",IFERROR(TRIM(INDEX($A122:$Y122,MATCH(Lists!$J$4,$A$1:$Y$1,0))&amp;""),""),IFERROR(TRIM(INDEX($A122:$Y122,MATCH(Lists!$J$2,$A$1:$Y$1,0))&amp;""),"")))</f>
        <v/>
      </c>
      <c r="AG122" s="21">
        <f>IFERROR(TRIM(INDEX($A122:$Y122,MATCH(Lists!$J$5,$A$1:$Y$1,0))&amp;""),"")</f>
        <v/>
      </c>
      <c r="AH122" s="21">
        <f>IFERROR(VALUE(IFERROR(TRIM(INDEX($A122:$Y122,MATCH(Lists!$J$6,$A$1:$Y$1,0))&amp;""),"")),"")</f>
        <v/>
      </c>
      <c r="AI122" s="22">
        <f>IF($AD122="S",Themes!$L$8,IF($AD122="M",Themes!$L$9,IF($AD122="L",Themes!$L$10,0)))</f>
        <v/>
      </c>
      <c r="AJ122" s="21">
        <f>IF(OR($AA122="",$AF122=""),0,IF(COUNTIFS($AA$2:$AA122,$AA122,$AF$2:$AF122,$AF122)=1,1,0))</f>
        <v/>
      </c>
      <c r="AK122" s="21">
        <f>IF($AJ122=1,IF(AND($AG122&lt;&gt;"",$AG122&lt;&gt;Themes!$L$12),1,0),0)</f>
        <v/>
      </c>
    </row>
    <row r="123">
      <c r="Z123" s="19" t="n"/>
      <c r="AA123" s="23" t="n"/>
      <c r="AB123" s="23" t="n"/>
      <c r="AC123" s="23" t="n"/>
      <c r="AD123" s="23" t="n"/>
      <c r="AE123" s="19" t="n"/>
      <c r="AF123" s="21">
        <f>IF(IFERROR(TRIM(INDEX($A123:$Y123,MATCH(Lists!$J$3,$A$1:$Y$1,0))&amp;""),"")&lt;&gt;"",IFERROR(TRIM(INDEX($A123:$Y123,MATCH(Lists!$J$3,$A$1:$Y$1,0))&amp;""),""),IF(IFERROR(TRIM(INDEX($A123:$Y123,MATCH(Lists!$J$4,$A$1:$Y$1,0))&amp;""),"")&lt;&gt;"",IFERROR(TRIM(INDEX($A123:$Y123,MATCH(Lists!$J$4,$A$1:$Y$1,0))&amp;""),""),IFERROR(TRIM(INDEX($A123:$Y123,MATCH(Lists!$J$2,$A$1:$Y$1,0))&amp;""),"")))</f>
        <v/>
      </c>
      <c r="AG123" s="21">
        <f>IFERROR(TRIM(INDEX($A123:$Y123,MATCH(Lists!$J$5,$A$1:$Y$1,0))&amp;""),"")</f>
        <v/>
      </c>
      <c r="AH123" s="21">
        <f>IFERROR(VALUE(IFERROR(TRIM(INDEX($A123:$Y123,MATCH(Lists!$J$6,$A$1:$Y$1,0))&amp;""),"")),"")</f>
        <v/>
      </c>
      <c r="AI123" s="22">
        <f>IF($AD123="S",Themes!$L$8,IF($AD123="M",Themes!$L$9,IF($AD123="L",Themes!$L$10,0)))</f>
        <v/>
      </c>
      <c r="AJ123" s="21">
        <f>IF(OR($AA123="",$AF123=""),0,IF(COUNTIFS($AA$2:$AA123,$AA123,$AF$2:$AF123,$AF123)=1,1,0))</f>
        <v/>
      </c>
      <c r="AK123" s="21">
        <f>IF($AJ123=1,IF(AND($AG123&lt;&gt;"",$AG123&lt;&gt;Themes!$L$12),1,0),0)</f>
        <v/>
      </c>
    </row>
    <row r="124">
      <c r="Z124" s="19" t="n"/>
      <c r="AA124" s="23" t="n"/>
      <c r="AB124" s="23" t="n"/>
      <c r="AC124" s="23" t="n"/>
      <c r="AD124" s="23" t="n"/>
      <c r="AE124" s="19" t="n"/>
      <c r="AF124" s="21">
        <f>IF(IFERROR(TRIM(INDEX($A124:$Y124,MATCH(Lists!$J$3,$A$1:$Y$1,0))&amp;""),"")&lt;&gt;"",IFERROR(TRIM(INDEX($A124:$Y124,MATCH(Lists!$J$3,$A$1:$Y$1,0))&amp;""),""),IF(IFERROR(TRIM(INDEX($A124:$Y124,MATCH(Lists!$J$4,$A$1:$Y$1,0))&amp;""),"")&lt;&gt;"",IFERROR(TRIM(INDEX($A124:$Y124,MATCH(Lists!$J$4,$A$1:$Y$1,0))&amp;""),""),IFERROR(TRIM(INDEX($A124:$Y124,MATCH(Lists!$J$2,$A$1:$Y$1,0))&amp;""),"")))</f>
        <v/>
      </c>
      <c r="AG124" s="21">
        <f>IFERROR(TRIM(INDEX($A124:$Y124,MATCH(Lists!$J$5,$A$1:$Y$1,0))&amp;""),"")</f>
        <v/>
      </c>
      <c r="AH124" s="21">
        <f>IFERROR(VALUE(IFERROR(TRIM(INDEX($A124:$Y124,MATCH(Lists!$J$6,$A$1:$Y$1,0))&amp;""),"")),"")</f>
        <v/>
      </c>
      <c r="AI124" s="22">
        <f>IF($AD124="S",Themes!$L$8,IF($AD124="M",Themes!$L$9,IF($AD124="L",Themes!$L$10,0)))</f>
        <v/>
      </c>
      <c r="AJ124" s="21">
        <f>IF(OR($AA124="",$AF124=""),0,IF(COUNTIFS($AA$2:$AA124,$AA124,$AF$2:$AF124,$AF124)=1,1,0))</f>
        <v/>
      </c>
      <c r="AK124" s="21">
        <f>IF($AJ124=1,IF(AND($AG124&lt;&gt;"",$AG124&lt;&gt;Themes!$L$12),1,0),0)</f>
        <v/>
      </c>
    </row>
    <row r="125">
      <c r="Z125" s="19" t="n"/>
      <c r="AA125" s="23" t="n"/>
      <c r="AB125" s="23" t="n"/>
      <c r="AC125" s="23" t="n"/>
      <c r="AD125" s="23" t="n"/>
      <c r="AE125" s="19" t="n"/>
      <c r="AF125" s="21">
        <f>IF(IFERROR(TRIM(INDEX($A125:$Y125,MATCH(Lists!$J$3,$A$1:$Y$1,0))&amp;""),"")&lt;&gt;"",IFERROR(TRIM(INDEX($A125:$Y125,MATCH(Lists!$J$3,$A$1:$Y$1,0))&amp;""),""),IF(IFERROR(TRIM(INDEX($A125:$Y125,MATCH(Lists!$J$4,$A$1:$Y$1,0))&amp;""),"")&lt;&gt;"",IFERROR(TRIM(INDEX($A125:$Y125,MATCH(Lists!$J$4,$A$1:$Y$1,0))&amp;""),""),IFERROR(TRIM(INDEX($A125:$Y125,MATCH(Lists!$J$2,$A$1:$Y$1,0))&amp;""),"")))</f>
        <v/>
      </c>
      <c r="AG125" s="21">
        <f>IFERROR(TRIM(INDEX($A125:$Y125,MATCH(Lists!$J$5,$A$1:$Y$1,0))&amp;""),"")</f>
        <v/>
      </c>
      <c r="AH125" s="21">
        <f>IFERROR(VALUE(IFERROR(TRIM(INDEX($A125:$Y125,MATCH(Lists!$J$6,$A$1:$Y$1,0))&amp;""),"")),"")</f>
        <v/>
      </c>
      <c r="AI125" s="22">
        <f>IF($AD125="S",Themes!$L$8,IF($AD125="M",Themes!$L$9,IF($AD125="L",Themes!$L$10,0)))</f>
        <v/>
      </c>
      <c r="AJ125" s="21">
        <f>IF(OR($AA125="",$AF125=""),0,IF(COUNTIFS($AA$2:$AA125,$AA125,$AF$2:$AF125,$AF125)=1,1,0))</f>
        <v/>
      </c>
      <c r="AK125" s="21">
        <f>IF($AJ125=1,IF(AND($AG125&lt;&gt;"",$AG125&lt;&gt;Themes!$L$12),1,0),0)</f>
        <v/>
      </c>
    </row>
    <row r="126">
      <c r="Z126" s="19" t="n"/>
      <c r="AA126" s="23" t="n"/>
      <c r="AB126" s="23" t="n"/>
      <c r="AC126" s="23" t="n"/>
      <c r="AD126" s="23" t="n"/>
      <c r="AE126" s="19" t="n"/>
      <c r="AF126" s="21">
        <f>IF(IFERROR(TRIM(INDEX($A126:$Y126,MATCH(Lists!$J$3,$A$1:$Y$1,0))&amp;""),"")&lt;&gt;"",IFERROR(TRIM(INDEX($A126:$Y126,MATCH(Lists!$J$3,$A$1:$Y$1,0))&amp;""),""),IF(IFERROR(TRIM(INDEX($A126:$Y126,MATCH(Lists!$J$4,$A$1:$Y$1,0))&amp;""),"")&lt;&gt;"",IFERROR(TRIM(INDEX($A126:$Y126,MATCH(Lists!$J$4,$A$1:$Y$1,0))&amp;""),""),IFERROR(TRIM(INDEX($A126:$Y126,MATCH(Lists!$J$2,$A$1:$Y$1,0))&amp;""),"")))</f>
        <v/>
      </c>
      <c r="AG126" s="21">
        <f>IFERROR(TRIM(INDEX($A126:$Y126,MATCH(Lists!$J$5,$A$1:$Y$1,0))&amp;""),"")</f>
        <v/>
      </c>
      <c r="AH126" s="21">
        <f>IFERROR(VALUE(IFERROR(TRIM(INDEX($A126:$Y126,MATCH(Lists!$J$6,$A$1:$Y$1,0))&amp;""),"")),"")</f>
        <v/>
      </c>
      <c r="AI126" s="22">
        <f>IF($AD126="S",Themes!$L$8,IF($AD126="M",Themes!$L$9,IF($AD126="L",Themes!$L$10,0)))</f>
        <v/>
      </c>
      <c r="AJ126" s="21">
        <f>IF(OR($AA126="",$AF126=""),0,IF(COUNTIFS($AA$2:$AA126,$AA126,$AF$2:$AF126,$AF126)=1,1,0))</f>
        <v/>
      </c>
      <c r="AK126" s="21">
        <f>IF($AJ126=1,IF(AND($AG126&lt;&gt;"",$AG126&lt;&gt;Themes!$L$12),1,0),0)</f>
        <v/>
      </c>
    </row>
    <row r="127">
      <c r="Z127" s="19" t="n"/>
      <c r="AA127" s="23" t="n"/>
      <c r="AB127" s="23" t="n"/>
      <c r="AC127" s="23" t="n"/>
      <c r="AD127" s="23" t="n"/>
      <c r="AE127" s="19" t="n"/>
      <c r="AF127" s="21">
        <f>IF(IFERROR(TRIM(INDEX($A127:$Y127,MATCH(Lists!$J$3,$A$1:$Y$1,0))&amp;""),"")&lt;&gt;"",IFERROR(TRIM(INDEX($A127:$Y127,MATCH(Lists!$J$3,$A$1:$Y$1,0))&amp;""),""),IF(IFERROR(TRIM(INDEX($A127:$Y127,MATCH(Lists!$J$4,$A$1:$Y$1,0))&amp;""),"")&lt;&gt;"",IFERROR(TRIM(INDEX($A127:$Y127,MATCH(Lists!$J$4,$A$1:$Y$1,0))&amp;""),""),IFERROR(TRIM(INDEX($A127:$Y127,MATCH(Lists!$J$2,$A$1:$Y$1,0))&amp;""),"")))</f>
        <v/>
      </c>
      <c r="AG127" s="21">
        <f>IFERROR(TRIM(INDEX($A127:$Y127,MATCH(Lists!$J$5,$A$1:$Y$1,0))&amp;""),"")</f>
        <v/>
      </c>
      <c r="AH127" s="21">
        <f>IFERROR(VALUE(IFERROR(TRIM(INDEX($A127:$Y127,MATCH(Lists!$J$6,$A$1:$Y$1,0))&amp;""),"")),"")</f>
        <v/>
      </c>
      <c r="AI127" s="22">
        <f>IF($AD127="S",Themes!$L$8,IF($AD127="M",Themes!$L$9,IF($AD127="L",Themes!$L$10,0)))</f>
        <v/>
      </c>
      <c r="AJ127" s="21">
        <f>IF(OR($AA127="",$AF127=""),0,IF(COUNTIFS($AA$2:$AA127,$AA127,$AF$2:$AF127,$AF127)=1,1,0))</f>
        <v/>
      </c>
      <c r="AK127" s="21">
        <f>IF($AJ127=1,IF(AND($AG127&lt;&gt;"",$AG127&lt;&gt;Themes!$L$12),1,0),0)</f>
        <v/>
      </c>
    </row>
    <row r="128">
      <c r="Z128" s="19" t="n"/>
      <c r="AA128" s="23" t="n"/>
      <c r="AB128" s="23" t="n"/>
      <c r="AC128" s="23" t="n"/>
      <c r="AD128" s="23" t="n"/>
      <c r="AE128" s="19" t="n"/>
      <c r="AF128" s="21">
        <f>IF(IFERROR(TRIM(INDEX($A128:$Y128,MATCH(Lists!$J$3,$A$1:$Y$1,0))&amp;""),"")&lt;&gt;"",IFERROR(TRIM(INDEX($A128:$Y128,MATCH(Lists!$J$3,$A$1:$Y$1,0))&amp;""),""),IF(IFERROR(TRIM(INDEX($A128:$Y128,MATCH(Lists!$J$4,$A$1:$Y$1,0))&amp;""),"")&lt;&gt;"",IFERROR(TRIM(INDEX($A128:$Y128,MATCH(Lists!$J$4,$A$1:$Y$1,0))&amp;""),""),IFERROR(TRIM(INDEX($A128:$Y128,MATCH(Lists!$J$2,$A$1:$Y$1,0))&amp;""),"")))</f>
        <v/>
      </c>
      <c r="AG128" s="21">
        <f>IFERROR(TRIM(INDEX($A128:$Y128,MATCH(Lists!$J$5,$A$1:$Y$1,0))&amp;""),"")</f>
        <v/>
      </c>
      <c r="AH128" s="21">
        <f>IFERROR(VALUE(IFERROR(TRIM(INDEX($A128:$Y128,MATCH(Lists!$J$6,$A$1:$Y$1,0))&amp;""),"")),"")</f>
        <v/>
      </c>
      <c r="AI128" s="22">
        <f>IF($AD128="S",Themes!$L$8,IF($AD128="M",Themes!$L$9,IF($AD128="L",Themes!$L$10,0)))</f>
        <v/>
      </c>
      <c r="AJ128" s="21">
        <f>IF(OR($AA128="",$AF128=""),0,IF(COUNTIFS($AA$2:$AA128,$AA128,$AF$2:$AF128,$AF128)=1,1,0))</f>
        <v/>
      </c>
      <c r="AK128" s="21">
        <f>IF($AJ128=1,IF(AND($AG128&lt;&gt;"",$AG128&lt;&gt;Themes!$L$12),1,0),0)</f>
        <v/>
      </c>
    </row>
    <row r="129">
      <c r="Z129" s="19" t="n"/>
      <c r="AA129" s="23" t="n"/>
      <c r="AB129" s="23" t="n"/>
      <c r="AC129" s="23" t="n"/>
      <c r="AD129" s="23" t="n"/>
      <c r="AE129" s="19" t="n"/>
      <c r="AF129" s="21">
        <f>IF(IFERROR(TRIM(INDEX($A129:$Y129,MATCH(Lists!$J$3,$A$1:$Y$1,0))&amp;""),"")&lt;&gt;"",IFERROR(TRIM(INDEX($A129:$Y129,MATCH(Lists!$J$3,$A$1:$Y$1,0))&amp;""),""),IF(IFERROR(TRIM(INDEX($A129:$Y129,MATCH(Lists!$J$4,$A$1:$Y$1,0))&amp;""),"")&lt;&gt;"",IFERROR(TRIM(INDEX($A129:$Y129,MATCH(Lists!$J$4,$A$1:$Y$1,0))&amp;""),""),IFERROR(TRIM(INDEX($A129:$Y129,MATCH(Lists!$J$2,$A$1:$Y$1,0))&amp;""),"")))</f>
        <v/>
      </c>
      <c r="AG129" s="21">
        <f>IFERROR(TRIM(INDEX($A129:$Y129,MATCH(Lists!$J$5,$A$1:$Y$1,0))&amp;""),"")</f>
        <v/>
      </c>
      <c r="AH129" s="21">
        <f>IFERROR(VALUE(IFERROR(TRIM(INDEX($A129:$Y129,MATCH(Lists!$J$6,$A$1:$Y$1,0))&amp;""),"")),"")</f>
        <v/>
      </c>
      <c r="AI129" s="22">
        <f>IF($AD129="S",Themes!$L$8,IF($AD129="M",Themes!$L$9,IF($AD129="L",Themes!$L$10,0)))</f>
        <v/>
      </c>
      <c r="AJ129" s="21">
        <f>IF(OR($AA129="",$AF129=""),0,IF(COUNTIFS($AA$2:$AA129,$AA129,$AF$2:$AF129,$AF129)=1,1,0))</f>
        <v/>
      </c>
      <c r="AK129" s="21">
        <f>IF($AJ129=1,IF(AND($AG129&lt;&gt;"",$AG129&lt;&gt;Themes!$L$12),1,0),0)</f>
        <v/>
      </c>
    </row>
    <row r="130">
      <c r="Z130" s="19" t="n"/>
      <c r="AA130" s="23" t="n"/>
      <c r="AB130" s="23" t="n"/>
      <c r="AC130" s="23" t="n"/>
      <c r="AD130" s="23" t="n"/>
      <c r="AE130" s="19" t="n"/>
      <c r="AF130" s="21">
        <f>IF(IFERROR(TRIM(INDEX($A130:$Y130,MATCH(Lists!$J$3,$A$1:$Y$1,0))&amp;""),"")&lt;&gt;"",IFERROR(TRIM(INDEX($A130:$Y130,MATCH(Lists!$J$3,$A$1:$Y$1,0))&amp;""),""),IF(IFERROR(TRIM(INDEX($A130:$Y130,MATCH(Lists!$J$4,$A$1:$Y$1,0))&amp;""),"")&lt;&gt;"",IFERROR(TRIM(INDEX($A130:$Y130,MATCH(Lists!$J$4,$A$1:$Y$1,0))&amp;""),""),IFERROR(TRIM(INDEX($A130:$Y130,MATCH(Lists!$J$2,$A$1:$Y$1,0))&amp;""),"")))</f>
        <v/>
      </c>
      <c r="AG130" s="21">
        <f>IFERROR(TRIM(INDEX($A130:$Y130,MATCH(Lists!$J$5,$A$1:$Y$1,0))&amp;""),"")</f>
        <v/>
      </c>
      <c r="AH130" s="21">
        <f>IFERROR(VALUE(IFERROR(TRIM(INDEX($A130:$Y130,MATCH(Lists!$J$6,$A$1:$Y$1,0))&amp;""),"")),"")</f>
        <v/>
      </c>
      <c r="AI130" s="22">
        <f>IF($AD130="S",Themes!$L$8,IF($AD130="M",Themes!$L$9,IF($AD130="L",Themes!$L$10,0)))</f>
        <v/>
      </c>
      <c r="AJ130" s="21">
        <f>IF(OR($AA130="",$AF130=""),0,IF(COUNTIFS($AA$2:$AA130,$AA130,$AF$2:$AF130,$AF130)=1,1,0))</f>
        <v/>
      </c>
      <c r="AK130" s="21">
        <f>IF($AJ130=1,IF(AND($AG130&lt;&gt;"",$AG130&lt;&gt;Themes!$L$12),1,0),0)</f>
        <v/>
      </c>
    </row>
    <row r="131">
      <c r="Z131" s="19" t="n"/>
      <c r="AA131" s="23" t="n"/>
      <c r="AB131" s="23" t="n"/>
      <c r="AC131" s="23" t="n"/>
      <c r="AD131" s="23" t="n"/>
      <c r="AE131" s="19" t="n"/>
      <c r="AF131" s="21">
        <f>IF(IFERROR(TRIM(INDEX($A131:$Y131,MATCH(Lists!$J$3,$A$1:$Y$1,0))&amp;""),"")&lt;&gt;"",IFERROR(TRIM(INDEX($A131:$Y131,MATCH(Lists!$J$3,$A$1:$Y$1,0))&amp;""),""),IF(IFERROR(TRIM(INDEX($A131:$Y131,MATCH(Lists!$J$4,$A$1:$Y$1,0))&amp;""),"")&lt;&gt;"",IFERROR(TRIM(INDEX($A131:$Y131,MATCH(Lists!$J$4,$A$1:$Y$1,0))&amp;""),""),IFERROR(TRIM(INDEX($A131:$Y131,MATCH(Lists!$J$2,$A$1:$Y$1,0))&amp;""),"")))</f>
        <v/>
      </c>
      <c r="AG131" s="21">
        <f>IFERROR(TRIM(INDEX($A131:$Y131,MATCH(Lists!$J$5,$A$1:$Y$1,0))&amp;""),"")</f>
        <v/>
      </c>
      <c r="AH131" s="21">
        <f>IFERROR(VALUE(IFERROR(TRIM(INDEX($A131:$Y131,MATCH(Lists!$J$6,$A$1:$Y$1,0))&amp;""),"")),"")</f>
        <v/>
      </c>
      <c r="AI131" s="22">
        <f>IF($AD131="S",Themes!$L$8,IF($AD131="M",Themes!$L$9,IF($AD131="L",Themes!$L$10,0)))</f>
        <v/>
      </c>
      <c r="AJ131" s="21">
        <f>IF(OR($AA131="",$AF131=""),0,IF(COUNTIFS($AA$2:$AA131,$AA131,$AF$2:$AF131,$AF131)=1,1,0))</f>
        <v/>
      </c>
      <c r="AK131" s="21">
        <f>IF($AJ131=1,IF(AND($AG131&lt;&gt;"",$AG131&lt;&gt;Themes!$L$12),1,0),0)</f>
        <v/>
      </c>
    </row>
    <row r="132">
      <c r="Z132" s="19" t="n"/>
      <c r="AA132" s="23" t="n"/>
      <c r="AB132" s="23" t="n"/>
      <c r="AC132" s="23" t="n"/>
      <c r="AD132" s="23" t="n"/>
      <c r="AE132" s="19" t="n"/>
      <c r="AF132" s="21">
        <f>IF(IFERROR(TRIM(INDEX($A132:$Y132,MATCH(Lists!$J$3,$A$1:$Y$1,0))&amp;""),"")&lt;&gt;"",IFERROR(TRIM(INDEX($A132:$Y132,MATCH(Lists!$J$3,$A$1:$Y$1,0))&amp;""),""),IF(IFERROR(TRIM(INDEX($A132:$Y132,MATCH(Lists!$J$4,$A$1:$Y$1,0))&amp;""),"")&lt;&gt;"",IFERROR(TRIM(INDEX($A132:$Y132,MATCH(Lists!$J$4,$A$1:$Y$1,0))&amp;""),""),IFERROR(TRIM(INDEX($A132:$Y132,MATCH(Lists!$J$2,$A$1:$Y$1,0))&amp;""),"")))</f>
        <v/>
      </c>
      <c r="AG132" s="21">
        <f>IFERROR(TRIM(INDEX($A132:$Y132,MATCH(Lists!$J$5,$A$1:$Y$1,0))&amp;""),"")</f>
        <v/>
      </c>
      <c r="AH132" s="21">
        <f>IFERROR(VALUE(IFERROR(TRIM(INDEX($A132:$Y132,MATCH(Lists!$J$6,$A$1:$Y$1,0))&amp;""),"")),"")</f>
        <v/>
      </c>
      <c r="AI132" s="22">
        <f>IF($AD132="S",Themes!$L$8,IF($AD132="M",Themes!$L$9,IF($AD132="L",Themes!$L$10,0)))</f>
        <v/>
      </c>
      <c r="AJ132" s="21">
        <f>IF(OR($AA132="",$AF132=""),0,IF(COUNTIFS($AA$2:$AA132,$AA132,$AF$2:$AF132,$AF132)=1,1,0))</f>
        <v/>
      </c>
      <c r="AK132" s="21">
        <f>IF($AJ132=1,IF(AND($AG132&lt;&gt;"",$AG132&lt;&gt;Themes!$L$12),1,0),0)</f>
        <v/>
      </c>
    </row>
    <row r="133">
      <c r="Z133" s="19" t="n"/>
      <c r="AA133" s="23" t="n"/>
      <c r="AB133" s="23" t="n"/>
      <c r="AC133" s="23" t="n"/>
      <c r="AD133" s="23" t="n"/>
      <c r="AE133" s="19" t="n"/>
      <c r="AF133" s="21">
        <f>IF(IFERROR(TRIM(INDEX($A133:$Y133,MATCH(Lists!$J$3,$A$1:$Y$1,0))&amp;""),"")&lt;&gt;"",IFERROR(TRIM(INDEX($A133:$Y133,MATCH(Lists!$J$3,$A$1:$Y$1,0))&amp;""),""),IF(IFERROR(TRIM(INDEX($A133:$Y133,MATCH(Lists!$J$4,$A$1:$Y$1,0))&amp;""),"")&lt;&gt;"",IFERROR(TRIM(INDEX($A133:$Y133,MATCH(Lists!$J$4,$A$1:$Y$1,0))&amp;""),""),IFERROR(TRIM(INDEX($A133:$Y133,MATCH(Lists!$J$2,$A$1:$Y$1,0))&amp;""),"")))</f>
        <v/>
      </c>
      <c r="AG133" s="21">
        <f>IFERROR(TRIM(INDEX($A133:$Y133,MATCH(Lists!$J$5,$A$1:$Y$1,0))&amp;""),"")</f>
        <v/>
      </c>
      <c r="AH133" s="21">
        <f>IFERROR(VALUE(IFERROR(TRIM(INDEX($A133:$Y133,MATCH(Lists!$J$6,$A$1:$Y$1,0))&amp;""),"")),"")</f>
        <v/>
      </c>
      <c r="AI133" s="22">
        <f>IF($AD133="S",Themes!$L$8,IF($AD133="M",Themes!$L$9,IF($AD133="L",Themes!$L$10,0)))</f>
        <v/>
      </c>
      <c r="AJ133" s="21">
        <f>IF(OR($AA133="",$AF133=""),0,IF(COUNTIFS($AA$2:$AA133,$AA133,$AF$2:$AF133,$AF133)=1,1,0))</f>
        <v/>
      </c>
      <c r="AK133" s="21">
        <f>IF($AJ133=1,IF(AND($AG133&lt;&gt;"",$AG133&lt;&gt;Themes!$L$12),1,0),0)</f>
        <v/>
      </c>
    </row>
    <row r="134">
      <c r="Z134" s="19" t="n"/>
      <c r="AA134" s="23" t="n"/>
      <c r="AB134" s="23" t="n"/>
      <c r="AC134" s="23" t="n"/>
      <c r="AD134" s="23" t="n"/>
      <c r="AE134" s="19" t="n"/>
      <c r="AF134" s="21">
        <f>IF(IFERROR(TRIM(INDEX($A134:$Y134,MATCH(Lists!$J$3,$A$1:$Y$1,0))&amp;""),"")&lt;&gt;"",IFERROR(TRIM(INDEX($A134:$Y134,MATCH(Lists!$J$3,$A$1:$Y$1,0))&amp;""),""),IF(IFERROR(TRIM(INDEX($A134:$Y134,MATCH(Lists!$J$4,$A$1:$Y$1,0))&amp;""),"")&lt;&gt;"",IFERROR(TRIM(INDEX($A134:$Y134,MATCH(Lists!$J$4,$A$1:$Y$1,0))&amp;""),""),IFERROR(TRIM(INDEX($A134:$Y134,MATCH(Lists!$J$2,$A$1:$Y$1,0))&amp;""),"")))</f>
        <v/>
      </c>
      <c r="AG134" s="21">
        <f>IFERROR(TRIM(INDEX($A134:$Y134,MATCH(Lists!$J$5,$A$1:$Y$1,0))&amp;""),"")</f>
        <v/>
      </c>
      <c r="AH134" s="21">
        <f>IFERROR(VALUE(IFERROR(TRIM(INDEX($A134:$Y134,MATCH(Lists!$J$6,$A$1:$Y$1,0))&amp;""),"")),"")</f>
        <v/>
      </c>
      <c r="AI134" s="22">
        <f>IF($AD134="S",Themes!$L$8,IF($AD134="M",Themes!$L$9,IF($AD134="L",Themes!$L$10,0)))</f>
        <v/>
      </c>
      <c r="AJ134" s="21">
        <f>IF(OR($AA134="",$AF134=""),0,IF(COUNTIFS($AA$2:$AA134,$AA134,$AF$2:$AF134,$AF134)=1,1,0))</f>
        <v/>
      </c>
      <c r="AK134" s="21">
        <f>IF($AJ134=1,IF(AND($AG134&lt;&gt;"",$AG134&lt;&gt;Themes!$L$12),1,0),0)</f>
        <v/>
      </c>
    </row>
    <row r="135">
      <c r="Z135" s="19" t="n"/>
      <c r="AA135" s="23" t="n"/>
      <c r="AB135" s="23" t="n"/>
      <c r="AC135" s="23" t="n"/>
      <c r="AD135" s="23" t="n"/>
      <c r="AE135" s="19" t="n"/>
      <c r="AF135" s="21">
        <f>IF(IFERROR(TRIM(INDEX($A135:$Y135,MATCH(Lists!$J$3,$A$1:$Y$1,0))&amp;""),"")&lt;&gt;"",IFERROR(TRIM(INDEX($A135:$Y135,MATCH(Lists!$J$3,$A$1:$Y$1,0))&amp;""),""),IF(IFERROR(TRIM(INDEX($A135:$Y135,MATCH(Lists!$J$4,$A$1:$Y$1,0))&amp;""),"")&lt;&gt;"",IFERROR(TRIM(INDEX($A135:$Y135,MATCH(Lists!$J$4,$A$1:$Y$1,0))&amp;""),""),IFERROR(TRIM(INDEX($A135:$Y135,MATCH(Lists!$J$2,$A$1:$Y$1,0))&amp;""),"")))</f>
        <v/>
      </c>
      <c r="AG135" s="21">
        <f>IFERROR(TRIM(INDEX($A135:$Y135,MATCH(Lists!$J$5,$A$1:$Y$1,0))&amp;""),"")</f>
        <v/>
      </c>
      <c r="AH135" s="21">
        <f>IFERROR(VALUE(IFERROR(TRIM(INDEX($A135:$Y135,MATCH(Lists!$J$6,$A$1:$Y$1,0))&amp;""),"")),"")</f>
        <v/>
      </c>
      <c r="AI135" s="22">
        <f>IF($AD135="S",Themes!$L$8,IF($AD135="M",Themes!$L$9,IF($AD135="L",Themes!$L$10,0)))</f>
        <v/>
      </c>
      <c r="AJ135" s="21">
        <f>IF(OR($AA135="",$AF135=""),0,IF(COUNTIFS($AA$2:$AA135,$AA135,$AF$2:$AF135,$AF135)=1,1,0))</f>
        <v/>
      </c>
      <c r="AK135" s="21">
        <f>IF($AJ135=1,IF(AND($AG135&lt;&gt;"",$AG135&lt;&gt;Themes!$L$12),1,0),0)</f>
        <v/>
      </c>
    </row>
    <row r="136">
      <c r="Z136" s="19" t="n"/>
      <c r="AA136" s="23" t="n"/>
      <c r="AB136" s="23" t="n"/>
      <c r="AC136" s="23" t="n"/>
      <c r="AD136" s="23" t="n"/>
      <c r="AE136" s="19" t="n"/>
      <c r="AF136" s="21">
        <f>IF(IFERROR(TRIM(INDEX($A136:$Y136,MATCH(Lists!$J$3,$A$1:$Y$1,0))&amp;""),"")&lt;&gt;"",IFERROR(TRIM(INDEX($A136:$Y136,MATCH(Lists!$J$3,$A$1:$Y$1,0))&amp;""),""),IF(IFERROR(TRIM(INDEX($A136:$Y136,MATCH(Lists!$J$4,$A$1:$Y$1,0))&amp;""),"")&lt;&gt;"",IFERROR(TRIM(INDEX($A136:$Y136,MATCH(Lists!$J$4,$A$1:$Y$1,0))&amp;""),""),IFERROR(TRIM(INDEX($A136:$Y136,MATCH(Lists!$J$2,$A$1:$Y$1,0))&amp;""),"")))</f>
        <v/>
      </c>
      <c r="AG136" s="21">
        <f>IFERROR(TRIM(INDEX($A136:$Y136,MATCH(Lists!$J$5,$A$1:$Y$1,0))&amp;""),"")</f>
        <v/>
      </c>
      <c r="AH136" s="21">
        <f>IFERROR(VALUE(IFERROR(TRIM(INDEX($A136:$Y136,MATCH(Lists!$J$6,$A$1:$Y$1,0))&amp;""),"")),"")</f>
        <v/>
      </c>
      <c r="AI136" s="22">
        <f>IF($AD136="S",Themes!$L$8,IF($AD136="M",Themes!$L$9,IF($AD136="L",Themes!$L$10,0)))</f>
        <v/>
      </c>
      <c r="AJ136" s="21">
        <f>IF(OR($AA136="",$AF136=""),0,IF(COUNTIFS($AA$2:$AA136,$AA136,$AF$2:$AF136,$AF136)=1,1,0))</f>
        <v/>
      </c>
      <c r="AK136" s="21">
        <f>IF($AJ136=1,IF(AND($AG136&lt;&gt;"",$AG136&lt;&gt;Themes!$L$12),1,0),0)</f>
        <v/>
      </c>
    </row>
    <row r="137">
      <c r="Z137" s="19" t="n"/>
      <c r="AA137" s="23" t="n"/>
      <c r="AB137" s="23" t="n"/>
      <c r="AC137" s="23" t="n"/>
      <c r="AD137" s="23" t="n"/>
      <c r="AE137" s="19" t="n"/>
      <c r="AF137" s="21">
        <f>IF(IFERROR(TRIM(INDEX($A137:$Y137,MATCH(Lists!$J$3,$A$1:$Y$1,0))&amp;""),"")&lt;&gt;"",IFERROR(TRIM(INDEX($A137:$Y137,MATCH(Lists!$J$3,$A$1:$Y$1,0))&amp;""),""),IF(IFERROR(TRIM(INDEX($A137:$Y137,MATCH(Lists!$J$4,$A$1:$Y$1,0))&amp;""),"")&lt;&gt;"",IFERROR(TRIM(INDEX($A137:$Y137,MATCH(Lists!$J$4,$A$1:$Y$1,0))&amp;""),""),IFERROR(TRIM(INDEX($A137:$Y137,MATCH(Lists!$J$2,$A$1:$Y$1,0))&amp;""),"")))</f>
        <v/>
      </c>
      <c r="AG137" s="21">
        <f>IFERROR(TRIM(INDEX($A137:$Y137,MATCH(Lists!$J$5,$A$1:$Y$1,0))&amp;""),"")</f>
        <v/>
      </c>
      <c r="AH137" s="21">
        <f>IFERROR(VALUE(IFERROR(TRIM(INDEX($A137:$Y137,MATCH(Lists!$J$6,$A$1:$Y$1,0))&amp;""),"")),"")</f>
        <v/>
      </c>
      <c r="AI137" s="22">
        <f>IF($AD137="S",Themes!$L$8,IF($AD137="M",Themes!$L$9,IF($AD137="L",Themes!$L$10,0)))</f>
        <v/>
      </c>
      <c r="AJ137" s="21">
        <f>IF(OR($AA137="",$AF137=""),0,IF(COUNTIFS($AA$2:$AA137,$AA137,$AF$2:$AF137,$AF137)=1,1,0))</f>
        <v/>
      </c>
      <c r="AK137" s="21">
        <f>IF($AJ137=1,IF(AND($AG137&lt;&gt;"",$AG137&lt;&gt;Themes!$L$12),1,0),0)</f>
        <v/>
      </c>
    </row>
    <row r="138">
      <c r="Z138" s="19" t="n"/>
      <c r="AA138" s="23" t="n"/>
      <c r="AB138" s="23" t="n"/>
      <c r="AC138" s="23" t="n"/>
      <c r="AD138" s="23" t="n"/>
      <c r="AE138" s="19" t="n"/>
      <c r="AF138" s="21">
        <f>IF(IFERROR(TRIM(INDEX($A138:$Y138,MATCH(Lists!$J$3,$A$1:$Y$1,0))&amp;""),"")&lt;&gt;"",IFERROR(TRIM(INDEX($A138:$Y138,MATCH(Lists!$J$3,$A$1:$Y$1,0))&amp;""),""),IF(IFERROR(TRIM(INDEX($A138:$Y138,MATCH(Lists!$J$4,$A$1:$Y$1,0))&amp;""),"")&lt;&gt;"",IFERROR(TRIM(INDEX($A138:$Y138,MATCH(Lists!$J$4,$A$1:$Y$1,0))&amp;""),""),IFERROR(TRIM(INDEX($A138:$Y138,MATCH(Lists!$J$2,$A$1:$Y$1,0))&amp;""),"")))</f>
        <v/>
      </c>
      <c r="AG138" s="21">
        <f>IFERROR(TRIM(INDEX($A138:$Y138,MATCH(Lists!$J$5,$A$1:$Y$1,0))&amp;""),"")</f>
        <v/>
      </c>
      <c r="AH138" s="21">
        <f>IFERROR(VALUE(IFERROR(TRIM(INDEX($A138:$Y138,MATCH(Lists!$J$6,$A$1:$Y$1,0))&amp;""),"")),"")</f>
        <v/>
      </c>
      <c r="AI138" s="22">
        <f>IF($AD138="S",Themes!$L$8,IF($AD138="M",Themes!$L$9,IF($AD138="L",Themes!$L$10,0)))</f>
        <v/>
      </c>
      <c r="AJ138" s="21">
        <f>IF(OR($AA138="",$AF138=""),0,IF(COUNTIFS($AA$2:$AA138,$AA138,$AF$2:$AF138,$AF138)=1,1,0))</f>
        <v/>
      </c>
      <c r="AK138" s="21">
        <f>IF($AJ138=1,IF(AND($AG138&lt;&gt;"",$AG138&lt;&gt;Themes!$L$12),1,0),0)</f>
        <v/>
      </c>
    </row>
    <row r="139">
      <c r="Z139" s="19" t="n"/>
      <c r="AA139" s="23" t="n"/>
      <c r="AB139" s="23" t="n"/>
      <c r="AC139" s="23" t="n"/>
      <c r="AD139" s="23" t="n"/>
      <c r="AE139" s="19" t="n"/>
      <c r="AF139" s="21">
        <f>IF(IFERROR(TRIM(INDEX($A139:$Y139,MATCH(Lists!$J$3,$A$1:$Y$1,0))&amp;""),"")&lt;&gt;"",IFERROR(TRIM(INDEX($A139:$Y139,MATCH(Lists!$J$3,$A$1:$Y$1,0))&amp;""),""),IF(IFERROR(TRIM(INDEX($A139:$Y139,MATCH(Lists!$J$4,$A$1:$Y$1,0))&amp;""),"")&lt;&gt;"",IFERROR(TRIM(INDEX($A139:$Y139,MATCH(Lists!$J$4,$A$1:$Y$1,0))&amp;""),""),IFERROR(TRIM(INDEX($A139:$Y139,MATCH(Lists!$J$2,$A$1:$Y$1,0))&amp;""),"")))</f>
        <v/>
      </c>
      <c r="AG139" s="21">
        <f>IFERROR(TRIM(INDEX($A139:$Y139,MATCH(Lists!$J$5,$A$1:$Y$1,0))&amp;""),"")</f>
        <v/>
      </c>
      <c r="AH139" s="21">
        <f>IFERROR(VALUE(IFERROR(TRIM(INDEX($A139:$Y139,MATCH(Lists!$J$6,$A$1:$Y$1,0))&amp;""),"")),"")</f>
        <v/>
      </c>
      <c r="AI139" s="22">
        <f>IF($AD139="S",Themes!$L$8,IF($AD139="M",Themes!$L$9,IF($AD139="L",Themes!$L$10,0)))</f>
        <v/>
      </c>
      <c r="AJ139" s="21">
        <f>IF(OR($AA139="",$AF139=""),0,IF(COUNTIFS($AA$2:$AA139,$AA139,$AF$2:$AF139,$AF139)=1,1,0))</f>
        <v/>
      </c>
      <c r="AK139" s="21">
        <f>IF($AJ139=1,IF(AND($AG139&lt;&gt;"",$AG139&lt;&gt;Themes!$L$12),1,0),0)</f>
        <v/>
      </c>
    </row>
    <row r="140">
      <c r="Z140" s="19" t="n"/>
      <c r="AA140" s="23" t="n"/>
      <c r="AB140" s="23" t="n"/>
      <c r="AC140" s="23" t="n"/>
      <c r="AD140" s="23" t="n"/>
      <c r="AE140" s="19" t="n"/>
      <c r="AF140" s="21">
        <f>IF(IFERROR(TRIM(INDEX($A140:$Y140,MATCH(Lists!$J$3,$A$1:$Y$1,0))&amp;""),"")&lt;&gt;"",IFERROR(TRIM(INDEX($A140:$Y140,MATCH(Lists!$J$3,$A$1:$Y$1,0))&amp;""),""),IF(IFERROR(TRIM(INDEX($A140:$Y140,MATCH(Lists!$J$4,$A$1:$Y$1,0))&amp;""),"")&lt;&gt;"",IFERROR(TRIM(INDEX($A140:$Y140,MATCH(Lists!$J$4,$A$1:$Y$1,0))&amp;""),""),IFERROR(TRIM(INDEX($A140:$Y140,MATCH(Lists!$J$2,$A$1:$Y$1,0))&amp;""),"")))</f>
        <v/>
      </c>
      <c r="AG140" s="21">
        <f>IFERROR(TRIM(INDEX($A140:$Y140,MATCH(Lists!$J$5,$A$1:$Y$1,0))&amp;""),"")</f>
        <v/>
      </c>
      <c r="AH140" s="21">
        <f>IFERROR(VALUE(IFERROR(TRIM(INDEX($A140:$Y140,MATCH(Lists!$J$6,$A$1:$Y$1,0))&amp;""),"")),"")</f>
        <v/>
      </c>
      <c r="AI140" s="22">
        <f>IF($AD140="S",Themes!$L$8,IF($AD140="M",Themes!$L$9,IF($AD140="L",Themes!$L$10,0)))</f>
        <v/>
      </c>
      <c r="AJ140" s="21">
        <f>IF(OR($AA140="",$AF140=""),0,IF(COUNTIFS($AA$2:$AA140,$AA140,$AF$2:$AF140,$AF140)=1,1,0))</f>
        <v/>
      </c>
      <c r="AK140" s="21">
        <f>IF($AJ140=1,IF(AND($AG140&lt;&gt;"",$AG140&lt;&gt;Themes!$L$12),1,0),0)</f>
        <v/>
      </c>
    </row>
    <row r="141">
      <c r="Z141" s="19" t="n"/>
      <c r="AA141" s="23" t="n"/>
      <c r="AB141" s="23" t="n"/>
      <c r="AC141" s="23" t="n"/>
      <c r="AD141" s="23" t="n"/>
      <c r="AE141" s="19" t="n"/>
      <c r="AF141" s="21">
        <f>IF(IFERROR(TRIM(INDEX($A141:$Y141,MATCH(Lists!$J$3,$A$1:$Y$1,0))&amp;""),"")&lt;&gt;"",IFERROR(TRIM(INDEX($A141:$Y141,MATCH(Lists!$J$3,$A$1:$Y$1,0))&amp;""),""),IF(IFERROR(TRIM(INDEX($A141:$Y141,MATCH(Lists!$J$4,$A$1:$Y$1,0))&amp;""),"")&lt;&gt;"",IFERROR(TRIM(INDEX($A141:$Y141,MATCH(Lists!$J$4,$A$1:$Y$1,0))&amp;""),""),IFERROR(TRIM(INDEX($A141:$Y141,MATCH(Lists!$J$2,$A$1:$Y$1,0))&amp;""),"")))</f>
        <v/>
      </c>
      <c r="AG141" s="21">
        <f>IFERROR(TRIM(INDEX($A141:$Y141,MATCH(Lists!$J$5,$A$1:$Y$1,0))&amp;""),"")</f>
        <v/>
      </c>
      <c r="AH141" s="21">
        <f>IFERROR(VALUE(IFERROR(TRIM(INDEX($A141:$Y141,MATCH(Lists!$J$6,$A$1:$Y$1,0))&amp;""),"")),"")</f>
        <v/>
      </c>
      <c r="AI141" s="22">
        <f>IF($AD141="S",Themes!$L$8,IF($AD141="M",Themes!$L$9,IF($AD141="L",Themes!$L$10,0)))</f>
        <v/>
      </c>
      <c r="AJ141" s="21">
        <f>IF(OR($AA141="",$AF141=""),0,IF(COUNTIFS($AA$2:$AA141,$AA141,$AF$2:$AF141,$AF141)=1,1,0))</f>
        <v/>
      </c>
      <c r="AK141" s="21">
        <f>IF($AJ141=1,IF(AND($AG141&lt;&gt;"",$AG141&lt;&gt;Themes!$L$12),1,0),0)</f>
        <v/>
      </c>
    </row>
    <row r="142">
      <c r="Z142" s="19" t="n"/>
      <c r="AA142" s="23" t="n"/>
      <c r="AB142" s="23" t="n"/>
      <c r="AC142" s="23" t="n"/>
      <c r="AD142" s="23" t="n"/>
      <c r="AE142" s="19" t="n"/>
      <c r="AF142" s="21">
        <f>IF(IFERROR(TRIM(INDEX($A142:$Y142,MATCH(Lists!$J$3,$A$1:$Y$1,0))&amp;""),"")&lt;&gt;"",IFERROR(TRIM(INDEX($A142:$Y142,MATCH(Lists!$J$3,$A$1:$Y$1,0))&amp;""),""),IF(IFERROR(TRIM(INDEX($A142:$Y142,MATCH(Lists!$J$4,$A$1:$Y$1,0))&amp;""),"")&lt;&gt;"",IFERROR(TRIM(INDEX($A142:$Y142,MATCH(Lists!$J$4,$A$1:$Y$1,0))&amp;""),""),IFERROR(TRIM(INDEX($A142:$Y142,MATCH(Lists!$J$2,$A$1:$Y$1,0))&amp;""),"")))</f>
        <v/>
      </c>
      <c r="AG142" s="21">
        <f>IFERROR(TRIM(INDEX($A142:$Y142,MATCH(Lists!$J$5,$A$1:$Y$1,0))&amp;""),"")</f>
        <v/>
      </c>
      <c r="AH142" s="21">
        <f>IFERROR(VALUE(IFERROR(TRIM(INDEX($A142:$Y142,MATCH(Lists!$J$6,$A$1:$Y$1,0))&amp;""),"")),"")</f>
        <v/>
      </c>
      <c r="AI142" s="22">
        <f>IF($AD142="S",Themes!$L$8,IF($AD142="M",Themes!$L$9,IF($AD142="L",Themes!$L$10,0)))</f>
        <v/>
      </c>
      <c r="AJ142" s="21">
        <f>IF(OR($AA142="",$AF142=""),0,IF(COUNTIFS($AA$2:$AA142,$AA142,$AF$2:$AF142,$AF142)=1,1,0))</f>
        <v/>
      </c>
      <c r="AK142" s="21">
        <f>IF($AJ142=1,IF(AND($AG142&lt;&gt;"",$AG142&lt;&gt;Themes!$L$12),1,0),0)</f>
        <v/>
      </c>
    </row>
    <row r="143">
      <c r="Z143" s="19" t="n"/>
      <c r="AA143" s="23" t="n"/>
      <c r="AB143" s="23" t="n"/>
      <c r="AC143" s="23" t="n"/>
      <c r="AD143" s="23" t="n"/>
      <c r="AE143" s="19" t="n"/>
      <c r="AF143" s="21">
        <f>IF(IFERROR(TRIM(INDEX($A143:$Y143,MATCH(Lists!$J$3,$A$1:$Y$1,0))&amp;""),"")&lt;&gt;"",IFERROR(TRIM(INDEX($A143:$Y143,MATCH(Lists!$J$3,$A$1:$Y$1,0))&amp;""),""),IF(IFERROR(TRIM(INDEX($A143:$Y143,MATCH(Lists!$J$4,$A$1:$Y$1,0))&amp;""),"")&lt;&gt;"",IFERROR(TRIM(INDEX($A143:$Y143,MATCH(Lists!$J$4,$A$1:$Y$1,0))&amp;""),""),IFERROR(TRIM(INDEX($A143:$Y143,MATCH(Lists!$J$2,$A$1:$Y$1,0))&amp;""),"")))</f>
        <v/>
      </c>
      <c r="AG143" s="21">
        <f>IFERROR(TRIM(INDEX($A143:$Y143,MATCH(Lists!$J$5,$A$1:$Y$1,0))&amp;""),"")</f>
        <v/>
      </c>
      <c r="AH143" s="21">
        <f>IFERROR(VALUE(IFERROR(TRIM(INDEX($A143:$Y143,MATCH(Lists!$J$6,$A$1:$Y$1,0))&amp;""),"")),"")</f>
        <v/>
      </c>
      <c r="AI143" s="22">
        <f>IF($AD143="S",Themes!$L$8,IF($AD143="M",Themes!$L$9,IF($AD143="L",Themes!$L$10,0)))</f>
        <v/>
      </c>
      <c r="AJ143" s="21">
        <f>IF(OR($AA143="",$AF143=""),0,IF(COUNTIFS($AA$2:$AA143,$AA143,$AF$2:$AF143,$AF143)=1,1,0))</f>
        <v/>
      </c>
      <c r="AK143" s="21">
        <f>IF($AJ143=1,IF(AND($AG143&lt;&gt;"",$AG143&lt;&gt;Themes!$L$12),1,0),0)</f>
        <v/>
      </c>
    </row>
    <row r="144">
      <c r="Z144" s="19" t="n"/>
      <c r="AA144" s="23" t="n"/>
      <c r="AB144" s="23" t="n"/>
      <c r="AC144" s="23" t="n"/>
      <c r="AD144" s="23" t="n"/>
      <c r="AE144" s="19" t="n"/>
      <c r="AF144" s="21">
        <f>IF(IFERROR(TRIM(INDEX($A144:$Y144,MATCH(Lists!$J$3,$A$1:$Y$1,0))&amp;""),"")&lt;&gt;"",IFERROR(TRIM(INDEX($A144:$Y144,MATCH(Lists!$J$3,$A$1:$Y$1,0))&amp;""),""),IF(IFERROR(TRIM(INDEX($A144:$Y144,MATCH(Lists!$J$4,$A$1:$Y$1,0))&amp;""),"")&lt;&gt;"",IFERROR(TRIM(INDEX($A144:$Y144,MATCH(Lists!$J$4,$A$1:$Y$1,0))&amp;""),""),IFERROR(TRIM(INDEX($A144:$Y144,MATCH(Lists!$J$2,$A$1:$Y$1,0))&amp;""),"")))</f>
        <v/>
      </c>
      <c r="AG144" s="21">
        <f>IFERROR(TRIM(INDEX($A144:$Y144,MATCH(Lists!$J$5,$A$1:$Y$1,0))&amp;""),"")</f>
        <v/>
      </c>
      <c r="AH144" s="21">
        <f>IFERROR(VALUE(IFERROR(TRIM(INDEX($A144:$Y144,MATCH(Lists!$J$6,$A$1:$Y$1,0))&amp;""),"")),"")</f>
        <v/>
      </c>
      <c r="AI144" s="22">
        <f>IF($AD144="S",Themes!$L$8,IF($AD144="M",Themes!$L$9,IF($AD144="L",Themes!$L$10,0)))</f>
        <v/>
      </c>
      <c r="AJ144" s="21">
        <f>IF(OR($AA144="",$AF144=""),0,IF(COUNTIFS($AA$2:$AA144,$AA144,$AF$2:$AF144,$AF144)=1,1,0))</f>
        <v/>
      </c>
      <c r="AK144" s="21">
        <f>IF($AJ144=1,IF(AND($AG144&lt;&gt;"",$AG144&lt;&gt;Themes!$L$12),1,0),0)</f>
        <v/>
      </c>
    </row>
    <row r="145">
      <c r="Z145" s="19" t="n"/>
      <c r="AA145" s="23" t="n"/>
      <c r="AB145" s="23" t="n"/>
      <c r="AC145" s="23" t="n"/>
      <c r="AD145" s="23" t="n"/>
      <c r="AE145" s="19" t="n"/>
      <c r="AF145" s="21">
        <f>IF(IFERROR(TRIM(INDEX($A145:$Y145,MATCH(Lists!$J$3,$A$1:$Y$1,0))&amp;""),"")&lt;&gt;"",IFERROR(TRIM(INDEX($A145:$Y145,MATCH(Lists!$J$3,$A$1:$Y$1,0))&amp;""),""),IF(IFERROR(TRIM(INDEX($A145:$Y145,MATCH(Lists!$J$4,$A$1:$Y$1,0))&amp;""),"")&lt;&gt;"",IFERROR(TRIM(INDEX($A145:$Y145,MATCH(Lists!$J$4,$A$1:$Y$1,0))&amp;""),""),IFERROR(TRIM(INDEX($A145:$Y145,MATCH(Lists!$J$2,$A$1:$Y$1,0))&amp;""),"")))</f>
        <v/>
      </c>
      <c r="AG145" s="21">
        <f>IFERROR(TRIM(INDEX($A145:$Y145,MATCH(Lists!$J$5,$A$1:$Y$1,0))&amp;""),"")</f>
        <v/>
      </c>
      <c r="AH145" s="21">
        <f>IFERROR(VALUE(IFERROR(TRIM(INDEX($A145:$Y145,MATCH(Lists!$J$6,$A$1:$Y$1,0))&amp;""),"")),"")</f>
        <v/>
      </c>
      <c r="AI145" s="22">
        <f>IF($AD145="S",Themes!$L$8,IF($AD145="M",Themes!$L$9,IF($AD145="L",Themes!$L$10,0)))</f>
        <v/>
      </c>
      <c r="AJ145" s="21">
        <f>IF(OR($AA145="",$AF145=""),0,IF(COUNTIFS($AA$2:$AA145,$AA145,$AF$2:$AF145,$AF145)=1,1,0))</f>
        <v/>
      </c>
      <c r="AK145" s="21">
        <f>IF($AJ145=1,IF(AND($AG145&lt;&gt;"",$AG145&lt;&gt;Themes!$L$12),1,0),0)</f>
        <v/>
      </c>
    </row>
    <row r="146">
      <c r="Z146" s="19" t="n"/>
      <c r="AA146" s="23" t="n"/>
      <c r="AB146" s="23" t="n"/>
      <c r="AC146" s="23" t="n"/>
      <c r="AD146" s="23" t="n"/>
      <c r="AE146" s="19" t="n"/>
      <c r="AF146" s="21">
        <f>IF(IFERROR(TRIM(INDEX($A146:$Y146,MATCH(Lists!$J$3,$A$1:$Y$1,0))&amp;""),"")&lt;&gt;"",IFERROR(TRIM(INDEX($A146:$Y146,MATCH(Lists!$J$3,$A$1:$Y$1,0))&amp;""),""),IF(IFERROR(TRIM(INDEX($A146:$Y146,MATCH(Lists!$J$4,$A$1:$Y$1,0))&amp;""),"")&lt;&gt;"",IFERROR(TRIM(INDEX($A146:$Y146,MATCH(Lists!$J$4,$A$1:$Y$1,0))&amp;""),""),IFERROR(TRIM(INDEX($A146:$Y146,MATCH(Lists!$J$2,$A$1:$Y$1,0))&amp;""),"")))</f>
        <v/>
      </c>
      <c r="AG146" s="21">
        <f>IFERROR(TRIM(INDEX($A146:$Y146,MATCH(Lists!$J$5,$A$1:$Y$1,0))&amp;""),"")</f>
        <v/>
      </c>
      <c r="AH146" s="21">
        <f>IFERROR(VALUE(IFERROR(TRIM(INDEX($A146:$Y146,MATCH(Lists!$J$6,$A$1:$Y$1,0))&amp;""),"")),"")</f>
        <v/>
      </c>
      <c r="AI146" s="22">
        <f>IF($AD146="S",Themes!$L$8,IF($AD146="M",Themes!$L$9,IF($AD146="L",Themes!$L$10,0)))</f>
        <v/>
      </c>
      <c r="AJ146" s="21">
        <f>IF(OR($AA146="",$AF146=""),0,IF(COUNTIFS($AA$2:$AA146,$AA146,$AF$2:$AF146,$AF146)=1,1,0))</f>
        <v/>
      </c>
      <c r="AK146" s="21">
        <f>IF($AJ146=1,IF(AND($AG146&lt;&gt;"",$AG146&lt;&gt;Themes!$L$12),1,0),0)</f>
        <v/>
      </c>
    </row>
    <row r="147">
      <c r="Z147" s="19" t="n"/>
      <c r="AA147" s="23" t="n"/>
      <c r="AB147" s="23" t="n"/>
      <c r="AC147" s="23" t="n"/>
      <c r="AD147" s="23" t="n"/>
      <c r="AE147" s="19" t="n"/>
      <c r="AF147" s="21">
        <f>IF(IFERROR(TRIM(INDEX($A147:$Y147,MATCH(Lists!$J$3,$A$1:$Y$1,0))&amp;""),"")&lt;&gt;"",IFERROR(TRIM(INDEX($A147:$Y147,MATCH(Lists!$J$3,$A$1:$Y$1,0))&amp;""),""),IF(IFERROR(TRIM(INDEX($A147:$Y147,MATCH(Lists!$J$4,$A$1:$Y$1,0))&amp;""),"")&lt;&gt;"",IFERROR(TRIM(INDEX($A147:$Y147,MATCH(Lists!$J$4,$A$1:$Y$1,0))&amp;""),""),IFERROR(TRIM(INDEX($A147:$Y147,MATCH(Lists!$J$2,$A$1:$Y$1,0))&amp;""),"")))</f>
        <v/>
      </c>
      <c r="AG147" s="21">
        <f>IFERROR(TRIM(INDEX($A147:$Y147,MATCH(Lists!$J$5,$A$1:$Y$1,0))&amp;""),"")</f>
        <v/>
      </c>
      <c r="AH147" s="21">
        <f>IFERROR(VALUE(IFERROR(TRIM(INDEX($A147:$Y147,MATCH(Lists!$J$6,$A$1:$Y$1,0))&amp;""),"")),"")</f>
        <v/>
      </c>
      <c r="AI147" s="22">
        <f>IF($AD147="S",Themes!$L$8,IF($AD147="M",Themes!$L$9,IF($AD147="L",Themes!$L$10,0)))</f>
        <v/>
      </c>
      <c r="AJ147" s="21">
        <f>IF(OR($AA147="",$AF147=""),0,IF(COUNTIFS($AA$2:$AA147,$AA147,$AF$2:$AF147,$AF147)=1,1,0))</f>
        <v/>
      </c>
      <c r="AK147" s="21">
        <f>IF($AJ147=1,IF(AND($AG147&lt;&gt;"",$AG147&lt;&gt;Themes!$L$12),1,0),0)</f>
        <v/>
      </c>
    </row>
    <row r="148">
      <c r="Z148" s="19" t="n"/>
      <c r="AA148" s="23" t="n"/>
      <c r="AB148" s="23" t="n"/>
      <c r="AC148" s="23" t="n"/>
      <c r="AD148" s="23" t="n"/>
      <c r="AE148" s="19" t="n"/>
      <c r="AF148" s="21">
        <f>IF(IFERROR(TRIM(INDEX($A148:$Y148,MATCH(Lists!$J$3,$A$1:$Y$1,0))&amp;""),"")&lt;&gt;"",IFERROR(TRIM(INDEX($A148:$Y148,MATCH(Lists!$J$3,$A$1:$Y$1,0))&amp;""),""),IF(IFERROR(TRIM(INDEX($A148:$Y148,MATCH(Lists!$J$4,$A$1:$Y$1,0))&amp;""),"")&lt;&gt;"",IFERROR(TRIM(INDEX($A148:$Y148,MATCH(Lists!$J$4,$A$1:$Y$1,0))&amp;""),""),IFERROR(TRIM(INDEX($A148:$Y148,MATCH(Lists!$J$2,$A$1:$Y$1,0))&amp;""),"")))</f>
        <v/>
      </c>
      <c r="AG148" s="21">
        <f>IFERROR(TRIM(INDEX($A148:$Y148,MATCH(Lists!$J$5,$A$1:$Y$1,0))&amp;""),"")</f>
        <v/>
      </c>
      <c r="AH148" s="21">
        <f>IFERROR(VALUE(IFERROR(TRIM(INDEX($A148:$Y148,MATCH(Lists!$J$6,$A$1:$Y$1,0))&amp;""),"")),"")</f>
        <v/>
      </c>
      <c r="AI148" s="22">
        <f>IF($AD148="S",Themes!$L$8,IF($AD148="M",Themes!$L$9,IF($AD148="L",Themes!$L$10,0)))</f>
        <v/>
      </c>
      <c r="AJ148" s="21">
        <f>IF(OR($AA148="",$AF148=""),0,IF(COUNTIFS($AA$2:$AA148,$AA148,$AF$2:$AF148,$AF148)=1,1,0))</f>
        <v/>
      </c>
      <c r="AK148" s="21">
        <f>IF($AJ148=1,IF(AND($AG148&lt;&gt;"",$AG148&lt;&gt;Themes!$L$12),1,0),0)</f>
        <v/>
      </c>
    </row>
    <row r="149">
      <c r="Z149" s="19" t="n"/>
      <c r="AA149" s="23" t="n"/>
      <c r="AB149" s="23" t="n"/>
      <c r="AC149" s="23" t="n"/>
      <c r="AD149" s="23" t="n"/>
      <c r="AE149" s="19" t="n"/>
      <c r="AF149" s="21">
        <f>IF(IFERROR(TRIM(INDEX($A149:$Y149,MATCH(Lists!$J$3,$A$1:$Y$1,0))&amp;""),"")&lt;&gt;"",IFERROR(TRIM(INDEX($A149:$Y149,MATCH(Lists!$J$3,$A$1:$Y$1,0))&amp;""),""),IF(IFERROR(TRIM(INDEX($A149:$Y149,MATCH(Lists!$J$4,$A$1:$Y$1,0))&amp;""),"")&lt;&gt;"",IFERROR(TRIM(INDEX($A149:$Y149,MATCH(Lists!$J$4,$A$1:$Y$1,0))&amp;""),""),IFERROR(TRIM(INDEX($A149:$Y149,MATCH(Lists!$J$2,$A$1:$Y$1,0))&amp;""),"")))</f>
        <v/>
      </c>
      <c r="AG149" s="21">
        <f>IFERROR(TRIM(INDEX($A149:$Y149,MATCH(Lists!$J$5,$A$1:$Y$1,0))&amp;""),"")</f>
        <v/>
      </c>
      <c r="AH149" s="21">
        <f>IFERROR(VALUE(IFERROR(TRIM(INDEX($A149:$Y149,MATCH(Lists!$J$6,$A$1:$Y$1,0))&amp;""),"")),"")</f>
        <v/>
      </c>
      <c r="AI149" s="22">
        <f>IF($AD149="S",Themes!$L$8,IF($AD149="M",Themes!$L$9,IF($AD149="L",Themes!$L$10,0)))</f>
        <v/>
      </c>
      <c r="AJ149" s="21">
        <f>IF(OR($AA149="",$AF149=""),0,IF(COUNTIFS($AA$2:$AA149,$AA149,$AF$2:$AF149,$AF149)=1,1,0))</f>
        <v/>
      </c>
      <c r="AK149" s="21">
        <f>IF($AJ149=1,IF(AND($AG149&lt;&gt;"",$AG149&lt;&gt;Themes!$L$12),1,0),0)</f>
        <v/>
      </c>
    </row>
    <row r="150">
      <c r="Z150" s="19" t="n"/>
      <c r="AA150" s="23" t="n"/>
      <c r="AB150" s="23" t="n"/>
      <c r="AC150" s="23" t="n"/>
      <c r="AD150" s="23" t="n"/>
      <c r="AE150" s="19" t="n"/>
      <c r="AF150" s="21">
        <f>IF(IFERROR(TRIM(INDEX($A150:$Y150,MATCH(Lists!$J$3,$A$1:$Y$1,0))&amp;""),"")&lt;&gt;"",IFERROR(TRIM(INDEX($A150:$Y150,MATCH(Lists!$J$3,$A$1:$Y$1,0))&amp;""),""),IF(IFERROR(TRIM(INDEX($A150:$Y150,MATCH(Lists!$J$4,$A$1:$Y$1,0))&amp;""),"")&lt;&gt;"",IFERROR(TRIM(INDEX($A150:$Y150,MATCH(Lists!$J$4,$A$1:$Y$1,0))&amp;""),""),IFERROR(TRIM(INDEX($A150:$Y150,MATCH(Lists!$J$2,$A$1:$Y$1,0))&amp;""),"")))</f>
        <v/>
      </c>
      <c r="AG150" s="21">
        <f>IFERROR(TRIM(INDEX($A150:$Y150,MATCH(Lists!$J$5,$A$1:$Y$1,0))&amp;""),"")</f>
        <v/>
      </c>
      <c r="AH150" s="21">
        <f>IFERROR(VALUE(IFERROR(TRIM(INDEX($A150:$Y150,MATCH(Lists!$J$6,$A$1:$Y$1,0))&amp;""),"")),"")</f>
        <v/>
      </c>
      <c r="AI150" s="22">
        <f>IF($AD150="S",Themes!$L$8,IF($AD150="M",Themes!$L$9,IF($AD150="L",Themes!$L$10,0)))</f>
        <v/>
      </c>
      <c r="AJ150" s="21">
        <f>IF(OR($AA150="",$AF150=""),0,IF(COUNTIFS($AA$2:$AA150,$AA150,$AF$2:$AF150,$AF150)=1,1,0))</f>
        <v/>
      </c>
      <c r="AK150" s="21">
        <f>IF($AJ150=1,IF(AND($AG150&lt;&gt;"",$AG150&lt;&gt;Themes!$L$12),1,0),0)</f>
        <v/>
      </c>
    </row>
    <row r="151">
      <c r="Z151" s="19" t="n"/>
      <c r="AA151" s="23" t="n"/>
      <c r="AB151" s="23" t="n"/>
      <c r="AC151" s="23" t="n"/>
      <c r="AD151" s="23" t="n"/>
      <c r="AE151" s="19" t="n"/>
      <c r="AF151" s="21">
        <f>IF(IFERROR(TRIM(INDEX($A151:$Y151,MATCH(Lists!$J$3,$A$1:$Y$1,0))&amp;""),"")&lt;&gt;"",IFERROR(TRIM(INDEX($A151:$Y151,MATCH(Lists!$J$3,$A$1:$Y$1,0))&amp;""),""),IF(IFERROR(TRIM(INDEX($A151:$Y151,MATCH(Lists!$J$4,$A$1:$Y$1,0))&amp;""),"")&lt;&gt;"",IFERROR(TRIM(INDEX($A151:$Y151,MATCH(Lists!$J$4,$A$1:$Y$1,0))&amp;""),""),IFERROR(TRIM(INDEX($A151:$Y151,MATCH(Lists!$J$2,$A$1:$Y$1,0))&amp;""),"")))</f>
        <v/>
      </c>
      <c r="AG151" s="21">
        <f>IFERROR(TRIM(INDEX($A151:$Y151,MATCH(Lists!$J$5,$A$1:$Y$1,0))&amp;""),"")</f>
        <v/>
      </c>
      <c r="AH151" s="21">
        <f>IFERROR(VALUE(IFERROR(TRIM(INDEX($A151:$Y151,MATCH(Lists!$J$6,$A$1:$Y$1,0))&amp;""),"")),"")</f>
        <v/>
      </c>
      <c r="AI151" s="22">
        <f>IF($AD151="S",Themes!$L$8,IF($AD151="M",Themes!$L$9,IF($AD151="L",Themes!$L$10,0)))</f>
        <v/>
      </c>
      <c r="AJ151" s="21">
        <f>IF(OR($AA151="",$AF151=""),0,IF(COUNTIFS($AA$2:$AA151,$AA151,$AF$2:$AF151,$AF151)=1,1,0))</f>
        <v/>
      </c>
      <c r="AK151" s="21">
        <f>IF($AJ151=1,IF(AND($AG151&lt;&gt;"",$AG151&lt;&gt;Themes!$L$12),1,0),0)</f>
        <v/>
      </c>
    </row>
    <row r="152">
      <c r="Z152" s="19" t="n"/>
      <c r="AA152" s="23" t="n"/>
      <c r="AB152" s="23" t="n"/>
      <c r="AC152" s="23" t="n"/>
      <c r="AD152" s="23" t="n"/>
      <c r="AE152" s="19" t="n"/>
      <c r="AF152" s="21">
        <f>IF(IFERROR(TRIM(INDEX($A152:$Y152,MATCH(Lists!$J$3,$A$1:$Y$1,0))&amp;""),"")&lt;&gt;"",IFERROR(TRIM(INDEX($A152:$Y152,MATCH(Lists!$J$3,$A$1:$Y$1,0))&amp;""),""),IF(IFERROR(TRIM(INDEX($A152:$Y152,MATCH(Lists!$J$4,$A$1:$Y$1,0))&amp;""),"")&lt;&gt;"",IFERROR(TRIM(INDEX($A152:$Y152,MATCH(Lists!$J$4,$A$1:$Y$1,0))&amp;""),""),IFERROR(TRIM(INDEX($A152:$Y152,MATCH(Lists!$J$2,$A$1:$Y$1,0))&amp;""),"")))</f>
        <v/>
      </c>
      <c r="AG152" s="21">
        <f>IFERROR(TRIM(INDEX($A152:$Y152,MATCH(Lists!$J$5,$A$1:$Y$1,0))&amp;""),"")</f>
        <v/>
      </c>
      <c r="AH152" s="21">
        <f>IFERROR(VALUE(IFERROR(TRIM(INDEX($A152:$Y152,MATCH(Lists!$J$6,$A$1:$Y$1,0))&amp;""),"")),"")</f>
        <v/>
      </c>
      <c r="AI152" s="22">
        <f>IF($AD152="S",Themes!$L$8,IF($AD152="M",Themes!$L$9,IF($AD152="L",Themes!$L$10,0)))</f>
        <v/>
      </c>
      <c r="AJ152" s="21">
        <f>IF(OR($AA152="",$AF152=""),0,IF(COUNTIFS($AA$2:$AA152,$AA152,$AF$2:$AF152,$AF152)=1,1,0))</f>
        <v/>
      </c>
      <c r="AK152" s="21">
        <f>IF($AJ152=1,IF(AND($AG152&lt;&gt;"",$AG152&lt;&gt;Themes!$L$12),1,0),0)</f>
        <v/>
      </c>
    </row>
    <row r="153">
      <c r="Z153" s="19" t="n"/>
      <c r="AA153" s="23" t="n"/>
      <c r="AB153" s="23" t="n"/>
      <c r="AC153" s="23" t="n"/>
      <c r="AD153" s="23" t="n"/>
      <c r="AE153" s="19" t="n"/>
      <c r="AF153" s="21">
        <f>IF(IFERROR(TRIM(INDEX($A153:$Y153,MATCH(Lists!$J$3,$A$1:$Y$1,0))&amp;""),"")&lt;&gt;"",IFERROR(TRIM(INDEX($A153:$Y153,MATCH(Lists!$J$3,$A$1:$Y$1,0))&amp;""),""),IF(IFERROR(TRIM(INDEX($A153:$Y153,MATCH(Lists!$J$4,$A$1:$Y$1,0))&amp;""),"")&lt;&gt;"",IFERROR(TRIM(INDEX($A153:$Y153,MATCH(Lists!$J$4,$A$1:$Y$1,0))&amp;""),""),IFERROR(TRIM(INDEX($A153:$Y153,MATCH(Lists!$J$2,$A$1:$Y$1,0))&amp;""),"")))</f>
        <v/>
      </c>
      <c r="AG153" s="21">
        <f>IFERROR(TRIM(INDEX($A153:$Y153,MATCH(Lists!$J$5,$A$1:$Y$1,0))&amp;""),"")</f>
        <v/>
      </c>
      <c r="AH153" s="21">
        <f>IFERROR(VALUE(IFERROR(TRIM(INDEX($A153:$Y153,MATCH(Lists!$J$6,$A$1:$Y$1,0))&amp;""),"")),"")</f>
        <v/>
      </c>
      <c r="AI153" s="22">
        <f>IF($AD153="S",Themes!$L$8,IF($AD153="M",Themes!$L$9,IF($AD153="L",Themes!$L$10,0)))</f>
        <v/>
      </c>
      <c r="AJ153" s="21">
        <f>IF(OR($AA153="",$AF153=""),0,IF(COUNTIFS($AA$2:$AA153,$AA153,$AF$2:$AF153,$AF153)=1,1,0))</f>
        <v/>
      </c>
      <c r="AK153" s="21">
        <f>IF($AJ153=1,IF(AND($AG153&lt;&gt;"",$AG153&lt;&gt;Themes!$L$12),1,0),0)</f>
        <v/>
      </c>
    </row>
    <row r="154">
      <c r="Z154" s="19" t="n"/>
      <c r="AA154" s="23" t="n"/>
      <c r="AB154" s="23" t="n"/>
      <c r="AC154" s="23" t="n"/>
      <c r="AD154" s="23" t="n"/>
      <c r="AE154" s="19" t="n"/>
      <c r="AF154" s="21">
        <f>IF(IFERROR(TRIM(INDEX($A154:$Y154,MATCH(Lists!$J$3,$A$1:$Y$1,0))&amp;""),"")&lt;&gt;"",IFERROR(TRIM(INDEX($A154:$Y154,MATCH(Lists!$J$3,$A$1:$Y$1,0))&amp;""),""),IF(IFERROR(TRIM(INDEX($A154:$Y154,MATCH(Lists!$J$4,$A$1:$Y$1,0))&amp;""),"")&lt;&gt;"",IFERROR(TRIM(INDEX($A154:$Y154,MATCH(Lists!$J$4,$A$1:$Y$1,0))&amp;""),""),IFERROR(TRIM(INDEX($A154:$Y154,MATCH(Lists!$J$2,$A$1:$Y$1,0))&amp;""),"")))</f>
        <v/>
      </c>
      <c r="AG154" s="21">
        <f>IFERROR(TRIM(INDEX($A154:$Y154,MATCH(Lists!$J$5,$A$1:$Y$1,0))&amp;""),"")</f>
        <v/>
      </c>
      <c r="AH154" s="21">
        <f>IFERROR(VALUE(IFERROR(TRIM(INDEX($A154:$Y154,MATCH(Lists!$J$6,$A$1:$Y$1,0))&amp;""),"")),"")</f>
        <v/>
      </c>
      <c r="AI154" s="22">
        <f>IF($AD154="S",Themes!$L$8,IF($AD154="M",Themes!$L$9,IF($AD154="L",Themes!$L$10,0)))</f>
        <v/>
      </c>
      <c r="AJ154" s="21">
        <f>IF(OR($AA154="",$AF154=""),0,IF(COUNTIFS($AA$2:$AA154,$AA154,$AF$2:$AF154,$AF154)=1,1,0))</f>
        <v/>
      </c>
      <c r="AK154" s="21">
        <f>IF($AJ154=1,IF(AND($AG154&lt;&gt;"",$AG154&lt;&gt;Themes!$L$12),1,0),0)</f>
        <v/>
      </c>
    </row>
    <row r="155">
      <c r="Z155" s="19" t="n"/>
      <c r="AA155" s="23" t="n"/>
      <c r="AB155" s="23" t="n"/>
      <c r="AC155" s="23" t="n"/>
      <c r="AD155" s="23" t="n"/>
      <c r="AE155" s="19" t="n"/>
      <c r="AF155" s="21">
        <f>IF(IFERROR(TRIM(INDEX($A155:$Y155,MATCH(Lists!$J$3,$A$1:$Y$1,0))&amp;""),"")&lt;&gt;"",IFERROR(TRIM(INDEX($A155:$Y155,MATCH(Lists!$J$3,$A$1:$Y$1,0))&amp;""),""),IF(IFERROR(TRIM(INDEX($A155:$Y155,MATCH(Lists!$J$4,$A$1:$Y$1,0))&amp;""),"")&lt;&gt;"",IFERROR(TRIM(INDEX($A155:$Y155,MATCH(Lists!$J$4,$A$1:$Y$1,0))&amp;""),""),IFERROR(TRIM(INDEX($A155:$Y155,MATCH(Lists!$J$2,$A$1:$Y$1,0))&amp;""),"")))</f>
        <v/>
      </c>
      <c r="AG155" s="21">
        <f>IFERROR(TRIM(INDEX($A155:$Y155,MATCH(Lists!$J$5,$A$1:$Y$1,0))&amp;""),"")</f>
        <v/>
      </c>
      <c r="AH155" s="21">
        <f>IFERROR(VALUE(IFERROR(TRIM(INDEX($A155:$Y155,MATCH(Lists!$J$6,$A$1:$Y$1,0))&amp;""),"")),"")</f>
        <v/>
      </c>
      <c r="AI155" s="22">
        <f>IF($AD155="S",Themes!$L$8,IF($AD155="M",Themes!$L$9,IF($AD155="L",Themes!$L$10,0)))</f>
        <v/>
      </c>
      <c r="AJ155" s="21">
        <f>IF(OR($AA155="",$AF155=""),0,IF(COUNTIFS($AA$2:$AA155,$AA155,$AF$2:$AF155,$AF155)=1,1,0))</f>
        <v/>
      </c>
      <c r="AK155" s="21">
        <f>IF($AJ155=1,IF(AND($AG155&lt;&gt;"",$AG155&lt;&gt;Themes!$L$12),1,0),0)</f>
        <v/>
      </c>
    </row>
    <row r="156">
      <c r="Z156" s="19" t="n"/>
      <c r="AA156" s="23" t="n"/>
      <c r="AB156" s="23" t="n"/>
      <c r="AC156" s="23" t="n"/>
      <c r="AD156" s="23" t="n"/>
      <c r="AE156" s="19" t="n"/>
      <c r="AF156" s="21">
        <f>IF(IFERROR(TRIM(INDEX($A156:$Y156,MATCH(Lists!$J$3,$A$1:$Y$1,0))&amp;""),"")&lt;&gt;"",IFERROR(TRIM(INDEX($A156:$Y156,MATCH(Lists!$J$3,$A$1:$Y$1,0))&amp;""),""),IF(IFERROR(TRIM(INDEX($A156:$Y156,MATCH(Lists!$J$4,$A$1:$Y$1,0))&amp;""),"")&lt;&gt;"",IFERROR(TRIM(INDEX($A156:$Y156,MATCH(Lists!$J$4,$A$1:$Y$1,0))&amp;""),""),IFERROR(TRIM(INDEX($A156:$Y156,MATCH(Lists!$J$2,$A$1:$Y$1,0))&amp;""),"")))</f>
        <v/>
      </c>
      <c r="AG156" s="21">
        <f>IFERROR(TRIM(INDEX($A156:$Y156,MATCH(Lists!$J$5,$A$1:$Y$1,0))&amp;""),"")</f>
        <v/>
      </c>
      <c r="AH156" s="21">
        <f>IFERROR(VALUE(IFERROR(TRIM(INDEX($A156:$Y156,MATCH(Lists!$J$6,$A$1:$Y$1,0))&amp;""),"")),"")</f>
        <v/>
      </c>
      <c r="AI156" s="22">
        <f>IF($AD156="S",Themes!$L$8,IF($AD156="M",Themes!$L$9,IF($AD156="L",Themes!$L$10,0)))</f>
        <v/>
      </c>
      <c r="AJ156" s="21">
        <f>IF(OR($AA156="",$AF156=""),0,IF(COUNTIFS($AA$2:$AA156,$AA156,$AF$2:$AF156,$AF156)=1,1,0))</f>
        <v/>
      </c>
      <c r="AK156" s="21">
        <f>IF($AJ156=1,IF(AND($AG156&lt;&gt;"",$AG156&lt;&gt;Themes!$L$12),1,0),0)</f>
        <v/>
      </c>
    </row>
    <row r="157">
      <c r="Z157" s="19" t="n"/>
      <c r="AA157" s="23" t="n"/>
      <c r="AB157" s="23" t="n"/>
      <c r="AC157" s="23" t="n"/>
      <c r="AD157" s="23" t="n"/>
      <c r="AE157" s="19" t="n"/>
      <c r="AF157" s="21">
        <f>IF(IFERROR(TRIM(INDEX($A157:$Y157,MATCH(Lists!$J$3,$A$1:$Y$1,0))&amp;""),"")&lt;&gt;"",IFERROR(TRIM(INDEX($A157:$Y157,MATCH(Lists!$J$3,$A$1:$Y$1,0))&amp;""),""),IF(IFERROR(TRIM(INDEX($A157:$Y157,MATCH(Lists!$J$4,$A$1:$Y$1,0))&amp;""),"")&lt;&gt;"",IFERROR(TRIM(INDEX($A157:$Y157,MATCH(Lists!$J$4,$A$1:$Y$1,0))&amp;""),""),IFERROR(TRIM(INDEX($A157:$Y157,MATCH(Lists!$J$2,$A$1:$Y$1,0))&amp;""),"")))</f>
        <v/>
      </c>
      <c r="AG157" s="21">
        <f>IFERROR(TRIM(INDEX($A157:$Y157,MATCH(Lists!$J$5,$A$1:$Y$1,0))&amp;""),"")</f>
        <v/>
      </c>
      <c r="AH157" s="21">
        <f>IFERROR(VALUE(IFERROR(TRIM(INDEX($A157:$Y157,MATCH(Lists!$J$6,$A$1:$Y$1,0))&amp;""),"")),"")</f>
        <v/>
      </c>
      <c r="AI157" s="22">
        <f>IF($AD157="S",Themes!$L$8,IF($AD157="M",Themes!$L$9,IF($AD157="L",Themes!$L$10,0)))</f>
        <v/>
      </c>
      <c r="AJ157" s="21">
        <f>IF(OR($AA157="",$AF157=""),0,IF(COUNTIFS($AA$2:$AA157,$AA157,$AF$2:$AF157,$AF157)=1,1,0))</f>
        <v/>
      </c>
      <c r="AK157" s="21">
        <f>IF($AJ157=1,IF(AND($AG157&lt;&gt;"",$AG157&lt;&gt;Themes!$L$12),1,0),0)</f>
        <v/>
      </c>
    </row>
    <row r="158">
      <c r="Z158" s="19" t="n"/>
      <c r="AA158" s="23" t="n"/>
      <c r="AB158" s="23" t="n"/>
      <c r="AC158" s="23" t="n"/>
      <c r="AD158" s="23" t="n"/>
      <c r="AE158" s="19" t="n"/>
      <c r="AF158" s="21">
        <f>IF(IFERROR(TRIM(INDEX($A158:$Y158,MATCH(Lists!$J$3,$A$1:$Y$1,0))&amp;""),"")&lt;&gt;"",IFERROR(TRIM(INDEX($A158:$Y158,MATCH(Lists!$J$3,$A$1:$Y$1,0))&amp;""),""),IF(IFERROR(TRIM(INDEX($A158:$Y158,MATCH(Lists!$J$4,$A$1:$Y$1,0))&amp;""),"")&lt;&gt;"",IFERROR(TRIM(INDEX($A158:$Y158,MATCH(Lists!$J$4,$A$1:$Y$1,0))&amp;""),""),IFERROR(TRIM(INDEX($A158:$Y158,MATCH(Lists!$J$2,$A$1:$Y$1,0))&amp;""),"")))</f>
        <v/>
      </c>
      <c r="AG158" s="21">
        <f>IFERROR(TRIM(INDEX($A158:$Y158,MATCH(Lists!$J$5,$A$1:$Y$1,0))&amp;""),"")</f>
        <v/>
      </c>
      <c r="AH158" s="21">
        <f>IFERROR(VALUE(IFERROR(TRIM(INDEX($A158:$Y158,MATCH(Lists!$J$6,$A$1:$Y$1,0))&amp;""),"")),"")</f>
        <v/>
      </c>
      <c r="AI158" s="22">
        <f>IF($AD158="S",Themes!$L$8,IF($AD158="M",Themes!$L$9,IF($AD158="L",Themes!$L$10,0)))</f>
        <v/>
      </c>
      <c r="AJ158" s="21">
        <f>IF(OR($AA158="",$AF158=""),0,IF(COUNTIFS($AA$2:$AA158,$AA158,$AF$2:$AF158,$AF158)=1,1,0))</f>
        <v/>
      </c>
      <c r="AK158" s="21">
        <f>IF($AJ158=1,IF(AND($AG158&lt;&gt;"",$AG158&lt;&gt;Themes!$L$12),1,0),0)</f>
        <v/>
      </c>
    </row>
    <row r="159">
      <c r="Z159" s="19" t="n"/>
      <c r="AA159" s="23" t="n"/>
      <c r="AB159" s="23" t="n"/>
      <c r="AC159" s="23" t="n"/>
      <c r="AD159" s="23" t="n"/>
      <c r="AE159" s="19" t="n"/>
      <c r="AF159" s="21">
        <f>IF(IFERROR(TRIM(INDEX($A159:$Y159,MATCH(Lists!$J$3,$A$1:$Y$1,0))&amp;""),"")&lt;&gt;"",IFERROR(TRIM(INDEX($A159:$Y159,MATCH(Lists!$J$3,$A$1:$Y$1,0))&amp;""),""),IF(IFERROR(TRIM(INDEX($A159:$Y159,MATCH(Lists!$J$4,$A$1:$Y$1,0))&amp;""),"")&lt;&gt;"",IFERROR(TRIM(INDEX($A159:$Y159,MATCH(Lists!$J$4,$A$1:$Y$1,0))&amp;""),""),IFERROR(TRIM(INDEX($A159:$Y159,MATCH(Lists!$J$2,$A$1:$Y$1,0))&amp;""),"")))</f>
        <v/>
      </c>
      <c r="AG159" s="21">
        <f>IFERROR(TRIM(INDEX($A159:$Y159,MATCH(Lists!$J$5,$A$1:$Y$1,0))&amp;""),"")</f>
        <v/>
      </c>
      <c r="AH159" s="21">
        <f>IFERROR(VALUE(IFERROR(TRIM(INDEX($A159:$Y159,MATCH(Lists!$J$6,$A$1:$Y$1,0))&amp;""),"")),"")</f>
        <v/>
      </c>
      <c r="AI159" s="22">
        <f>IF($AD159="S",Themes!$L$8,IF($AD159="M",Themes!$L$9,IF($AD159="L",Themes!$L$10,0)))</f>
        <v/>
      </c>
      <c r="AJ159" s="21">
        <f>IF(OR($AA159="",$AF159=""),0,IF(COUNTIFS($AA$2:$AA159,$AA159,$AF$2:$AF159,$AF159)=1,1,0))</f>
        <v/>
      </c>
      <c r="AK159" s="21">
        <f>IF($AJ159=1,IF(AND($AG159&lt;&gt;"",$AG159&lt;&gt;Themes!$L$12),1,0),0)</f>
        <v/>
      </c>
    </row>
    <row r="160">
      <c r="Z160" s="19" t="n"/>
      <c r="AA160" s="23" t="n"/>
      <c r="AB160" s="23" t="n"/>
      <c r="AC160" s="23" t="n"/>
      <c r="AD160" s="23" t="n"/>
      <c r="AE160" s="19" t="n"/>
      <c r="AF160" s="21">
        <f>IF(IFERROR(TRIM(INDEX($A160:$Y160,MATCH(Lists!$J$3,$A$1:$Y$1,0))&amp;""),"")&lt;&gt;"",IFERROR(TRIM(INDEX($A160:$Y160,MATCH(Lists!$J$3,$A$1:$Y$1,0))&amp;""),""),IF(IFERROR(TRIM(INDEX($A160:$Y160,MATCH(Lists!$J$4,$A$1:$Y$1,0))&amp;""),"")&lt;&gt;"",IFERROR(TRIM(INDEX($A160:$Y160,MATCH(Lists!$J$4,$A$1:$Y$1,0))&amp;""),""),IFERROR(TRIM(INDEX($A160:$Y160,MATCH(Lists!$J$2,$A$1:$Y$1,0))&amp;""),"")))</f>
        <v/>
      </c>
      <c r="AG160" s="21">
        <f>IFERROR(TRIM(INDEX($A160:$Y160,MATCH(Lists!$J$5,$A$1:$Y$1,0))&amp;""),"")</f>
        <v/>
      </c>
      <c r="AH160" s="21">
        <f>IFERROR(VALUE(IFERROR(TRIM(INDEX($A160:$Y160,MATCH(Lists!$J$6,$A$1:$Y$1,0))&amp;""),"")),"")</f>
        <v/>
      </c>
      <c r="AI160" s="22">
        <f>IF($AD160="S",Themes!$L$8,IF($AD160="M",Themes!$L$9,IF($AD160="L",Themes!$L$10,0)))</f>
        <v/>
      </c>
      <c r="AJ160" s="21">
        <f>IF(OR($AA160="",$AF160=""),0,IF(COUNTIFS($AA$2:$AA160,$AA160,$AF$2:$AF160,$AF160)=1,1,0))</f>
        <v/>
      </c>
      <c r="AK160" s="21">
        <f>IF($AJ160=1,IF(AND($AG160&lt;&gt;"",$AG160&lt;&gt;Themes!$L$12),1,0),0)</f>
        <v/>
      </c>
    </row>
    <row r="161">
      <c r="Z161" s="19" t="n"/>
      <c r="AA161" s="23" t="n"/>
      <c r="AB161" s="23" t="n"/>
      <c r="AC161" s="23" t="n"/>
      <c r="AD161" s="23" t="n"/>
      <c r="AE161" s="19" t="n"/>
      <c r="AF161" s="21">
        <f>IF(IFERROR(TRIM(INDEX($A161:$Y161,MATCH(Lists!$J$3,$A$1:$Y$1,0))&amp;""),"")&lt;&gt;"",IFERROR(TRIM(INDEX($A161:$Y161,MATCH(Lists!$J$3,$A$1:$Y$1,0))&amp;""),""),IF(IFERROR(TRIM(INDEX($A161:$Y161,MATCH(Lists!$J$4,$A$1:$Y$1,0))&amp;""),"")&lt;&gt;"",IFERROR(TRIM(INDEX($A161:$Y161,MATCH(Lists!$J$4,$A$1:$Y$1,0))&amp;""),""),IFERROR(TRIM(INDEX($A161:$Y161,MATCH(Lists!$J$2,$A$1:$Y$1,0))&amp;""),"")))</f>
        <v/>
      </c>
      <c r="AG161" s="21">
        <f>IFERROR(TRIM(INDEX($A161:$Y161,MATCH(Lists!$J$5,$A$1:$Y$1,0))&amp;""),"")</f>
        <v/>
      </c>
      <c r="AH161" s="21">
        <f>IFERROR(VALUE(IFERROR(TRIM(INDEX($A161:$Y161,MATCH(Lists!$J$6,$A$1:$Y$1,0))&amp;""),"")),"")</f>
        <v/>
      </c>
      <c r="AI161" s="22">
        <f>IF($AD161="S",Themes!$L$8,IF($AD161="M",Themes!$L$9,IF($AD161="L",Themes!$L$10,0)))</f>
        <v/>
      </c>
      <c r="AJ161" s="21">
        <f>IF(OR($AA161="",$AF161=""),0,IF(COUNTIFS($AA$2:$AA161,$AA161,$AF$2:$AF161,$AF161)=1,1,0))</f>
        <v/>
      </c>
      <c r="AK161" s="21">
        <f>IF($AJ161=1,IF(AND($AG161&lt;&gt;"",$AG161&lt;&gt;Themes!$L$12),1,0),0)</f>
        <v/>
      </c>
    </row>
    <row r="162">
      <c r="Z162" s="19" t="n"/>
      <c r="AA162" s="23" t="n"/>
      <c r="AB162" s="23" t="n"/>
      <c r="AC162" s="23" t="n"/>
      <c r="AD162" s="23" t="n"/>
      <c r="AE162" s="19" t="n"/>
      <c r="AF162" s="21">
        <f>IF(IFERROR(TRIM(INDEX($A162:$Y162,MATCH(Lists!$J$3,$A$1:$Y$1,0))&amp;""),"")&lt;&gt;"",IFERROR(TRIM(INDEX($A162:$Y162,MATCH(Lists!$J$3,$A$1:$Y$1,0))&amp;""),""),IF(IFERROR(TRIM(INDEX($A162:$Y162,MATCH(Lists!$J$4,$A$1:$Y$1,0))&amp;""),"")&lt;&gt;"",IFERROR(TRIM(INDEX($A162:$Y162,MATCH(Lists!$J$4,$A$1:$Y$1,0))&amp;""),""),IFERROR(TRIM(INDEX($A162:$Y162,MATCH(Lists!$J$2,$A$1:$Y$1,0))&amp;""),"")))</f>
        <v/>
      </c>
      <c r="AG162" s="21">
        <f>IFERROR(TRIM(INDEX($A162:$Y162,MATCH(Lists!$J$5,$A$1:$Y$1,0))&amp;""),"")</f>
        <v/>
      </c>
      <c r="AH162" s="21">
        <f>IFERROR(VALUE(IFERROR(TRIM(INDEX($A162:$Y162,MATCH(Lists!$J$6,$A$1:$Y$1,0))&amp;""),"")),"")</f>
        <v/>
      </c>
      <c r="AI162" s="22">
        <f>IF($AD162="S",Themes!$L$8,IF($AD162="M",Themes!$L$9,IF($AD162="L",Themes!$L$10,0)))</f>
        <v/>
      </c>
      <c r="AJ162" s="21">
        <f>IF(OR($AA162="",$AF162=""),0,IF(COUNTIFS($AA$2:$AA162,$AA162,$AF$2:$AF162,$AF162)=1,1,0))</f>
        <v/>
      </c>
      <c r="AK162" s="21">
        <f>IF($AJ162=1,IF(AND($AG162&lt;&gt;"",$AG162&lt;&gt;Themes!$L$12),1,0),0)</f>
        <v/>
      </c>
    </row>
    <row r="163">
      <c r="Z163" s="19" t="n"/>
      <c r="AA163" s="23" t="n"/>
      <c r="AB163" s="23" t="n"/>
      <c r="AC163" s="23" t="n"/>
      <c r="AD163" s="23" t="n"/>
      <c r="AE163" s="19" t="n"/>
      <c r="AF163" s="21">
        <f>IF(IFERROR(TRIM(INDEX($A163:$Y163,MATCH(Lists!$J$3,$A$1:$Y$1,0))&amp;""),"")&lt;&gt;"",IFERROR(TRIM(INDEX($A163:$Y163,MATCH(Lists!$J$3,$A$1:$Y$1,0))&amp;""),""),IF(IFERROR(TRIM(INDEX($A163:$Y163,MATCH(Lists!$J$4,$A$1:$Y$1,0))&amp;""),"")&lt;&gt;"",IFERROR(TRIM(INDEX($A163:$Y163,MATCH(Lists!$J$4,$A$1:$Y$1,0))&amp;""),""),IFERROR(TRIM(INDEX($A163:$Y163,MATCH(Lists!$J$2,$A$1:$Y$1,0))&amp;""),"")))</f>
        <v/>
      </c>
      <c r="AG163" s="21">
        <f>IFERROR(TRIM(INDEX($A163:$Y163,MATCH(Lists!$J$5,$A$1:$Y$1,0))&amp;""),"")</f>
        <v/>
      </c>
      <c r="AH163" s="21">
        <f>IFERROR(VALUE(IFERROR(TRIM(INDEX($A163:$Y163,MATCH(Lists!$J$6,$A$1:$Y$1,0))&amp;""),"")),"")</f>
        <v/>
      </c>
      <c r="AI163" s="22">
        <f>IF($AD163="S",Themes!$L$8,IF($AD163="M",Themes!$L$9,IF($AD163="L",Themes!$L$10,0)))</f>
        <v/>
      </c>
      <c r="AJ163" s="21">
        <f>IF(OR($AA163="",$AF163=""),0,IF(COUNTIFS($AA$2:$AA163,$AA163,$AF$2:$AF163,$AF163)=1,1,0))</f>
        <v/>
      </c>
      <c r="AK163" s="21">
        <f>IF($AJ163=1,IF(AND($AG163&lt;&gt;"",$AG163&lt;&gt;Themes!$L$12),1,0),0)</f>
        <v/>
      </c>
    </row>
    <row r="164">
      <c r="Z164" s="19" t="n"/>
      <c r="AA164" s="23" t="n"/>
      <c r="AB164" s="23" t="n"/>
      <c r="AC164" s="23" t="n"/>
      <c r="AD164" s="23" t="n"/>
      <c r="AE164" s="19" t="n"/>
      <c r="AF164" s="21">
        <f>IF(IFERROR(TRIM(INDEX($A164:$Y164,MATCH(Lists!$J$3,$A$1:$Y$1,0))&amp;""),"")&lt;&gt;"",IFERROR(TRIM(INDEX($A164:$Y164,MATCH(Lists!$J$3,$A$1:$Y$1,0))&amp;""),""),IF(IFERROR(TRIM(INDEX($A164:$Y164,MATCH(Lists!$J$4,$A$1:$Y$1,0))&amp;""),"")&lt;&gt;"",IFERROR(TRIM(INDEX($A164:$Y164,MATCH(Lists!$J$4,$A$1:$Y$1,0))&amp;""),""),IFERROR(TRIM(INDEX($A164:$Y164,MATCH(Lists!$J$2,$A$1:$Y$1,0))&amp;""),"")))</f>
        <v/>
      </c>
      <c r="AG164" s="21">
        <f>IFERROR(TRIM(INDEX($A164:$Y164,MATCH(Lists!$J$5,$A$1:$Y$1,0))&amp;""),"")</f>
        <v/>
      </c>
      <c r="AH164" s="21">
        <f>IFERROR(VALUE(IFERROR(TRIM(INDEX($A164:$Y164,MATCH(Lists!$J$6,$A$1:$Y$1,0))&amp;""),"")),"")</f>
        <v/>
      </c>
      <c r="AI164" s="22">
        <f>IF($AD164="S",Themes!$L$8,IF($AD164="M",Themes!$L$9,IF($AD164="L",Themes!$L$10,0)))</f>
        <v/>
      </c>
      <c r="AJ164" s="21">
        <f>IF(OR($AA164="",$AF164=""),0,IF(COUNTIFS($AA$2:$AA164,$AA164,$AF$2:$AF164,$AF164)=1,1,0))</f>
        <v/>
      </c>
      <c r="AK164" s="21">
        <f>IF($AJ164=1,IF(AND($AG164&lt;&gt;"",$AG164&lt;&gt;Themes!$L$12),1,0),0)</f>
        <v/>
      </c>
    </row>
    <row r="165">
      <c r="Z165" s="19" t="n"/>
      <c r="AA165" s="23" t="n"/>
      <c r="AB165" s="23" t="n"/>
      <c r="AC165" s="23" t="n"/>
      <c r="AD165" s="23" t="n"/>
      <c r="AE165" s="19" t="n"/>
      <c r="AF165" s="21">
        <f>IF(IFERROR(TRIM(INDEX($A165:$Y165,MATCH(Lists!$J$3,$A$1:$Y$1,0))&amp;""),"")&lt;&gt;"",IFERROR(TRIM(INDEX($A165:$Y165,MATCH(Lists!$J$3,$A$1:$Y$1,0))&amp;""),""),IF(IFERROR(TRIM(INDEX($A165:$Y165,MATCH(Lists!$J$4,$A$1:$Y$1,0))&amp;""),"")&lt;&gt;"",IFERROR(TRIM(INDEX($A165:$Y165,MATCH(Lists!$J$4,$A$1:$Y$1,0))&amp;""),""),IFERROR(TRIM(INDEX($A165:$Y165,MATCH(Lists!$J$2,$A$1:$Y$1,0))&amp;""),"")))</f>
        <v/>
      </c>
      <c r="AG165" s="21">
        <f>IFERROR(TRIM(INDEX($A165:$Y165,MATCH(Lists!$J$5,$A$1:$Y$1,0))&amp;""),"")</f>
        <v/>
      </c>
      <c r="AH165" s="21">
        <f>IFERROR(VALUE(IFERROR(TRIM(INDEX($A165:$Y165,MATCH(Lists!$J$6,$A$1:$Y$1,0))&amp;""),"")),"")</f>
        <v/>
      </c>
      <c r="AI165" s="22">
        <f>IF($AD165="S",Themes!$L$8,IF($AD165="M",Themes!$L$9,IF($AD165="L",Themes!$L$10,0)))</f>
        <v/>
      </c>
      <c r="AJ165" s="21">
        <f>IF(OR($AA165="",$AF165=""),0,IF(COUNTIFS($AA$2:$AA165,$AA165,$AF$2:$AF165,$AF165)=1,1,0))</f>
        <v/>
      </c>
      <c r="AK165" s="21">
        <f>IF($AJ165=1,IF(AND($AG165&lt;&gt;"",$AG165&lt;&gt;Themes!$L$12),1,0),0)</f>
        <v/>
      </c>
    </row>
    <row r="166">
      <c r="Z166" s="19" t="n"/>
      <c r="AA166" s="23" t="n"/>
      <c r="AB166" s="23" t="n"/>
      <c r="AC166" s="23" t="n"/>
      <c r="AD166" s="23" t="n"/>
      <c r="AE166" s="19" t="n"/>
      <c r="AF166" s="21">
        <f>IF(IFERROR(TRIM(INDEX($A166:$Y166,MATCH(Lists!$J$3,$A$1:$Y$1,0))&amp;""),"")&lt;&gt;"",IFERROR(TRIM(INDEX($A166:$Y166,MATCH(Lists!$J$3,$A$1:$Y$1,0))&amp;""),""),IF(IFERROR(TRIM(INDEX($A166:$Y166,MATCH(Lists!$J$4,$A$1:$Y$1,0))&amp;""),"")&lt;&gt;"",IFERROR(TRIM(INDEX($A166:$Y166,MATCH(Lists!$J$4,$A$1:$Y$1,0))&amp;""),""),IFERROR(TRIM(INDEX($A166:$Y166,MATCH(Lists!$J$2,$A$1:$Y$1,0))&amp;""),"")))</f>
        <v/>
      </c>
      <c r="AG166" s="21">
        <f>IFERROR(TRIM(INDEX($A166:$Y166,MATCH(Lists!$J$5,$A$1:$Y$1,0))&amp;""),"")</f>
        <v/>
      </c>
      <c r="AH166" s="21">
        <f>IFERROR(VALUE(IFERROR(TRIM(INDEX($A166:$Y166,MATCH(Lists!$J$6,$A$1:$Y$1,0))&amp;""),"")),"")</f>
        <v/>
      </c>
      <c r="AI166" s="22">
        <f>IF($AD166="S",Themes!$L$8,IF($AD166="M",Themes!$L$9,IF($AD166="L",Themes!$L$10,0)))</f>
        <v/>
      </c>
      <c r="AJ166" s="21">
        <f>IF(OR($AA166="",$AF166=""),0,IF(COUNTIFS($AA$2:$AA166,$AA166,$AF$2:$AF166,$AF166)=1,1,0))</f>
        <v/>
      </c>
      <c r="AK166" s="21">
        <f>IF($AJ166=1,IF(AND($AG166&lt;&gt;"",$AG166&lt;&gt;Themes!$L$12),1,0),0)</f>
        <v/>
      </c>
    </row>
    <row r="167">
      <c r="Z167" s="19" t="n"/>
      <c r="AA167" s="23" t="n"/>
      <c r="AB167" s="23" t="n"/>
      <c r="AC167" s="23" t="n"/>
      <c r="AD167" s="23" t="n"/>
      <c r="AE167" s="19" t="n"/>
      <c r="AF167" s="21">
        <f>IF(IFERROR(TRIM(INDEX($A167:$Y167,MATCH(Lists!$J$3,$A$1:$Y$1,0))&amp;""),"")&lt;&gt;"",IFERROR(TRIM(INDEX($A167:$Y167,MATCH(Lists!$J$3,$A$1:$Y$1,0))&amp;""),""),IF(IFERROR(TRIM(INDEX($A167:$Y167,MATCH(Lists!$J$4,$A$1:$Y$1,0))&amp;""),"")&lt;&gt;"",IFERROR(TRIM(INDEX($A167:$Y167,MATCH(Lists!$J$4,$A$1:$Y$1,0))&amp;""),""),IFERROR(TRIM(INDEX($A167:$Y167,MATCH(Lists!$J$2,$A$1:$Y$1,0))&amp;""),"")))</f>
        <v/>
      </c>
      <c r="AG167" s="21">
        <f>IFERROR(TRIM(INDEX($A167:$Y167,MATCH(Lists!$J$5,$A$1:$Y$1,0))&amp;""),"")</f>
        <v/>
      </c>
      <c r="AH167" s="21">
        <f>IFERROR(VALUE(IFERROR(TRIM(INDEX($A167:$Y167,MATCH(Lists!$J$6,$A$1:$Y$1,0))&amp;""),"")),"")</f>
        <v/>
      </c>
      <c r="AI167" s="22">
        <f>IF($AD167="S",Themes!$L$8,IF($AD167="M",Themes!$L$9,IF($AD167="L",Themes!$L$10,0)))</f>
        <v/>
      </c>
      <c r="AJ167" s="21">
        <f>IF(OR($AA167="",$AF167=""),0,IF(COUNTIFS($AA$2:$AA167,$AA167,$AF$2:$AF167,$AF167)=1,1,0))</f>
        <v/>
      </c>
      <c r="AK167" s="21">
        <f>IF($AJ167=1,IF(AND($AG167&lt;&gt;"",$AG167&lt;&gt;Themes!$L$12),1,0),0)</f>
        <v/>
      </c>
    </row>
    <row r="168">
      <c r="Z168" s="19" t="n"/>
      <c r="AA168" s="23" t="n"/>
      <c r="AB168" s="23" t="n"/>
      <c r="AC168" s="23" t="n"/>
      <c r="AD168" s="23" t="n"/>
      <c r="AE168" s="19" t="n"/>
      <c r="AF168" s="21">
        <f>IF(IFERROR(TRIM(INDEX($A168:$Y168,MATCH(Lists!$J$3,$A$1:$Y$1,0))&amp;""),"")&lt;&gt;"",IFERROR(TRIM(INDEX($A168:$Y168,MATCH(Lists!$J$3,$A$1:$Y$1,0))&amp;""),""),IF(IFERROR(TRIM(INDEX($A168:$Y168,MATCH(Lists!$J$4,$A$1:$Y$1,0))&amp;""),"")&lt;&gt;"",IFERROR(TRIM(INDEX($A168:$Y168,MATCH(Lists!$J$4,$A$1:$Y$1,0))&amp;""),""),IFERROR(TRIM(INDEX($A168:$Y168,MATCH(Lists!$J$2,$A$1:$Y$1,0))&amp;""),"")))</f>
        <v/>
      </c>
      <c r="AG168" s="21">
        <f>IFERROR(TRIM(INDEX($A168:$Y168,MATCH(Lists!$J$5,$A$1:$Y$1,0))&amp;""),"")</f>
        <v/>
      </c>
      <c r="AH168" s="21">
        <f>IFERROR(VALUE(IFERROR(TRIM(INDEX($A168:$Y168,MATCH(Lists!$J$6,$A$1:$Y$1,0))&amp;""),"")),"")</f>
        <v/>
      </c>
      <c r="AI168" s="22">
        <f>IF($AD168="S",Themes!$L$8,IF($AD168="M",Themes!$L$9,IF($AD168="L",Themes!$L$10,0)))</f>
        <v/>
      </c>
      <c r="AJ168" s="21">
        <f>IF(OR($AA168="",$AF168=""),0,IF(COUNTIFS($AA$2:$AA168,$AA168,$AF$2:$AF168,$AF168)=1,1,0))</f>
        <v/>
      </c>
      <c r="AK168" s="21">
        <f>IF($AJ168=1,IF(AND($AG168&lt;&gt;"",$AG168&lt;&gt;Themes!$L$12),1,0),0)</f>
        <v/>
      </c>
    </row>
    <row r="169">
      <c r="Z169" s="19" t="n"/>
      <c r="AA169" s="23" t="n"/>
      <c r="AB169" s="23" t="n"/>
      <c r="AC169" s="23" t="n"/>
      <c r="AD169" s="23" t="n"/>
      <c r="AE169" s="19" t="n"/>
      <c r="AF169" s="21">
        <f>IF(IFERROR(TRIM(INDEX($A169:$Y169,MATCH(Lists!$J$3,$A$1:$Y$1,0))&amp;""),"")&lt;&gt;"",IFERROR(TRIM(INDEX($A169:$Y169,MATCH(Lists!$J$3,$A$1:$Y$1,0))&amp;""),""),IF(IFERROR(TRIM(INDEX($A169:$Y169,MATCH(Lists!$J$4,$A$1:$Y$1,0))&amp;""),"")&lt;&gt;"",IFERROR(TRIM(INDEX($A169:$Y169,MATCH(Lists!$J$4,$A$1:$Y$1,0))&amp;""),""),IFERROR(TRIM(INDEX($A169:$Y169,MATCH(Lists!$J$2,$A$1:$Y$1,0))&amp;""),"")))</f>
        <v/>
      </c>
      <c r="AG169" s="21">
        <f>IFERROR(TRIM(INDEX($A169:$Y169,MATCH(Lists!$J$5,$A$1:$Y$1,0))&amp;""),"")</f>
        <v/>
      </c>
      <c r="AH169" s="21">
        <f>IFERROR(VALUE(IFERROR(TRIM(INDEX($A169:$Y169,MATCH(Lists!$J$6,$A$1:$Y$1,0))&amp;""),"")),"")</f>
        <v/>
      </c>
      <c r="AI169" s="22">
        <f>IF($AD169="S",Themes!$L$8,IF($AD169="M",Themes!$L$9,IF($AD169="L",Themes!$L$10,0)))</f>
        <v/>
      </c>
      <c r="AJ169" s="21">
        <f>IF(OR($AA169="",$AF169=""),0,IF(COUNTIFS($AA$2:$AA169,$AA169,$AF$2:$AF169,$AF169)=1,1,0))</f>
        <v/>
      </c>
      <c r="AK169" s="21">
        <f>IF($AJ169=1,IF(AND($AG169&lt;&gt;"",$AG169&lt;&gt;Themes!$L$12),1,0),0)</f>
        <v/>
      </c>
    </row>
    <row r="170">
      <c r="Z170" s="19" t="n"/>
      <c r="AA170" s="23" t="n"/>
      <c r="AB170" s="23" t="n"/>
      <c r="AC170" s="23" t="n"/>
      <c r="AD170" s="23" t="n"/>
      <c r="AE170" s="19" t="n"/>
      <c r="AF170" s="21">
        <f>IF(IFERROR(TRIM(INDEX($A170:$Y170,MATCH(Lists!$J$3,$A$1:$Y$1,0))&amp;""),"")&lt;&gt;"",IFERROR(TRIM(INDEX($A170:$Y170,MATCH(Lists!$J$3,$A$1:$Y$1,0))&amp;""),""),IF(IFERROR(TRIM(INDEX($A170:$Y170,MATCH(Lists!$J$4,$A$1:$Y$1,0))&amp;""),"")&lt;&gt;"",IFERROR(TRIM(INDEX($A170:$Y170,MATCH(Lists!$J$4,$A$1:$Y$1,0))&amp;""),""),IFERROR(TRIM(INDEX($A170:$Y170,MATCH(Lists!$J$2,$A$1:$Y$1,0))&amp;""),"")))</f>
        <v/>
      </c>
      <c r="AG170" s="21">
        <f>IFERROR(TRIM(INDEX($A170:$Y170,MATCH(Lists!$J$5,$A$1:$Y$1,0))&amp;""),"")</f>
        <v/>
      </c>
      <c r="AH170" s="21">
        <f>IFERROR(VALUE(IFERROR(TRIM(INDEX($A170:$Y170,MATCH(Lists!$J$6,$A$1:$Y$1,0))&amp;""),"")),"")</f>
        <v/>
      </c>
      <c r="AI170" s="22">
        <f>IF($AD170="S",Themes!$L$8,IF($AD170="M",Themes!$L$9,IF($AD170="L",Themes!$L$10,0)))</f>
        <v/>
      </c>
      <c r="AJ170" s="21">
        <f>IF(OR($AA170="",$AF170=""),0,IF(COUNTIFS($AA$2:$AA170,$AA170,$AF$2:$AF170,$AF170)=1,1,0))</f>
        <v/>
      </c>
      <c r="AK170" s="21">
        <f>IF($AJ170=1,IF(AND($AG170&lt;&gt;"",$AG170&lt;&gt;Themes!$L$12),1,0),0)</f>
        <v/>
      </c>
    </row>
    <row r="171">
      <c r="Z171" s="19" t="n"/>
      <c r="AA171" s="23" t="n"/>
      <c r="AB171" s="23" t="n"/>
      <c r="AC171" s="23" t="n"/>
      <c r="AD171" s="23" t="n"/>
      <c r="AE171" s="19" t="n"/>
      <c r="AF171" s="21">
        <f>IF(IFERROR(TRIM(INDEX($A171:$Y171,MATCH(Lists!$J$3,$A$1:$Y$1,0))&amp;""),"")&lt;&gt;"",IFERROR(TRIM(INDEX($A171:$Y171,MATCH(Lists!$J$3,$A$1:$Y$1,0))&amp;""),""),IF(IFERROR(TRIM(INDEX($A171:$Y171,MATCH(Lists!$J$4,$A$1:$Y$1,0))&amp;""),"")&lt;&gt;"",IFERROR(TRIM(INDEX($A171:$Y171,MATCH(Lists!$J$4,$A$1:$Y$1,0))&amp;""),""),IFERROR(TRIM(INDEX($A171:$Y171,MATCH(Lists!$J$2,$A$1:$Y$1,0))&amp;""),"")))</f>
        <v/>
      </c>
      <c r="AG171" s="21">
        <f>IFERROR(TRIM(INDEX($A171:$Y171,MATCH(Lists!$J$5,$A$1:$Y$1,0))&amp;""),"")</f>
        <v/>
      </c>
      <c r="AH171" s="21">
        <f>IFERROR(VALUE(IFERROR(TRIM(INDEX($A171:$Y171,MATCH(Lists!$J$6,$A$1:$Y$1,0))&amp;""),"")),"")</f>
        <v/>
      </c>
      <c r="AI171" s="22">
        <f>IF($AD171="S",Themes!$L$8,IF($AD171="M",Themes!$L$9,IF($AD171="L",Themes!$L$10,0)))</f>
        <v/>
      </c>
      <c r="AJ171" s="21">
        <f>IF(OR($AA171="",$AF171=""),0,IF(COUNTIFS($AA$2:$AA171,$AA171,$AF$2:$AF171,$AF171)=1,1,0))</f>
        <v/>
      </c>
      <c r="AK171" s="21">
        <f>IF($AJ171=1,IF(AND($AG171&lt;&gt;"",$AG171&lt;&gt;Themes!$L$12),1,0),0)</f>
        <v/>
      </c>
    </row>
    <row r="172">
      <c r="Z172" s="19" t="n"/>
      <c r="AA172" s="23" t="n"/>
      <c r="AB172" s="23" t="n"/>
      <c r="AC172" s="23" t="n"/>
      <c r="AD172" s="23" t="n"/>
      <c r="AE172" s="19" t="n"/>
      <c r="AF172" s="21">
        <f>IF(IFERROR(TRIM(INDEX($A172:$Y172,MATCH(Lists!$J$3,$A$1:$Y$1,0))&amp;""),"")&lt;&gt;"",IFERROR(TRIM(INDEX($A172:$Y172,MATCH(Lists!$J$3,$A$1:$Y$1,0))&amp;""),""),IF(IFERROR(TRIM(INDEX($A172:$Y172,MATCH(Lists!$J$4,$A$1:$Y$1,0))&amp;""),"")&lt;&gt;"",IFERROR(TRIM(INDEX($A172:$Y172,MATCH(Lists!$J$4,$A$1:$Y$1,0))&amp;""),""),IFERROR(TRIM(INDEX($A172:$Y172,MATCH(Lists!$J$2,$A$1:$Y$1,0))&amp;""),"")))</f>
        <v/>
      </c>
      <c r="AG172" s="21">
        <f>IFERROR(TRIM(INDEX($A172:$Y172,MATCH(Lists!$J$5,$A$1:$Y$1,0))&amp;""),"")</f>
        <v/>
      </c>
      <c r="AH172" s="21">
        <f>IFERROR(VALUE(IFERROR(TRIM(INDEX($A172:$Y172,MATCH(Lists!$J$6,$A$1:$Y$1,0))&amp;""),"")),"")</f>
        <v/>
      </c>
      <c r="AI172" s="22">
        <f>IF($AD172="S",Themes!$L$8,IF($AD172="M",Themes!$L$9,IF($AD172="L",Themes!$L$10,0)))</f>
        <v/>
      </c>
      <c r="AJ172" s="21">
        <f>IF(OR($AA172="",$AF172=""),0,IF(COUNTIFS($AA$2:$AA172,$AA172,$AF$2:$AF172,$AF172)=1,1,0))</f>
        <v/>
      </c>
      <c r="AK172" s="21">
        <f>IF($AJ172=1,IF(AND($AG172&lt;&gt;"",$AG172&lt;&gt;Themes!$L$12),1,0),0)</f>
        <v/>
      </c>
    </row>
    <row r="173">
      <c r="Z173" s="19" t="n"/>
      <c r="AA173" s="23" t="n"/>
      <c r="AB173" s="23" t="n"/>
      <c r="AC173" s="23" t="n"/>
      <c r="AD173" s="23" t="n"/>
      <c r="AE173" s="19" t="n"/>
      <c r="AF173" s="21">
        <f>IF(IFERROR(TRIM(INDEX($A173:$Y173,MATCH(Lists!$J$3,$A$1:$Y$1,0))&amp;""),"")&lt;&gt;"",IFERROR(TRIM(INDEX($A173:$Y173,MATCH(Lists!$J$3,$A$1:$Y$1,0))&amp;""),""),IF(IFERROR(TRIM(INDEX($A173:$Y173,MATCH(Lists!$J$4,$A$1:$Y$1,0))&amp;""),"")&lt;&gt;"",IFERROR(TRIM(INDEX($A173:$Y173,MATCH(Lists!$J$4,$A$1:$Y$1,0))&amp;""),""),IFERROR(TRIM(INDEX($A173:$Y173,MATCH(Lists!$J$2,$A$1:$Y$1,0))&amp;""),"")))</f>
        <v/>
      </c>
      <c r="AG173" s="21">
        <f>IFERROR(TRIM(INDEX($A173:$Y173,MATCH(Lists!$J$5,$A$1:$Y$1,0))&amp;""),"")</f>
        <v/>
      </c>
      <c r="AH173" s="21">
        <f>IFERROR(VALUE(IFERROR(TRIM(INDEX($A173:$Y173,MATCH(Lists!$J$6,$A$1:$Y$1,0))&amp;""),"")),"")</f>
        <v/>
      </c>
      <c r="AI173" s="22">
        <f>IF($AD173="S",Themes!$L$8,IF($AD173="M",Themes!$L$9,IF($AD173="L",Themes!$L$10,0)))</f>
        <v/>
      </c>
      <c r="AJ173" s="21">
        <f>IF(OR($AA173="",$AF173=""),0,IF(COUNTIFS($AA$2:$AA173,$AA173,$AF$2:$AF173,$AF173)=1,1,0))</f>
        <v/>
      </c>
      <c r="AK173" s="21">
        <f>IF($AJ173=1,IF(AND($AG173&lt;&gt;"",$AG173&lt;&gt;Themes!$L$12),1,0),0)</f>
        <v/>
      </c>
    </row>
    <row r="174">
      <c r="Z174" s="19" t="n"/>
      <c r="AA174" s="23" t="n"/>
      <c r="AB174" s="23" t="n"/>
      <c r="AC174" s="23" t="n"/>
      <c r="AD174" s="23" t="n"/>
      <c r="AE174" s="19" t="n"/>
      <c r="AF174" s="21">
        <f>IF(IFERROR(TRIM(INDEX($A174:$Y174,MATCH(Lists!$J$3,$A$1:$Y$1,0))&amp;""),"")&lt;&gt;"",IFERROR(TRIM(INDEX($A174:$Y174,MATCH(Lists!$J$3,$A$1:$Y$1,0))&amp;""),""),IF(IFERROR(TRIM(INDEX($A174:$Y174,MATCH(Lists!$J$4,$A$1:$Y$1,0))&amp;""),"")&lt;&gt;"",IFERROR(TRIM(INDEX($A174:$Y174,MATCH(Lists!$J$4,$A$1:$Y$1,0))&amp;""),""),IFERROR(TRIM(INDEX($A174:$Y174,MATCH(Lists!$J$2,$A$1:$Y$1,0))&amp;""),"")))</f>
        <v/>
      </c>
      <c r="AG174" s="21">
        <f>IFERROR(TRIM(INDEX($A174:$Y174,MATCH(Lists!$J$5,$A$1:$Y$1,0))&amp;""),"")</f>
        <v/>
      </c>
      <c r="AH174" s="21">
        <f>IFERROR(VALUE(IFERROR(TRIM(INDEX($A174:$Y174,MATCH(Lists!$J$6,$A$1:$Y$1,0))&amp;""),"")),"")</f>
        <v/>
      </c>
      <c r="AI174" s="22">
        <f>IF($AD174="S",Themes!$L$8,IF($AD174="M",Themes!$L$9,IF($AD174="L",Themes!$L$10,0)))</f>
        <v/>
      </c>
      <c r="AJ174" s="21">
        <f>IF(OR($AA174="",$AF174=""),0,IF(COUNTIFS($AA$2:$AA174,$AA174,$AF$2:$AF174,$AF174)=1,1,0))</f>
        <v/>
      </c>
      <c r="AK174" s="21">
        <f>IF($AJ174=1,IF(AND($AG174&lt;&gt;"",$AG174&lt;&gt;Themes!$L$12),1,0),0)</f>
        <v/>
      </c>
    </row>
    <row r="175">
      <c r="Z175" s="19" t="n"/>
      <c r="AA175" s="23" t="n"/>
      <c r="AB175" s="23" t="n"/>
      <c r="AC175" s="23" t="n"/>
      <c r="AD175" s="23" t="n"/>
      <c r="AE175" s="19" t="n"/>
      <c r="AF175" s="21">
        <f>IF(IFERROR(TRIM(INDEX($A175:$Y175,MATCH(Lists!$J$3,$A$1:$Y$1,0))&amp;""),"")&lt;&gt;"",IFERROR(TRIM(INDEX($A175:$Y175,MATCH(Lists!$J$3,$A$1:$Y$1,0))&amp;""),""),IF(IFERROR(TRIM(INDEX($A175:$Y175,MATCH(Lists!$J$4,$A$1:$Y$1,0))&amp;""),"")&lt;&gt;"",IFERROR(TRIM(INDEX($A175:$Y175,MATCH(Lists!$J$4,$A$1:$Y$1,0))&amp;""),""),IFERROR(TRIM(INDEX($A175:$Y175,MATCH(Lists!$J$2,$A$1:$Y$1,0))&amp;""),"")))</f>
        <v/>
      </c>
      <c r="AG175" s="21">
        <f>IFERROR(TRIM(INDEX($A175:$Y175,MATCH(Lists!$J$5,$A$1:$Y$1,0))&amp;""),"")</f>
        <v/>
      </c>
      <c r="AH175" s="21">
        <f>IFERROR(VALUE(IFERROR(TRIM(INDEX($A175:$Y175,MATCH(Lists!$J$6,$A$1:$Y$1,0))&amp;""),"")),"")</f>
        <v/>
      </c>
      <c r="AI175" s="22">
        <f>IF($AD175="S",Themes!$L$8,IF($AD175="M",Themes!$L$9,IF($AD175="L",Themes!$L$10,0)))</f>
        <v/>
      </c>
      <c r="AJ175" s="21">
        <f>IF(OR($AA175="",$AF175=""),0,IF(COUNTIFS($AA$2:$AA175,$AA175,$AF$2:$AF175,$AF175)=1,1,0))</f>
        <v/>
      </c>
      <c r="AK175" s="21">
        <f>IF($AJ175=1,IF(AND($AG175&lt;&gt;"",$AG175&lt;&gt;Themes!$L$12),1,0),0)</f>
        <v/>
      </c>
    </row>
    <row r="176">
      <c r="Z176" s="19" t="n"/>
      <c r="AA176" s="23" t="n"/>
      <c r="AB176" s="23" t="n"/>
      <c r="AC176" s="23" t="n"/>
      <c r="AD176" s="23" t="n"/>
      <c r="AE176" s="19" t="n"/>
      <c r="AF176" s="21">
        <f>IF(IFERROR(TRIM(INDEX($A176:$Y176,MATCH(Lists!$J$3,$A$1:$Y$1,0))&amp;""),"")&lt;&gt;"",IFERROR(TRIM(INDEX($A176:$Y176,MATCH(Lists!$J$3,$A$1:$Y$1,0))&amp;""),""),IF(IFERROR(TRIM(INDEX($A176:$Y176,MATCH(Lists!$J$4,$A$1:$Y$1,0))&amp;""),"")&lt;&gt;"",IFERROR(TRIM(INDEX($A176:$Y176,MATCH(Lists!$J$4,$A$1:$Y$1,0))&amp;""),""),IFERROR(TRIM(INDEX($A176:$Y176,MATCH(Lists!$J$2,$A$1:$Y$1,0))&amp;""),"")))</f>
        <v/>
      </c>
      <c r="AG176" s="21">
        <f>IFERROR(TRIM(INDEX($A176:$Y176,MATCH(Lists!$J$5,$A$1:$Y$1,0))&amp;""),"")</f>
        <v/>
      </c>
      <c r="AH176" s="21">
        <f>IFERROR(VALUE(IFERROR(TRIM(INDEX($A176:$Y176,MATCH(Lists!$J$6,$A$1:$Y$1,0))&amp;""),"")),"")</f>
        <v/>
      </c>
      <c r="AI176" s="22">
        <f>IF($AD176="S",Themes!$L$8,IF($AD176="M",Themes!$L$9,IF($AD176="L",Themes!$L$10,0)))</f>
        <v/>
      </c>
      <c r="AJ176" s="21">
        <f>IF(OR($AA176="",$AF176=""),0,IF(COUNTIFS($AA$2:$AA176,$AA176,$AF$2:$AF176,$AF176)=1,1,0))</f>
        <v/>
      </c>
      <c r="AK176" s="21">
        <f>IF($AJ176=1,IF(AND($AG176&lt;&gt;"",$AG176&lt;&gt;Themes!$L$12),1,0),0)</f>
        <v/>
      </c>
    </row>
    <row r="177">
      <c r="Z177" s="19" t="n"/>
      <c r="AA177" s="23" t="n"/>
      <c r="AB177" s="23" t="n"/>
      <c r="AC177" s="23" t="n"/>
      <c r="AD177" s="23" t="n"/>
      <c r="AE177" s="19" t="n"/>
      <c r="AF177" s="21">
        <f>IF(IFERROR(TRIM(INDEX($A177:$Y177,MATCH(Lists!$J$3,$A$1:$Y$1,0))&amp;""),"")&lt;&gt;"",IFERROR(TRIM(INDEX($A177:$Y177,MATCH(Lists!$J$3,$A$1:$Y$1,0))&amp;""),""),IF(IFERROR(TRIM(INDEX($A177:$Y177,MATCH(Lists!$J$4,$A$1:$Y$1,0))&amp;""),"")&lt;&gt;"",IFERROR(TRIM(INDEX($A177:$Y177,MATCH(Lists!$J$4,$A$1:$Y$1,0))&amp;""),""),IFERROR(TRIM(INDEX($A177:$Y177,MATCH(Lists!$J$2,$A$1:$Y$1,0))&amp;""),"")))</f>
        <v/>
      </c>
      <c r="AG177" s="21">
        <f>IFERROR(TRIM(INDEX($A177:$Y177,MATCH(Lists!$J$5,$A$1:$Y$1,0))&amp;""),"")</f>
        <v/>
      </c>
      <c r="AH177" s="21">
        <f>IFERROR(VALUE(IFERROR(TRIM(INDEX($A177:$Y177,MATCH(Lists!$J$6,$A$1:$Y$1,0))&amp;""),"")),"")</f>
        <v/>
      </c>
      <c r="AI177" s="22">
        <f>IF($AD177="S",Themes!$L$8,IF($AD177="M",Themes!$L$9,IF($AD177="L",Themes!$L$10,0)))</f>
        <v/>
      </c>
      <c r="AJ177" s="21">
        <f>IF(OR($AA177="",$AF177=""),0,IF(COUNTIFS($AA$2:$AA177,$AA177,$AF$2:$AF177,$AF177)=1,1,0))</f>
        <v/>
      </c>
      <c r="AK177" s="21">
        <f>IF($AJ177=1,IF(AND($AG177&lt;&gt;"",$AG177&lt;&gt;Themes!$L$12),1,0),0)</f>
        <v/>
      </c>
    </row>
    <row r="178">
      <c r="Z178" s="19" t="n"/>
      <c r="AA178" s="23" t="n"/>
      <c r="AB178" s="23" t="n"/>
      <c r="AC178" s="23" t="n"/>
      <c r="AD178" s="23" t="n"/>
      <c r="AE178" s="19" t="n"/>
      <c r="AF178" s="21">
        <f>IF(IFERROR(TRIM(INDEX($A178:$Y178,MATCH(Lists!$J$3,$A$1:$Y$1,0))&amp;""),"")&lt;&gt;"",IFERROR(TRIM(INDEX($A178:$Y178,MATCH(Lists!$J$3,$A$1:$Y$1,0))&amp;""),""),IF(IFERROR(TRIM(INDEX($A178:$Y178,MATCH(Lists!$J$4,$A$1:$Y$1,0))&amp;""),"")&lt;&gt;"",IFERROR(TRIM(INDEX($A178:$Y178,MATCH(Lists!$J$4,$A$1:$Y$1,0))&amp;""),""),IFERROR(TRIM(INDEX($A178:$Y178,MATCH(Lists!$J$2,$A$1:$Y$1,0))&amp;""),"")))</f>
        <v/>
      </c>
      <c r="AG178" s="21">
        <f>IFERROR(TRIM(INDEX($A178:$Y178,MATCH(Lists!$J$5,$A$1:$Y$1,0))&amp;""),"")</f>
        <v/>
      </c>
      <c r="AH178" s="21">
        <f>IFERROR(VALUE(IFERROR(TRIM(INDEX($A178:$Y178,MATCH(Lists!$J$6,$A$1:$Y$1,0))&amp;""),"")),"")</f>
        <v/>
      </c>
      <c r="AI178" s="22">
        <f>IF($AD178="S",Themes!$L$8,IF($AD178="M",Themes!$L$9,IF($AD178="L",Themes!$L$10,0)))</f>
        <v/>
      </c>
      <c r="AJ178" s="21">
        <f>IF(OR($AA178="",$AF178=""),0,IF(COUNTIFS($AA$2:$AA178,$AA178,$AF$2:$AF178,$AF178)=1,1,0))</f>
        <v/>
      </c>
      <c r="AK178" s="21">
        <f>IF($AJ178=1,IF(AND($AG178&lt;&gt;"",$AG178&lt;&gt;Themes!$L$12),1,0),0)</f>
        <v/>
      </c>
    </row>
    <row r="179">
      <c r="Z179" s="19" t="n"/>
      <c r="AA179" s="23" t="n"/>
      <c r="AB179" s="23" t="n"/>
      <c r="AC179" s="23" t="n"/>
      <c r="AD179" s="23" t="n"/>
      <c r="AE179" s="19" t="n"/>
      <c r="AF179" s="21">
        <f>IF(IFERROR(TRIM(INDEX($A179:$Y179,MATCH(Lists!$J$3,$A$1:$Y$1,0))&amp;""),"")&lt;&gt;"",IFERROR(TRIM(INDEX($A179:$Y179,MATCH(Lists!$J$3,$A$1:$Y$1,0))&amp;""),""),IF(IFERROR(TRIM(INDEX($A179:$Y179,MATCH(Lists!$J$4,$A$1:$Y$1,0))&amp;""),"")&lt;&gt;"",IFERROR(TRIM(INDEX($A179:$Y179,MATCH(Lists!$J$4,$A$1:$Y$1,0))&amp;""),""),IFERROR(TRIM(INDEX($A179:$Y179,MATCH(Lists!$J$2,$A$1:$Y$1,0))&amp;""),"")))</f>
        <v/>
      </c>
      <c r="AG179" s="21">
        <f>IFERROR(TRIM(INDEX($A179:$Y179,MATCH(Lists!$J$5,$A$1:$Y$1,0))&amp;""),"")</f>
        <v/>
      </c>
      <c r="AH179" s="21">
        <f>IFERROR(VALUE(IFERROR(TRIM(INDEX($A179:$Y179,MATCH(Lists!$J$6,$A$1:$Y$1,0))&amp;""),"")),"")</f>
        <v/>
      </c>
      <c r="AI179" s="22">
        <f>IF($AD179="S",Themes!$L$8,IF($AD179="M",Themes!$L$9,IF($AD179="L",Themes!$L$10,0)))</f>
        <v/>
      </c>
      <c r="AJ179" s="21">
        <f>IF(OR($AA179="",$AF179=""),0,IF(COUNTIFS($AA$2:$AA179,$AA179,$AF$2:$AF179,$AF179)=1,1,0))</f>
        <v/>
      </c>
      <c r="AK179" s="21">
        <f>IF($AJ179=1,IF(AND($AG179&lt;&gt;"",$AG179&lt;&gt;Themes!$L$12),1,0),0)</f>
        <v/>
      </c>
    </row>
    <row r="180">
      <c r="Z180" s="19" t="n"/>
      <c r="AA180" s="23" t="n"/>
      <c r="AB180" s="23" t="n"/>
      <c r="AC180" s="23" t="n"/>
      <c r="AD180" s="23" t="n"/>
      <c r="AE180" s="19" t="n"/>
      <c r="AF180" s="21">
        <f>IF(IFERROR(TRIM(INDEX($A180:$Y180,MATCH(Lists!$J$3,$A$1:$Y$1,0))&amp;""),"")&lt;&gt;"",IFERROR(TRIM(INDEX($A180:$Y180,MATCH(Lists!$J$3,$A$1:$Y$1,0))&amp;""),""),IF(IFERROR(TRIM(INDEX($A180:$Y180,MATCH(Lists!$J$4,$A$1:$Y$1,0))&amp;""),"")&lt;&gt;"",IFERROR(TRIM(INDEX($A180:$Y180,MATCH(Lists!$J$4,$A$1:$Y$1,0))&amp;""),""),IFERROR(TRIM(INDEX($A180:$Y180,MATCH(Lists!$J$2,$A$1:$Y$1,0))&amp;""),"")))</f>
        <v/>
      </c>
      <c r="AG180" s="21">
        <f>IFERROR(TRIM(INDEX($A180:$Y180,MATCH(Lists!$J$5,$A$1:$Y$1,0))&amp;""),"")</f>
        <v/>
      </c>
      <c r="AH180" s="21">
        <f>IFERROR(VALUE(IFERROR(TRIM(INDEX($A180:$Y180,MATCH(Lists!$J$6,$A$1:$Y$1,0))&amp;""),"")),"")</f>
        <v/>
      </c>
      <c r="AI180" s="22">
        <f>IF($AD180="S",Themes!$L$8,IF($AD180="M",Themes!$L$9,IF($AD180="L",Themes!$L$10,0)))</f>
        <v/>
      </c>
      <c r="AJ180" s="21">
        <f>IF(OR($AA180="",$AF180=""),0,IF(COUNTIFS($AA$2:$AA180,$AA180,$AF$2:$AF180,$AF180)=1,1,0))</f>
        <v/>
      </c>
      <c r="AK180" s="21">
        <f>IF($AJ180=1,IF(AND($AG180&lt;&gt;"",$AG180&lt;&gt;Themes!$L$12),1,0),0)</f>
        <v/>
      </c>
    </row>
    <row r="181">
      <c r="Z181" s="19" t="n"/>
      <c r="AA181" s="23" t="n"/>
      <c r="AB181" s="23" t="n"/>
      <c r="AC181" s="23" t="n"/>
      <c r="AD181" s="23" t="n"/>
      <c r="AE181" s="19" t="n"/>
      <c r="AF181" s="21">
        <f>IF(IFERROR(TRIM(INDEX($A181:$Y181,MATCH(Lists!$J$3,$A$1:$Y$1,0))&amp;""),"")&lt;&gt;"",IFERROR(TRIM(INDEX($A181:$Y181,MATCH(Lists!$J$3,$A$1:$Y$1,0))&amp;""),""),IF(IFERROR(TRIM(INDEX($A181:$Y181,MATCH(Lists!$J$4,$A$1:$Y$1,0))&amp;""),"")&lt;&gt;"",IFERROR(TRIM(INDEX($A181:$Y181,MATCH(Lists!$J$4,$A$1:$Y$1,0))&amp;""),""),IFERROR(TRIM(INDEX($A181:$Y181,MATCH(Lists!$J$2,$A$1:$Y$1,0))&amp;""),"")))</f>
        <v/>
      </c>
      <c r="AG181" s="21">
        <f>IFERROR(TRIM(INDEX($A181:$Y181,MATCH(Lists!$J$5,$A$1:$Y$1,0))&amp;""),"")</f>
        <v/>
      </c>
      <c r="AH181" s="21">
        <f>IFERROR(VALUE(IFERROR(TRIM(INDEX($A181:$Y181,MATCH(Lists!$J$6,$A$1:$Y$1,0))&amp;""),"")),"")</f>
        <v/>
      </c>
      <c r="AI181" s="22">
        <f>IF($AD181="S",Themes!$L$8,IF($AD181="M",Themes!$L$9,IF($AD181="L",Themes!$L$10,0)))</f>
        <v/>
      </c>
      <c r="AJ181" s="21">
        <f>IF(OR($AA181="",$AF181=""),0,IF(COUNTIFS($AA$2:$AA181,$AA181,$AF$2:$AF181,$AF181)=1,1,0))</f>
        <v/>
      </c>
      <c r="AK181" s="21">
        <f>IF($AJ181=1,IF(AND($AG181&lt;&gt;"",$AG181&lt;&gt;Themes!$L$12),1,0),0)</f>
        <v/>
      </c>
    </row>
    <row r="182">
      <c r="Z182" s="19" t="n"/>
      <c r="AA182" s="23" t="n"/>
      <c r="AB182" s="23" t="n"/>
      <c r="AC182" s="23" t="n"/>
      <c r="AD182" s="23" t="n"/>
      <c r="AE182" s="19" t="n"/>
      <c r="AF182" s="21">
        <f>IF(IFERROR(TRIM(INDEX($A182:$Y182,MATCH(Lists!$J$3,$A$1:$Y$1,0))&amp;""),"")&lt;&gt;"",IFERROR(TRIM(INDEX($A182:$Y182,MATCH(Lists!$J$3,$A$1:$Y$1,0))&amp;""),""),IF(IFERROR(TRIM(INDEX($A182:$Y182,MATCH(Lists!$J$4,$A$1:$Y$1,0))&amp;""),"")&lt;&gt;"",IFERROR(TRIM(INDEX($A182:$Y182,MATCH(Lists!$J$4,$A$1:$Y$1,0))&amp;""),""),IFERROR(TRIM(INDEX($A182:$Y182,MATCH(Lists!$J$2,$A$1:$Y$1,0))&amp;""),"")))</f>
        <v/>
      </c>
      <c r="AG182" s="21">
        <f>IFERROR(TRIM(INDEX($A182:$Y182,MATCH(Lists!$J$5,$A$1:$Y$1,0))&amp;""),"")</f>
        <v/>
      </c>
      <c r="AH182" s="21">
        <f>IFERROR(VALUE(IFERROR(TRIM(INDEX($A182:$Y182,MATCH(Lists!$J$6,$A$1:$Y$1,0))&amp;""),"")),"")</f>
        <v/>
      </c>
      <c r="AI182" s="22">
        <f>IF($AD182="S",Themes!$L$8,IF($AD182="M",Themes!$L$9,IF($AD182="L",Themes!$L$10,0)))</f>
        <v/>
      </c>
      <c r="AJ182" s="21">
        <f>IF(OR($AA182="",$AF182=""),0,IF(COUNTIFS($AA$2:$AA182,$AA182,$AF$2:$AF182,$AF182)=1,1,0))</f>
        <v/>
      </c>
      <c r="AK182" s="21">
        <f>IF($AJ182=1,IF(AND($AG182&lt;&gt;"",$AG182&lt;&gt;Themes!$L$12),1,0),0)</f>
        <v/>
      </c>
    </row>
    <row r="183">
      <c r="Z183" s="19" t="n"/>
      <c r="AA183" s="23" t="n"/>
      <c r="AB183" s="23" t="n"/>
      <c r="AC183" s="23" t="n"/>
      <c r="AD183" s="23" t="n"/>
      <c r="AE183" s="19" t="n"/>
      <c r="AF183" s="21">
        <f>IF(IFERROR(TRIM(INDEX($A183:$Y183,MATCH(Lists!$J$3,$A$1:$Y$1,0))&amp;""),"")&lt;&gt;"",IFERROR(TRIM(INDEX($A183:$Y183,MATCH(Lists!$J$3,$A$1:$Y$1,0))&amp;""),""),IF(IFERROR(TRIM(INDEX($A183:$Y183,MATCH(Lists!$J$4,$A$1:$Y$1,0))&amp;""),"")&lt;&gt;"",IFERROR(TRIM(INDEX($A183:$Y183,MATCH(Lists!$J$4,$A$1:$Y$1,0))&amp;""),""),IFERROR(TRIM(INDEX($A183:$Y183,MATCH(Lists!$J$2,$A$1:$Y$1,0))&amp;""),"")))</f>
        <v/>
      </c>
      <c r="AG183" s="21">
        <f>IFERROR(TRIM(INDEX($A183:$Y183,MATCH(Lists!$J$5,$A$1:$Y$1,0))&amp;""),"")</f>
        <v/>
      </c>
      <c r="AH183" s="21">
        <f>IFERROR(VALUE(IFERROR(TRIM(INDEX($A183:$Y183,MATCH(Lists!$J$6,$A$1:$Y$1,0))&amp;""),"")),"")</f>
        <v/>
      </c>
      <c r="AI183" s="22">
        <f>IF($AD183="S",Themes!$L$8,IF($AD183="M",Themes!$L$9,IF($AD183="L",Themes!$L$10,0)))</f>
        <v/>
      </c>
      <c r="AJ183" s="21">
        <f>IF(OR($AA183="",$AF183=""),0,IF(COUNTIFS($AA$2:$AA183,$AA183,$AF$2:$AF183,$AF183)=1,1,0))</f>
        <v/>
      </c>
      <c r="AK183" s="21">
        <f>IF($AJ183=1,IF(AND($AG183&lt;&gt;"",$AG183&lt;&gt;Themes!$L$12),1,0),0)</f>
        <v/>
      </c>
    </row>
    <row r="184">
      <c r="Z184" s="19" t="n"/>
      <c r="AA184" s="23" t="n"/>
      <c r="AB184" s="23" t="n"/>
      <c r="AC184" s="23" t="n"/>
      <c r="AD184" s="23" t="n"/>
      <c r="AE184" s="19" t="n"/>
      <c r="AF184" s="21">
        <f>IF(IFERROR(TRIM(INDEX($A184:$Y184,MATCH(Lists!$J$3,$A$1:$Y$1,0))&amp;""),"")&lt;&gt;"",IFERROR(TRIM(INDEX($A184:$Y184,MATCH(Lists!$J$3,$A$1:$Y$1,0))&amp;""),""),IF(IFERROR(TRIM(INDEX($A184:$Y184,MATCH(Lists!$J$4,$A$1:$Y$1,0))&amp;""),"")&lt;&gt;"",IFERROR(TRIM(INDEX($A184:$Y184,MATCH(Lists!$J$4,$A$1:$Y$1,0))&amp;""),""),IFERROR(TRIM(INDEX($A184:$Y184,MATCH(Lists!$J$2,$A$1:$Y$1,0))&amp;""),"")))</f>
        <v/>
      </c>
      <c r="AG184" s="21">
        <f>IFERROR(TRIM(INDEX($A184:$Y184,MATCH(Lists!$J$5,$A$1:$Y$1,0))&amp;""),"")</f>
        <v/>
      </c>
      <c r="AH184" s="21">
        <f>IFERROR(VALUE(IFERROR(TRIM(INDEX($A184:$Y184,MATCH(Lists!$J$6,$A$1:$Y$1,0))&amp;""),"")),"")</f>
        <v/>
      </c>
      <c r="AI184" s="22">
        <f>IF($AD184="S",Themes!$L$8,IF($AD184="M",Themes!$L$9,IF($AD184="L",Themes!$L$10,0)))</f>
        <v/>
      </c>
      <c r="AJ184" s="21">
        <f>IF(OR($AA184="",$AF184=""),0,IF(COUNTIFS($AA$2:$AA184,$AA184,$AF$2:$AF184,$AF184)=1,1,0))</f>
        <v/>
      </c>
      <c r="AK184" s="21">
        <f>IF($AJ184=1,IF(AND($AG184&lt;&gt;"",$AG184&lt;&gt;Themes!$L$12),1,0),0)</f>
        <v/>
      </c>
    </row>
    <row r="185">
      <c r="Z185" s="19" t="n"/>
      <c r="AA185" s="23" t="n"/>
      <c r="AB185" s="23" t="n"/>
      <c r="AC185" s="23" t="n"/>
      <c r="AD185" s="23" t="n"/>
      <c r="AE185" s="19" t="n"/>
      <c r="AF185" s="21">
        <f>IF(IFERROR(TRIM(INDEX($A185:$Y185,MATCH(Lists!$J$3,$A$1:$Y$1,0))&amp;""),"")&lt;&gt;"",IFERROR(TRIM(INDEX($A185:$Y185,MATCH(Lists!$J$3,$A$1:$Y$1,0))&amp;""),""),IF(IFERROR(TRIM(INDEX($A185:$Y185,MATCH(Lists!$J$4,$A$1:$Y$1,0))&amp;""),"")&lt;&gt;"",IFERROR(TRIM(INDEX($A185:$Y185,MATCH(Lists!$J$4,$A$1:$Y$1,0))&amp;""),""),IFERROR(TRIM(INDEX($A185:$Y185,MATCH(Lists!$J$2,$A$1:$Y$1,0))&amp;""),"")))</f>
        <v/>
      </c>
      <c r="AG185" s="21">
        <f>IFERROR(TRIM(INDEX($A185:$Y185,MATCH(Lists!$J$5,$A$1:$Y$1,0))&amp;""),"")</f>
        <v/>
      </c>
      <c r="AH185" s="21">
        <f>IFERROR(VALUE(IFERROR(TRIM(INDEX($A185:$Y185,MATCH(Lists!$J$6,$A$1:$Y$1,0))&amp;""),"")),"")</f>
        <v/>
      </c>
      <c r="AI185" s="22">
        <f>IF($AD185="S",Themes!$L$8,IF($AD185="M",Themes!$L$9,IF($AD185="L",Themes!$L$10,0)))</f>
        <v/>
      </c>
      <c r="AJ185" s="21">
        <f>IF(OR($AA185="",$AF185=""),0,IF(COUNTIFS($AA$2:$AA185,$AA185,$AF$2:$AF185,$AF185)=1,1,0))</f>
        <v/>
      </c>
      <c r="AK185" s="21">
        <f>IF($AJ185=1,IF(AND($AG185&lt;&gt;"",$AG185&lt;&gt;Themes!$L$12),1,0),0)</f>
        <v/>
      </c>
    </row>
    <row r="186">
      <c r="Z186" s="19" t="n"/>
      <c r="AA186" s="23" t="n"/>
      <c r="AB186" s="23" t="n"/>
      <c r="AC186" s="23" t="n"/>
      <c r="AD186" s="23" t="n"/>
      <c r="AE186" s="19" t="n"/>
      <c r="AF186" s="21">
        <f>IF(IFERROR(TRIM(INDEX($A186:$Y186,MATCH(Lists!$J$3,$A$1:$Y$1,0))&amp;""),"")&lt;&gt;"",IFERROR(TRIM(INDEX($A186:$Y186,MATCH(Lists!$J$3,$A$1:$Y$1,0))&amp;""),""),IF(IFERROR(TRIM(INDEX($A186:$Y186,MATCH(Lists!$J$4,$A$1:$Y$1,0))&amp;""),"")&lt;&gt;"",IFERROR(TRIM(INDEX($A186:$Y186,MATCH(Lists!$J$4,$A$1:$Y$1,0))&amp;""),""),IFERROR(TRIM(INDEX($A186:$Y186,MATCH(Lists!$J$2,$A$1:$Y$1,0))&amp;""),"")))</f>
        <v/>
      </c>
      <c r="AG186" s="21">
        <f>IFERROR(TRIM(INDEX($A186:$Y186,MATCH(Lists!$J$5,$A$1:$Y$1,0))&amp;""),"")</f>
        <v/>
      </c>
      <c r="AH186" s="21">
        <f>IFERROR(VALUE(IFERROR(TRIM(INDEX($A186:$Y186,MATCH(Lists!$J$6,$A$1:$Y$1,0))&amp;""),"")),"")</f>
        <v/>
      </c>
      <c r="AI186" s="22">
        <f>IF($AD186="S",Themes!$L$8,IF($AD186="M",Themes!$L$9,IF($AD186="L",Themes!$L$10,0)))</f>
        <v/>
      </c>
      <c r="AJ186" s="21">
        <f>IF(OR($AA186="",$AF186=""),0,IF(COUNTIFS($AA$2:$AA186,$AA186,$AF$2:$AF186,$AF186)=1,1,0))</f>
        <v/>
      </c>
      <c r="AK186" s="21">
        <f>IF($AJ186=1,IF(AND($AG186&lt;&gt;"",$AG186&lt;&gt;Themes!$L$12),1,0),0)</f>
        <v/>
      </c>
    </row>
    <row r="187">
      <c r="Z187" s="19" t="n"/>
      <c r="AA187" s="23" t="n"/>
      <c r="AB187" s="23" t="n"/>
      <c r="AC187" s="23" t="n"/>
      <c r="AD187" s="23" t="n"/>
      <c r="AE187" s="19" t="n"/>
      <c r="AF187" s="21">
        <f>IF(IFERROR(TRIM(INDEX($A187:$Y187,MATCH(Lists!$J$3,$A$1:$Y$1,0))&amp;""),"")&lt;&gt;"",IFERROR(TRIM(INDEX($A187:$Y187,MATCH(Lists!$J$3,$A$1:$Y$1,0))&amp;""),""),IF(IFERROR(TRIM(INDEX($A187:$Y187,MATCH(Lists!$J$4,$A$1:$Y$1,0))&amp;""),"")&lt;&gt;"",IFERROR(TRIM(INDEX($A187:$Y187,MATCH(Lists!$J$4,$A$1:$Y$1,0))&amp;""),""),IFERROR(TRIM(INDEX($A187:$Y187,MATCH(Lists!$J$2,$A$1:$Y$1,0))&amp;""),"")))</f>
        <v/>
      </c>
      <c r="AG187" s="21">
        <f>IFERROR(TRIM(INDEX($A187:$Y187,MATCH(Lists!$J$5,$A$1:$Y$1,0))&amp;""),"")</f>
        <v/>
      </c>
      <c r="AH187" s="21">
        <f>IFERROR(VALUE(IFERROR(TRIM(INDEX($A187:$Y187,MATCH(Lists!$J$6,$A$1:$Y$1,0))&amp;""),"")),"")</f>
        <v/>
      </c>
      <c r="AI187" s="22">
        <f>IF($AD187="S",Themes!$L$8,IF($AD187="M",Themes!$L$9,IF($AD187="L",Themes!$L$10,0)))</f>
        <v/>
      </c>
      <c r="AJ187" s="21">
        <f>IF(OR($AA187="",$AF187=""),0,IF(COUNTIFS($AA$2:$AA187,$AA187,$AF$2:$AF187,$AF187)=1,1,0))</f>
        <v/>
      </c>
      <c r="AK187" s="21">
        <f>IF($AJ187=1,IF(AND($AG187&lt;&gt;"",$AG187&lt;&gt;Themes!$L$12),1,0),0)</f>
        <v/>
      </c>
    </row>
    <row r="188">
      <c r="Z188" s="19" t="n"/>
      <c r="AA188" s="23" t="n"/>
      <c r="AB188" s="23" t="n"/>
      <c r="AC188" s="23" t="n"/>
      <c r="AD188" s="23" t="n"/>
      <c r="AE188" s="19" t="n"/>
      <c r="AF188" s="21">
        <f>IF(IFERROR(TRIM(INDEX($A188:$Y188,MATCH(Lists!$J$3,$A$1:$Y$1,0))&amp;""),"")&lt;&gt;"",IFERROR(TRIM(INDEX($A188:$Y188,MATCH(Lists!$J$3,$A$1:$Y$1,0))&amp;""),""),IF(IFERROR(TRIM(INDEX($A188:$Y188,MATCH(Lists!$J$4,$A$1:$Y$1,0))&amp;""),"")&lt;&gt;"",IFERROR(TRIM(INDEX($A188:$Y188,MATCH(Lists!$J$4,$A$1:$Y$1,0))&amp;""),""),IFERROR(TRIM(INDEX($A188:$Y188,MATCH(Lists!$J$2,$A$1:$Y$1,0))&amp;""),"")))</f>
        <v/>
      </c>
      <c r="AG188" s="21">
        <f>IFERROR(TRIM(INDEX($A188:$Y188,MATCH(Lists!$J$5,$A$1:$Y$1,0))&amp;""),"")</f>
        <v/>
      </c>
      <c r="AH188" s="21">
        <f>IFERROR(VALUE(IFERROR(TRIM(INDEX($A188:$Y188,MATCH(Lists!$J$6,$A$1:$Y$1,0))&amp;""),"")),"")</f>
        <v/>
      </c>
      <c r="AI188" s="22">
        <f>IF($AD188="S",Themes!$L$8,IF($AD188="M",Themes!$L$9,IF($AD188="L",Themes!$L$10,0)))</f>
        <v/>
      </c>
      <c r="AJ188" s="21">
        <f>IF(OR($AA188="",$AF188=""),0,IF(COUNTIFS($AA$2:$AA188,$AA188,$AF$2:$AF188,$AF188)=1,1,0))</f>
        <v/>
      </c>
      <c r="AK188" s="21">
        <f>IF($AJ188=1,IF(AND($AG188&lt;&gt;"",$AG188&lt;&gt;Themes!$L$12),1,0),0)</f>
        <v/>
      </c>
    </row>
    <row r="189">
      <c r="Z189" s="19" t="n"/>
      <c r="AA189" s="23" t="n"/>
      <c r="AB189" s="23" t="n"/>
      <c r="AC189" s="23" t="n"/>
      <c r="AD189" s="23" t="n"/>
      <c r="AE189" s="19" t="n"/>
      <c r="AF189" s="21">
        <f>IF(IFERROR(TRIM(INDEX($A189:$Y189,MATCH(Lists!$J$3,$A$1:$Y$1,0))&amp;""),"")&lt;&gt;"",IFERROR(TRIM(INDEX($A189:$Y189,MATCH(Lists!$J$3,$A$1:$Y$1,0))&amp;""),""),IF(IFERROR(TRIM(INDEX($A189:$Y189,MATCH(Lists!$J$4,$A$1:$Y$1,0))&amp;""),"")&lt;&gt;"",IFERROR(TRIM(INDEX($A189:$Y189,MATCH(Lists!$J$4,$A$1:$Y$1,0))&amp;""),""),IFERROR(TRIM(INDEX($A189:$Y189,MATCH(Lists!$J$2,$A$1:$Y$1,0))&amp;""),"")))</f>
        <v/>
      </c>
      <c r="AG189" s="21">
        <f>IFERROR(TRIM(INDEX($A189:$Y189,MATCH(Lists!$J$5,$A$1:$Y$1,0))&amp;""),"")</f>
        <v/>
      </c>
      <c r="AH189" s="21">
        <f>IFERROR(VALUE(IFERROR(TRIM(INDEX($A189:$Y189,MATCH(Lists!$J$6,$A$1:$Y$1,0))&amp;""),"")),"")</f>
        <v/>
      </c>
      <c r="AI189" s="22">
        <f>IF($AD189="S",Themes!$L$8,IF($AD189="M",Themes!$L$9,IF($AD189="L",Themes!$L$10,0)))</f>
        <v/>
      </c>
      <c r="AJ189" s="21">
        <f>IF(OR($AA189="",$AF189=""),0,IF(COUNTIFS($AA$2:$AA189,$AA189,$AF$2:$AF189,$AF189)=1,1,0))</f>
        <v/>
      </c>
      <c r="AK189" s="21">
        <f>IF($AJ189=1,IF(AND($AG189&lt;&gt;"",$AG189&lt;&gt;Themes!$L$12),1,0),0)</f>
        <v/>
      </c>
    </row>
    <row r="190">
      <c r="Z190" s="19" t="n"/>
      <c r="AA190" s="23" t="n"/>
      <c r="AB190" s="23" t="n"/>
      <c r="AC190" s="23" t="n"/>
      <c r="AD190" s="23" t="n"/>
      <c r="AE190" s="19" t="n"/>
      <c r="AF190" s="21">
        <f>IF(IFERROR(TRIM(INDEX($A190:$Y190,MATCH(Lists!$J$3,$A$1:$Y$1,0))&amp;""),"")&lt;&gt;"",IFERROR(TRIM(INDEX($A190:$Y190,MATCH(Lists!$J$3,$A$1:$Y$1,0))&amp;""),""),IF(IFERROR(TRIM(INDEX($A190:$Y190,MATCH(Lists!$J$4,$A$1:$Y$1,0))&amp;""),"")&lt;&gt;"",IFERROR(TRIM(INDEX($A190:$Y190,MATCH(Lists!$J$4,$A$1:$Y$1,0))&amp;""),""),IFERROR(TRIM(INDEX($A190:$Y190,MATCH(Lists!$J$2,$A$1:$Y$1,0))&amp;""),"")))</f>
        <v/>
      </c>
      <c r="AG190" s="21">
        <f>IFERROR(TRIM(INDEX($A190:$Y190,MATCH(Lists!$J$5,$A$1:$Y$1,0))&amp;""),"")</f>
        <v/>
      </c>
      <c r="AH190" s="21">
        <f>IFERROR(VALUE(IFERROR(TRIM(INDEX($A190:$Y190,MATCH(Lists!$J$6,$A$1:$Y$1,0))&amp;""),"")),"")</f>
        <v/>
      </c>
      <c r="AI190" s="22">
        <f>IF($AD190="S",Themes!$L$8,IF($AD190="M",Themes!$L$9,IF($AD190="L",Themes!$L$10,0)))</f>
        <v/>
      </c>
      <c r="AJ190" s="21">
        <f>IF(OR($AA190="",$AF190=""),0,IF(COUNTIFS($AA$2:$AA190,$AA190,$AF$2:$AF190,$AF190)=1,1,0))</f>
        <v/>
      </c>
      <c r="AK190" s="21">
        <f>IF($AJ190=1,IF(AND($AG190&lt;&gt;"",$AG190&lt;&gt;Themes!$L$12),1,0),0)</f>
        <v/>
      </c>
    </row>
    <row r="191">
      <c r="Z191" s="19" t="n"/>
      <c r="AA191" s="23" t="n"/>
      <c r="AB191" s="23" t="n"/>
      <c r="AC191" s="23" t="n"/>
      <c r="AD191" s="23" t="n"/>
      <c r="AE191" s="19" t="n"/>
      <c r="AF191" s="21">
        <f>IF(IFERROR(TRIM(INDEX($A191:$Y191,MATCH(Lists!$J$3,$A$1:$Y$1,0))&amp;""),"")&lt;&gt;"",IFERROR(TRIM(INDEX($A191:$Y191,MATCH(Lists!$J$3,$A$1:$Y$1,0))&amp;""),""),IF(IFERROR(TRIM(INDEX($A191:$Y191,MATCH(Lists!$J$4,$A$1:$Y$1,0))&amp;""),"")&lt;&gt;"",IFERROR(TRIM(INDEX($A191:$Y191,MATCH(Lists!$J$4,$A$1:$Y$1,0))&amp;""),""),IFERROR(TRIM(INDEX($A191:$Y191,MATCH(Lists!$J$2,$A$1:$Y$1,0))&amp;""),"")))</f>
        <v/>
      </c>
      <c r="AG191" s="21">
        <f>IFERROR(TRIM(INDEX($A191:$Y191,MATCH(Lists!$J$5,$A$1:$Y$1,0))&amp;""),"")</f>
        <v/>
      </c>
      <c r="AH191" s="21">
        <f>IFERROR(VALUE(IFERROR(TRIM(INDEX($A191:$Y191,MATCH(Lists!$J$6,$A$1:$Y$1,0))&amp;""),"")),"")</f>
        <v/>
      </c>
      <c r="AI191" s="22">
        <f>IF($AD191="S",Themes!$L$8,IF($AD191="M",Themes!$L$9,IF($AD191="L",Themes!$L$10,0)))</f>
        <v/>
      </c>
      <c r="AJ191" s="21">
        <f>IF(OR($AA191="",$AF191=""),0,IF(COUNTIFS($AA$2:$AA191,$AA191,$AF$2:$AF191,$AF191)=1,1,0))</f>
        <v/>
      </c>
      <c r="AK191" s="21">
        <f>IF($AJ191=1,IF(AND($AG191&lt;&gt;"",$AG191&lt;&gt;Themes!$L$12),1,0),0)</f>
        <v/>
      </c>
    </row>
    <row r="192">
      <c r="Z192" s="19" t="n"/>
      <c r="AA192" s="23" t="n"/>
      <c r="AB192" s="23" t="n"/>
      <c r="AC192" s="23" t="n"/>
      <c r="AD192" s="23" t="n"/>
      <c r="AE192" s="19" t="n"/>
      <c r="AF192" s="21">
        <f>IF(IFERROR(TRIM(INDEX($A192:$Y192,MATCH(Lists!$J$3,$A$1:$Y$1,0))&amp;""),"")&lt;&gt;"",IFERROR(TRIM(INDEX($A192:$Y192,MATCH(Lists!$J$3,$A$1:$Y$1,0))&amp;""),""),IF(IFERROR(TRIM(INDEX($A192:$Y192,MATCH(Lists!$J$4,$A$1:$Y$1,0))&amp;""),"")&lt;&gt;"",IFERROR(TRIM(INDEX($A192:$Y192,MATCH(Lists!$J$4,$A$1:$Y$1,0))&amp;""),""),IFERROR(TRIM(INDEX($A192:$Y192,MATCH(Lists!$J$2,$A$1:$Y$1,0))&amp;""),"")))</f>
        <v/>
      </c>
      <c r="AG192" s="21">
        <f>IFERROR(TRIM(INDEX($A192:$Y192,MATCH(Lists!$J$5,$A$1:$Y$1,0))&amp;""),"")</f>
        <v/>
      </c>
      <c r="AH192" s="21">
        <f>IFERROR(VALUE(IFERROR(TRIM(INDEX($A192:$Y192,MATCH(Lists!$J$6,$A$1:$Y$1,0))&amp;""),"")),"")</f>
        <v/>
      </c>
      <c r="AI192" s="22">
        <f>IF($AD192="S",Themes!$L$8,IF($AD192="M",Themes!$L$9,IF($AD192="L",Themes!$L$10,0)))</f>
        <v/>
      </c>
      <c r="AJ192" s="21">
        <f>IF(OR($AA192="",$AF192=""),0,IF(COUNTIFS($AA$2:$AA192,$AA192,$AF$2:$AF192,$AF192)=1,1,0))</f>
        <v/>
      </c>
      <c r="AK192" s="21">
        <f>IF($AJ192=1,IF(AND($AG192&lt;&gt;"",$AG192&lt;&gt;Themes!$L$12),1,0),0)</f>
        <v/>
      </c>
    </row>
    <row r="193">
      <c r="Z193" s="19" t="n"/>
      <c r="AA193" s="23" t="n"/>
      <c r="AB193" s="23" t="n"/>
      <c r="AC193" s="23" t="n"/>
      <c r="AD193" s="23" t="n"/>
      <c r="AE193" s="19" t="n"/>
      <c r="AF193" s="21">
        <f>IF(IFERROR(TRIM(INDEX($A193:$Y193,MATCH(Lists!$J$3,$A$1:$Y$1,0))&amp;""),"")&lt;&gt;"",IFERROR(TRIM(INDEX($A193:$Y193,MATCH(Lists!$J$3,$A$1:$Y$1,0))&amp;""),""),IF(IFERROR(TRIM(INDEX($A193:$Y193,MATCH(Lists!$J$4,$A$1:$Y$1,0))&amp;""),"")&lt;&gt;"",IFERROR(TRIM(INDEX($A193:$Y193,MATCH(Lists!$J$4,$A$1:$Y$1,0))&amp;""),""),IFERROR(TRIM(INDEX($A193:$Y193,MATCH(Lists!$J$2,$A$1:$Y$1,0))&amp;""),"")))</f>
        <v/>
      </c>
      <c r="AG193" s="21">
        <f>IFERROR(TRIM(INDEX($A193:$Y193,MATCH(Lists!$J$5,$A$1:$Y$1,0))&amp;""),"")</f>
        <v/>
      </c>
      <c r="AH193" s="21">
        <f>IFERROR(VALUE(IFERROR(TRIM(INDEX($A193:$Y193,MATCH(Lists!$J$6,$A$1:$Y$1,0))&amp;""),"")),"")</f>
        <v/>
      </c>
      <c r="AI193" s="22">
        <f>IF($AD193="S",Themes!$L$8,IF($AD193="M",Themes!$L$9,IF($AD193="L",Themes!$L$10,0)))</f>
        <v/>
      </c>
      <c r="AJ193" s="21">
        <f>IF(OR($AA193="",$AF193=""),0,IF(COUNTIFS($AA$2:$AA193,$AA193,$AF$2:$AF193,$AF193)=1,1,0))</f>
        <v/>
      </c>
      <c r="AK193" s="21">
        <f>IF($AJ193=1,IF(AND($AG193&lt;&gt;"",$AG193&lt;&gt;Themes!$L$12),1,0),0)</f>
        <v/>
      </c>
    </row>
    <row r="194">
      <c r="Z194" s="19" t="n"/>
      <c r="AA194" s="23" t="n"/>
      <c r="AB194" s="23" t="n"/>
      <c r="AC194" s="23" t="n"/>
      <c r="AD194" s="23" t="n"/>
      <c r="AE194" s="19" t="n"/>
      <c r="AF194" s="21">
        <f>IF(IFERROR(TRIM(INDEX($A194:$Y194,MATCH(Lists!$J$3,$A$1:$Y$1,0))&amp;""),"")&lt;&gt;"",IFERROR(TRIM(INDEX($A194:$Y194,MATCH(Lists!$J$3,$A$1:$Y$1,0))&amp;""),""),IF(IFERROR(TRIM(INDEX($A194:$Y194,MATCH(Lists!$J$4,$A$1:$Y$1,0))&amp;""),"")&lt;&gt;"",IFERROR(TRIM(INDEX($A194:$Y194,MATCH(Lists!$J$4,$A$1:$Y$1,0))&amp;""),""),IFERROR(TRIM(INDEX($A194:$Y194,MATCH(Lists!$J$2,$A$1:$Y$1,0))&amp;""),"")))</f>
        <v/>
      </c>
      <c r="AG194" s="21">
        <f>IFERROR(TRIM(INDEX($A194:$Y194,MATCH(Lists!$J$5,$A$1:$Y$1,0))&amp;""),"")</f>
        <v/>
      </c>
      <c r="AH194" s="21">
        <f>IFERROR(VALUE(IFERROR(TRIM(INDEX($A194:$Y194,MATCH(Lists!$J$6,$A$1:$Y$1,0))&amp;""),"")),"")</f>
        <v/>
      </c>
      <c r="AI194" s="22">
        <f>IF($AD194="S",Themes!$L$8,IF($AD194="M",Themes!$L$9,IF($AD194="L",Themes!$L$10,0)))</f>
        <v/>
      </c>
      <c r="AJ194" s="21">
        <f>IF(OR($AA194="",$AF194=""),0,IF(COUNTIFS($AA$2:$AA194,$AA194,$AF$2:$AF194,$AF194)=1,1,0))</f>
        <v/>
      </c>
      <c r="AK194" s="21">
        <f>IF($AJ194=1,IF(AND($AG194&lt;&gt;"",$AG194&lt;&gt;Themes!$L$12),1,0),0)</f>
        <v/>
      </c>
    </row>
    <row r="195">
      <c r="Z195" s="19" t="n"/>
      <c r="AA195" s="23" t="n"/>
      <c r="AB195" s="23" t="n"/>
      <c r="AC195" s="23" t="n"/>
      <c r="AD195" s="23" t="n"/>
      <c r="AE195" s="19" t="n"/>
      <c r="AF195" s="21">
        <f>IF(IFERROR(TRIM(INDEX($A195:$Y195,MATCH(Lists!$J$3,$A$1:$Y$1,0))&amp;""),"")&lt;&gt;"",IFERROR(TRIM(INDEX($A195:$Y195,MATCH(Lists!$J$3,$A$1:$Y$1,0))&amp;""),""),IF(IFERROR(TRIM(INDEX($A195:$Y195,MATCH(Lists!$J$4,$A$1:$Y$1,0))&amp;""),"")&lt;&gt;"",IFERROR(TRIM(INDEX($A195:$Y195,MATCH(Lists!$J$4,$A$1:$Y$1,0))&amp;""),""),IFERROR(TRIM(INDEX($A195:$Y195,MATCH(Lists!$J$2,$A$1:$Y$1,0))&amp;""),"")))</f>
        <v/>
      </c>
      <c r="AG195" s="21">
        <f>IFERROR(TRIM(INDEX($A195:$Y195,MATCH(Lists!$J$5,$A$1:$Y$1,0))&amp;""),"")</f>
        <v/>
      </c>
      <c r="AH195" s="21">
        <f>IFERROR(VALUE(IFERROR(TRIM(INDEX($A195:$Y195,MATCH(Lists!$J$6,$A$1:$Y$1,0))&amp;""),"")),"")</f>
        <v/>
      </c>
      <c r="AI195" s="22">
        <f>IF($AD195="S",Themes!$L$8,IF($AD195="M",Themes!$L$9,IF($AD195="L",Themes!$L$10,0)))</f>
        <v/>
      </c>
      <c r="AJ195" s="21">
        <f>IF(OR($AA195="",$AF195=""),0,IF(COUNTIFS($AA$2:$AA195,$AA195,$AF$2:$AF195,$AF195)=1,1,0))</f>
        <v/>
      </c>
      <c r="AK195" s="21">
        <f>IF($AJ195=1,IF(AND($AG195&lt;&gt;"",$AG195&lt;&gt;Themes!$L$12),1,0),0)</f>
        <v/>
      </c>
    </row>
    <row r="196">
      <c r="Z196" s="19" t="n"/>
      <c r="AA196" s="23" t="n"/>
      <c r="AB196" s="23" t="n"/>
      <c r="AC196" s="23" t="n"/>
      <c r="AD196" s="23" t="n"/>
      <c r="AE196" s="19" t="n"/>
      <c r="AF196" s="21">
        <f>IF(IFERROR(TRIM(INDEX($A196:$Y196,MATCH(Lists!$J$3,$A$1:$Y$1,0))&amp;""),"")&lt;&gt;"",IFERROR(TRIM(INDEX($A196:$Y196,MATCH(Lists!$J$3,$A$1:$Y$1,0))&amp;""),""),IF(IFERROR(TRIM(INDEX($A196:$Y196,MATCH(Lists!$J$4,$A$1:$Y$1,0))&amp;""),"")&lt;&gt;"",IFERROR(TRIM(INDEX($A196:$Y196,MATCH(Lists!$J$4,$A$1:$Y$1,0))&amp;""),""),IFERROR(TRIM(INDEX($A196:$Y196,MATCH(Lists!$J$2,$A$1:$Y$1,0))&amp;""),"")))</f>
        <v/>
      </c>
      <c r="AG196" s="21">
        <f>IFERROR(TRIM(INDEX($A196:$Y196,MATCH(Lists!$J$5,$A$1:$Y$1,0))&amp;""),"")</f>
        <v/>
      </c>
      <c r="AH196" s="21">
        <f>IFERROR(VALUE(IFERROR(TRIM(INDEX($A196:$Y196,MATCH(Lists!$J$6,$A$1:$Y$1,0))&amp;""),"")),"")</f>
        <v/>
      </c>
      <c r="AI196" s="22">
        <f>IF($AD196="S",Themes!$L$8,IF($AD196="M",Themes!$L$9,IF($AD196="L",Themes!$L$10,0)))</f>
        <v/>
      </c>
      <c r="AJ196" s="21">
        <f>IF(OR($AA196="",$AF196=""),0,IF(COUNTIFS($AA$2:$AA196,$AA196,$AF$2:$AF196,$AF196)=1,1,0))</f>
        <v/>
      </c>
      <c r="AK196" s="21">
        <f>IF($AJ196=1,IF(AND($AG196&lt;&gt;"",$AG196&lt;&gt;Themes!$L$12),1,0),0)</f>
        <v/>
      </c>
    </row>
    <row r="197">
      <c r="Z197" s="19" t="n"/>
      <c r="AA197" s="23" t="n"/>
      <c r="AB197" s="23" t="n"/>
      <c r="AC197" s="23" t="n"/>
      <c r="AD197" s="23" t="n"/>
      <c r="AE197" s="19" t="n"/>
      <c r="AF197" s="21">
        <f>IF(IFERROR(TRIM(INDEX($A197:$Y197,MATCH(Lists!$J$3,$A$1:$Y$1,0))&amp;""),"")&lt;&gt;"",IFERROR(TRIM(INDEX($A197:$Y197,MATCH(Lists!$J$3,$A$1:$Y$1,0))&amp;""),""),IF(IFERROR(TRIM(INDEX($A197:$Y197,MATCH(Lists!$J$4,$A$1:$Y$1,0))&amp;""),"")&lt;&gt;"",IFERROR(TRIM(INDEX($A197:$Y197,MATCH(Lists!$J$4,$A$1:$Y$1,0))&amp;""),""),IFERROR(TRIM(INDEX($A197:$Y197,MATCH(Lists!$J$2,$A$1:$Y$1,0))&amp;""),"")))</f>
        <v/>
      </c>
      <c r="AG197" s="21">
        <f>IFERROR(TRIM(INDEX($A197:$Y197,MATCH(Lists!$J$5,$A$1:$Y$1,0))&amp;""),"")</f>
        <v/>
      </c>
      <c r="AH197" s="21">
        <f>IFERROR(VALUE(IFERROR(TRIM(INDEX($A197:$Y197,MATCH(Lists!$J$6,$A$1:$Y$1,0))&amp;""),"")),"")</f>
        <v/>
      </c>
      <c r="AI197" s="22">
        <f>IF($AD197="S",Themes!$L$8,IF($AD197="M",Themes!$L$9,IF($AD197="L",Themes!$L$10,0)))</f>
        <v/>
      </c>
      <c r="AJ197" s="21">
        <f>IF(OR($AA197="",$AF197=""),0,IF(COUNTIFS($AA$2:$AA197,$AA197,$AF$2:$AF197,$AF197)=1,1,0))</f>
        <v/>
      </c>
      <c r="AK197" s="21">
        <f>IF($AJ197=1,IF(AND($AG197&lt;&gt;"",$AG197&lt;&gt;Themes!$L$12),1,0),0)</f>
        <v/>
      </c>
    </row>
    <row r="198">
      <c r="Z198" s="19" t="n"/>
      <c r="AA198" s="23" t="n"/>
      <c r="AB198" s="23" t="n"/>
      <c r="AC198" s="23" t="n"/>
      <c r="AD198" s="23" t="n"/>
      <c r="AE198" s="19" t="n"/>
      <c r="AF198" s="21">
        <f>IF(IFERROR(TRIM(INDEX($A198:$Y198,MATCH(Lists!$J$3,$A$1:$Y$1,0))&amp;""),"")&lt;&gt;"",IFERROR(TRIM(INDEX($A198:$Y198,MATCH(Lists!$J$3,$A$1:$Y$1,0))&amp;""),""),IF(IFERROR(TRIM(INDEX($A198:$Y198,MATCH(Lists!$J$4,$A$1:$Y$1,0))&amp;""),"")&lt;&gt;"",IFERROR(TRIM(INDEX($A198:$Y198,MATCH(Lists!$J$4,$A$1:$Y$1,0))&amp;""),""),IFERROR(TRIM(INDEX($A198:$Y198,MATCH(Lists!$J$2,$A$1:$Y$1,0))&amp;""),"")))</f>
        <v/>
      </c>
      <c r="AG198" s="21">
        <f>IFERROR(TRIM(INDEX($A198:$Y198,MATCH(Lists!$J$5,$A$1:$Y$1,0))&amp;""),"")</f>
        <v/>
      </c>
      <c r="AH198" s="21">
        <f>IFERROR(VALUE(IFERROR(TRIM(INDEX($A198:$Y198,MATCH(Lists!$J$6,$A$1:$Y$1,0))&amp;""),"")),"")</f>
        <v/>
      </c>
      <c r="AI198" s="22">
        <f>IF($AD198="S",Themes!$L$8,IF($AD198="M",Themes!$L$9,IF($AD198="L",Themes!$L$10,0)))</f>
        <v/>
      </c>
      <c r="AJ198" s="21">
        <f>IF(OR($AA198="",$AF198=""),0,IF(COUNTIFS($AA$2:$AA198,$AA198,$AF$2:$AF198,$AF198)=1,1,0))</f>
        <v/>
      </c>
      <c r="AK198" s="21">
        <f>IF($AJ198=1,IF(AND($AG198&lt;&gt;"",$AG198&lt;&gt;Themes!$L$12),1,0),0)</f>
        <v/>
      </c>
    </row>
    <row r="199">
      <c r="Z199" s="19" t="n"/>
      <c r="AA199" s="23" t="n"/>
      <c r="AB199" s="23" t="n"/>
      <c r="AC199" s="23" t="n"/>
      <c r="AD199" s="23" t="n"/>
      <c r="AE199" s="19" t="n"/>
      <c r="AF199" s="21">
        <f>IF(IFERROR(TRIM(INDEX($A199:$Y199,MATCH(Lists!$J$3,$A$1:$Y$1,0))&amp;""),"")&lt;&gt;"",IFERROR(TRIM(INDEX($A199:$Y199,MATCH(Lists!$J$3,$A$1:$Y$1,0))&amp;""),""),IF(IFERROR(TRIM(INDEX($A199:$Y199,MATCH(Lists!$J$4,$A$1:$Y$1,0))&amp;""),"")&lt;&gt;"",IFERROR(TRIM(INDEX($A199:$Y199,MATCH(Lists!$J$4,$A$1:$Y$1,0))&amp;""),""),IFERROR(TRIM(INDEX($A199:$Y199,MATCH(Lists!$J$2,$A$1:$Y$1,0))&amp;""),"")))</f>
        <v/>
      </c>
      <c r="AG199" s="21">
        <f>IFERROR(TRIM(INDEX($A199:$Y199,MATCH(Lists!$J$5,$A$1:$Y$1,0))&amp;""),"")</f>
        <v/>
      </c>
      <c r="AH199" s="21">
        <f>IFERROR(VALUE(IFERROR(TRIM(INDEX($A199:$Y199,MATCH(Lists!$J$6,$A$1:$Y$1,0))&amp;""),"")),"")</f>
        <v/>
      </c>
      <c r="AI199" s="22">
        <f>IF($AD199="S",Themes!$L$8,IF($AD199="M",Themes!$L$9,IF($AD199="L",Themes!$L$10,0)))</f>
        <v/>
      </c>
      <c r="AJ199" s="21">
        <f>IF(OR($AA199="",$AF199=""),0,IF(COUNTIFS($AA$2:$AA199,$AA199,$AF$2:$AF199,$AF199)=1,1,0))</f>
        <v/>
      </c>
      <c r="AK199" s="21">
        <f>IF($AJ199=1,IF(AND($AG199&lt;&gt;"",$AG199&lt;&gt;Themes!$L$12),1,0),0)</f>
        <v/>
      </c>
    </row>
    <row r="200">
      <c r="Z200" s="19" t="n"/>
      <c r="AA200" s="23" t="n"/>
      <c r="AB200" s="23" t="n"/>
      <c r="AC200" s="23" t="n"/>
      <c r="AD200" s="23" t="n"/>
      <c r="AE200" s="19" t="n"/>
      <c r="AF200" s="21">
        <f>IF(IFERROR(TRIM(INDEX($A200:$Y200,MATCH(Lists!$J$3,$A$1:$Y$1,0))&amp;""),"")&lt;&gt;"",IFERROR(TRIM(INDEX($A200:$Y200,MATCH(Lists!$J$3,$A$1:$Y$1,0))&amp;""),""),IF(IFERROR(TRIM(INDEX($A200:$Y200,MATCH(Lists!$J$4,$A$1:$Y$1,0))&amp;""),"")&lt;&gt;"",IFERROR(TRIM(INDEX($A200:$Y200,MATCH(Lists!$J$4,$A$1:$Y$1,0))&amp;""),""),IFERROR(TRIM(INDEX($A200:$Y200,MATCH(Lists!$J$2,$A$1:$Y$1,0))&amp;""),"")))</f>
        <v/>
      </c>
      <c r="AG200" s="21">
        <f>IFERROR(TRIM(INDEX($A200:$Y200,MATCH(Lists!$J$5,$A$1:$Y$1,0))&amp;""),"")</f>
        <v/>
      </c>
      <c r="AH200" s="21">
        <f>IFERROR(VALUE(IFERROR(TRIM(INDEX($A200:$Y200,MATCH(Lists!$J$6,$A$1:$Y$1,0))&amp;""),"")),"")</f>
        <v/>
      </c>
      <c r="AI200" s="22">
        <f>IF($AD200="S",Themes!$L$8,IF($AD200="M",Themes!$L$9,IF($AD200="L",Themes!$L$10,0)))</f>
        <v/>
      </c>
      <c r="AJ200" s="21">
        <f>IF(OR($AA200="",$AF200=""),0,IF(COUNTIFS($AA$2:$AA200,$AA200,$AF$2:$AF200,$AF200)=1,1,0))</f>
        <v/>
      </c>
      <c r="AK200" s="21">
        <f>IF($AJ200=1,IF(AND($AG200&lt;&gt;"",$AG200&lt;&gt;Themes!$L$12),1,0),0)</f>
        <v/>
      </c>
    </row>
    <row r="201">
      <c r="Z201" s="19" t="n"/>
      <c r="AA201" s="23" t="n"/>
      <c r="AB201" s="23" t="n"/>
      <c r="AC201" s="23" t="n"/>
      <c r="AD201" s="23" t="n"/>
      <c r="AE201" s="19" t="n"/>
      <c r="AF201" s="21">
        <f>IF(IFERROR(TRIM(INDEX($A201:$Y201,MATCH(Lists!$J$3,$A$1:$Y$1,0))&amp;""),"")&lt;&gt;"",IFERROR(TRIM(INDEX($A201:$Y201,MATCH(Lists!$J$3,$A$1:$Y$1,0))&amp;""),""),IF(IFERROR(TRIM(INDEX($A201:$Y201,MATCH(Lists!$J$4,$A$1:$Y$1,0))&amp;""),"")&lt;&gt;"",IFERROR(TRIM(INDEX($A201:$Y201,MATCH(Lists!$J$4,$A$1:$Y$1,0))&amp;""),""),IFERROR(TRIM(INDEX($A201:$Y201,MATCH(Lists!$J$2,$A$1:$Y$1,0))&amp;""),"")))</f>
        <v/>
      </c>
      <c r="AG201" s="21">
        <f>IFERROR(TRIM(INDEX($A201:$Y201,MATCH(Lists!$J$5,$A$1:$Y$1,0))&amp;""),"")</f>
        <v/>
      </c>
      <c r="AH201" s="21">
        <f>IFERROR(VALUE(IFERROR(TRIM(INDEX($A201:$Y201,MATCH(Lists!$J$6,$A$1:$Y$1,0))&amp;""),"")),"")</f>
        <v/>
      </c>
      <c r="AI201" s="22">
        <f>IF($AD201="S",Themes!$L$8,IF($AD201="M",Themes!$L$9,IF($AD201="L",Themes!$L$10,0)))</f>
        <v/>
      </c>
      <c r="AJ201" s="21">
        <f>IF(OR($AA201="",$AF201=""),0,IF(COUNTIFS($AA$2:$AA201,$AA201,$AF$2:$AF201,$AF201)=1,1,0))</f>
        <v/>
      </c>
      <c r="AK201" s="21">
        <f>IF($AJ201=1,IF(AND($AG201&lt;&gt;"",$AG201&lt;&gt;Themes!$L$12),1,0),0)</f>
        <v/>
      </c>
    </row>
    <row r="202">
      <c r="Z202" s="19" t="n"/>
      <c r="AA202" s="23" t="n"/>
      <c r="AB202" s="23" t="n"/>
      <c r="AC202" s="23" t="n"/>
      <c r="AD202" s="23" t="n"/>
      <c r="AE202" s="19" t="n"/>
      <c r="AF202" s="21">
        <f>IF(IFERROR(TRIM(INDEX($A202:$Y202,MATCH(Lists!$J$3,$A$1:$Y$1,0))&amp;""),"")&lt;&gt;"",IFERROR(TRIM(INDEX($A202:$Y202,MATCH(Lists!$J$3,$A$1:$Y$1,0))&amp;""),""),IF(IFERROR(TRIM(INDEX($A202:$Y202,MATCH(Lists!$J$4,$A$1:$Y$1,0))&amp;""),"")&lt;&gt;"",IFERROR(TRIM(INDEX($A202:$Y202,MATCH(Lists!$J$4,$A$1:$Y$1,0))&amp;""),""),IFERROR(TRIM(INDEX($A202:$Y202,MATCH(Lists!$J$2,$A$1:$Y$1,0))&amp;""),"")))</f>
        <v/>
      </c>
      <c r="AG202" s="21">
        <f>IFERROR(TRIM(INDEX($A202:$Y202,MATCH(Lists!$J$5,$A$1:$Y$1,0))&amp;""),"")</f>
        <v/>
      </c>
      <c r="AH202" s="21">
        <f>IFERROR(VALUE(IFERROR(TRIM(INDEX($A202:$Y202,MATCH(Lists!$J$6,$A$1:$Y$1,0))&amp;""),"")),"")</f>
        <v/>
      </c>
      <c r="AI202" s="22">
        <f>IF($AD202="S",Themes!$L$8,IF($AD202="M",Themes!$L$9,IF($AD202="L",Themes!$L$10,0)))</f>
        <v/>
      </c>
      <c r="AJ202" s="21">
        <f>IF(OR($AA202="",$AF202=""),0,IF(COUNTIFS($AA$2:$AA202,$AA202,$AF$2:$AF202,$AF202)=1,1,0))</f>
        <v/>
      </c>
      <c r="AK202" s="21">
        <f>IF($AJ202=1,IF(AND($AG202&lt;&gt;"",$AG202&lt;&gt;Themes!$L$12),1,0),0)</f>
        <v/>
      </c>
    </row>
    <row r="203">
      <c r="Z203" s="19" t="n"/>
      <c r="AA203" s="23" t="n"/>
      <c r="AB203" s="23" t="n"/>
      <c r="AC203" s="23" t="n"/>
      <c r="AD203" s="23" t="n"/>
      <c r="AE203" s="19" t="n"/>
      <c r="AF203" s="21">
        <f>IF(IFERROR(TRIM(INDEX($A203:$Y203,MATCH(Lists!$J$3,$A$1:$Y$1,0))&amp;""),"")&lt;&gt;"",IFERROR(TRIM(INDEX($A203:$Y203,MATCH(Lists!$J$3,$A$1:$Y$1,0))&amp;""),""),IF(IFERROR(TRIM(INDEX($A203:$Y203,MATCH(Lists!$J$4,$A$1:$Y$1,0))&amp;""),"")&lt;&gt;"",IFERROR(TRIM(INDEX($A203:$Y203,MATCH(Lists!$J$4,$A$1:$Y$1,0))&amp;""),""),IFERROR(TRIM(INDEX($A203:$Y203,MATCH(Lists!$J$2,$A$1:$Y$1,0))&amp;""),"")))</f>
        <v/>
      </c>
      <c r="AG203" s="21">
        <f>IFERROR(TRIM(INDEX($A203:$Y203,MATCH(Lists!$J$5,$A$1:$Y$1,0))&amp;""),"")</f>
        <v/>
      </c>
      <c r="AH203" s="21">
        <f>IFERROR(VALUE(IFERROR(TRIM(INDEX($A203:$Y203,MATCH(Lists!$J$6,$A$1:$Y$1,0))&amp;""),"")),"")</f>
        <v/>
      </c>
      <c r="AI203" s="22">
        <f>IF($AD203="S",Themes!$L$8,IF($AD203="M",Themes!$L$9,IF($AD203="L",Themes!$L$10,0)))</f>
        <v/>
      </c>
      <c r="AJ203" s="21">
        <f>IF(OR($AA203="",$AF203=""),0,IF(COUNTIFS($AA$2:$AA203,$AA203,$AF$2:$AF203,$AF203)=1,1,0))</f>
        <v/>
      </c>
      <c r="AK203" s="21">
        <f>IF($AJ203=1,IF(AND($AG203&lt;&gt;"",$AG203&lt;&gt;Themes!$L$12),1,0),0)</f>
        <v/>
      </c>
    </row>
    <row r="204">
      <c r="Z204" s="19" t="n"/>
      <c r="AA204" s="23" t="n"/>
      <c r="AB204" s="23" t="n"/>
      <c r="AC204" s="23" t="n"/>
      <c r="AD204" s="23" t="n"/>
      <c r="AE204" s="19" t="n"/>
      <c r="AF204" s="21">
        <f>IF(IFERROR(TRIM(INDEX($A204:$Y204,MATCH(Lists!$J$3,$A$1:$Y$1,0))&amp;""),"")&lt;&gt;"",IFERROR(TRIM(INDEX($A204:$Y204,MATCH(Lists!$J$3,$A$1:$Y$1,0))&amp;""),""),IF(IFERROR(TRIM(INDEX($A204:$Y204,MATCH(Lists!$J$4,$A$1:$Y$1,0))&amp;""),"")&lt;&gt;"",IFERROR(TRIM(INDEX($A204:$Y204,MATCH(Lists!$J$4,$A$1:$Y$1,0))&amp;""),""),IFERROR(TRIM(INDEX($A204:$Y204,MATCH(Lists!$J$2,$A$1:$Y$1,0))&amp;""),"")))</f>
        <v/>
      </c>
      <c r="AG204" s="21">
        <f>IFERROR(TRIM(INDEX($A204:$Y204,MATCH(Lists!$J$5,$A$1:$Y$1,0))&amp;""),"")</f>
        <v/>
      </c>
      <c r="AH204" s="21">
        <f>IFERROR(VALUE(IFERROR(TRIM(INDEX($A204:$Y204,MATCH(Lists!$J$6,$A$1:$Y$1,0))&amp;""),"")),"")</f>
        <v/>
      </c>
      <c r="AI204" s="22">
        <f>IF($AD204="S",Themes!$L$8,IF($AD204="M",Themes!$L$9,IF($AD204="L",Themes!$L$10,0)))</f>
        <v/>
      </c>
      <c r="AJ204" s="21">
        <f>IF(OR($AA204="",$AF204=""),0,IF(COUNTIFS($AA$2:$AA204,$AA204,$AF$2:$AF204,$AF204)=1,1,0))</f>
        <v/>
      </c>
      <c r="AK204" s="21">
        <f>IF($AJ204=1,IF(AND($AG204&lt;&gt;"",$AG204&lt;&gt;Themes!$L$12),1,0),0)</f>
        <v/>
      </c>
    </row>
    <row r="205">
      <c r="Z205" s="19" t="n"/>
      <c r="AA205" s="23" t="n"/>
      <c r="AB205" s="23" t="n"/>
      <c r="AC205" s="23" t="n"/>
      <c r="AD205" s="23" t="n"/>
      <c r="AE205" s="19" t="n"/>
      <c r="AF205" s="21">
        <f>IF(IFERROR(TRIM(INDEX($A205:$Y205,MATCH(Lists!$J$3,$A$1:$Y$1,0))&amp;""),"")&lt;&gt;"",IFERROR(TRIM(INDEX($A205:$Y205,MATCH(Lists!$J$3,$A$1:$Y$1,0))&amp;""),""),IF(IFERROR(TRIM(INDEX($A205:$Y205,MATCH(Lists!$J$4,$A$1:$Y$1,0))&amp;""),"")&lt;&gt;"",IFERROR(TRIM(INDEX($A205:$Y205,MATCH(Lists!$J$4,$A$1:$Y$1,0))&amp;""),""),IFERROR(TRIM(INDEX($A205:$Y205,MATCH(Lists!$J$2,$A$1:$Y$1,0))&amp;""),"")))</f>
        <v/>
      </c>
      <c r="AG205" s="21">
        <f>IFERROR(TRIM(INDEX($A205:$Y205,MATCH(Lists!$J$5,$A$1:$Y$1,0))&amp;""),"")</f>
        <v/>
      </c>
      <c r="AH205" s="21">
        <f>IFERROR(VALUE(IFERROR(TRIM(INDEX($A205:$Y205,MATCH(Lists!$J$6,$A$1:$Y$1,0))&amp;""),"")),"")</f>
        <v/>
      </c>
      <c r="AI205" s="22">
        <f>IF($AD205="S",Themes!$L$8,IF($AD205="M",Themes!$L$9,IF($AD205="L",Themes!$L$10,0)))</f>
        <v/>
      </c>
      <c r="AJ205" s="21">
        <f>IF(OR($AA205="",$AF205=""),0,IF(COUNTIFS($AA$2:$AA205,$AA205,$AF$2:$AF205,$AF205)=1,1,0))</f>
        <v/>
      </c>
      <c r="AK205" s="21">
        <f>IF($AJ205=1,IF(AND($AG205&lt;&gt;"",$AG205&lt;&gt;Themes!$L$12),1,0),0)</f>
        <v/>
      </c>
    </row>
    <row r="206">
      <c r="Z206" s="19" t="n"/>
      <c r="AA206" s="23" t="n"/>
      <c r="AB206" s="23" t="n"/>
      <c r="AC206" s="23" t="n"/>
      <c r="AD206" s="23" t="n"/>
      <c r="AE206" s="19" t="n"/>
      <c r="AF206" s="21">
        <f>IF(IFERROR(TRIM(INDEX($A206:$Y206,MATCH(Lists!$J$3,$A$1:$Y$1,0))&amp;""),"")&lt;&gt;"",IFERROR(TRIM(INDEX($A206:$Y206,MATCH(Lists!$J$3,$A$1:$Y$1,0))&amp;""),""),IF(IFERROR(TRIM(INDEX($A206:$Y206,MATCH(Lists!$J$4,$A$1:$Y$1,0))&amp;""),"")&lt;&gt;"",IFERROR(TRIM(INDEX($A206:$Y206,MATCH(Lists!$J$4,$A$1:$Y$1,0))&amp;""),""),IFERROR(TRIM(INDEX($A206:$Y206,MATCH(Lists!$J$2,$A$1:$Y$1,0))&amp;""),"")))</f>
        <v/>
      </c>
      <c r="AG206" s="21">
        <f>IFERROR(TRIM(INDEX($A206:$Y206,MATCH(Lists!$J$5,$A$1:$Y$1,0))&amp;""),"")</f>
        <v/>
      </c>
      <c r="AH206" s="21">
        <f>IFERROR(VALUE(IFERROR(TRIM(INDEX($A206:$Y206,MATCH(Lists!$J$6,$A$1:$Y$1,0))&amp;""),"")),"")</f>
        <v/>
      </c>
      <c r="AI206" s="22">
        <f>IF($AD206="S",Themes!$L$8,IF($AD206="M",Themes!$L$9,IF($AD206="L",Themes!$L$10,0)))</f>
        <v/>
      </c>
      <c r="AJ206" s="21">
        <f>IF(OR($AA206="",$AF206=""),0,IF(COUNTIFS($AA$2:$AA206,$AA206,$AF$2:$AF206,$AF206)=1,1,0))</f>
        <v/>
      </c>
      <c r="AK206" s="21">
        <f>IF($AJ206=1,IF(AND($AG206&lt;&gt;"",$AG206&lt;&gt;Themes!$L$12),1,0),0)</f>
        <v/>
      </c>
    </row>
    <row r="207">
      <c r="Z207" s="19" t="n"/>
      <c r="AA207" s="23" t="n"/>
      <c r="AB207" s="23" t="n"/>
      <c r="AC207" s="23" t="n"/>
      <c r="AD207" s="23" t="n"/>
      <c r="AE207" s="19" t="n"/>
      <c r="AF207" s="21">
        <f>IF(IFERROR(TRIM(INDEX($A207:$Y207,MATCH(Lists!$J$3,$A$1:$Y$1,0))&amp;""),"")&lt;&gt;"",IFERROR(TRIM(INDEX($A207:$Y207,MATCH(Lists!$J$3,$A$1:$Y$1,0))&amp;""),""),IF(IFERROR(TRIM(INDEX($A207:$Y207,MATCH(Lists!$J$4,$A$1:$Y$1,0))&amp;""),"")&lt;&gt;"",IFERROR(TRIM(INDEX($A207:$Y207,MATCH(Lists!$J$4,$A$1:$Y$1,0))&amp;""),""),IFERROR(TRIM(INDEX($A207:$Y207,MATCH(Lists!$J$2,$A$1:$Y$1,0))&amp;""),"")))</f>
        <v/>
      </c>
      <c r="AG207" s="21">
        <f>IFERROR(TRIM(INDEX($A207:$Y207,MATCH(Lists!$J$5,$A$1:$Y$1,0))&amp;""),"")</f>
        <v/>
      </c>
      <c r="AH207" s="21">
        <f>IFERROR(VALUE(IFERROR(TRIM(INDEX($A207:$Y207,MATCH(Lists!$J$6,$A$1:$Y$1,0))&amp;""),"")),"")</f>
        <v/>
      </c>
      <c r="AI207" s="22">
        <f>IF($AD207="S",Themes!$L$8,IF($AD207="M",Themes!$L$9,IF($AD207="L",Themes!$L$10,0)))</f>
        <v/>
      </c>
      <c r="AJ207" s="21">
        <f>IF(OR($AA207="",$AF207=""),0,IF(COUNTIFS($AA$2:$AA207,$AA207,$AF$2:$AF207,$AF207)=1,1,0))</f>
        <v/>
      </c>
      <c r="AK207" s="21">
        <f>IF($AJ207=1,IF(AND($AG207&lt;&gt;"",$AG207&lt;&gt;Themes!$L$12),1,0),0)</f>
        <v/>
      </c>
    </row>
    <row r="208">
      <c r="Z208" s="19" t="n"/>
      <c r="AA208" s="23" t="n"/>
      <c r="AB208" s="23" t="n"/>
      <c r="AC208" s="23" t="n"/>
      <c r="AD208" s="23" t="n"/>
      <c r="AE208" s="19" t="n"/>
      <c r="AF208" s="21">
        <f>IF(IFERROR(TRIM(INDEX($A208:$Y208,MATCH(Lists!$J$3,$A$1:$Y$1,0))&amp;""),"")&lt;&gt;"",IFERROR(TRIM(INDEX($A208:$Y208,MATCH(Lists!$J$3,$A$1:$Y$1,0))&amp;""),""),IF(IFERROR(TRIM(INDEX($A208:$Y208,MATCH(Lists!$J$4,$A$1:$Y$1,0))&amp;""),"")&lt;&gt;"",IFERROR(TRIM(INDEX($A208:$Y208,MATCH(Lists!$J$4,$A$1:$Y$1,0))&amp;""),""),IFERROR(TRIM(INDEX($A208:$Y208,MATCH(Lists!$J$2,$A$1:$Y$1,0))&amp;""),"")))</f>
        <v/>
      </c>
      <c r="AG208" s="21">
        <f>IFERROR(TRIM(INDEX($A208:$Y208,MATCH(Lists!$J$5,$A$1:$Y$1,0))&amp;""),"")</f>
        <v/>
      </c>
      <c r="AH208" s="21">
        <f>IFERROR(VALUE(IFERROR(TRIM(INDEX($A208:$Y208,MATCH(Lists!$J$6,$A$1:$Y$1,0))&amp;""),"")),"")</f>
        <v/>
      </c>
      <c r="AI208" s="22">
        <f>IF($AD208="S",Themes!$L$8,IF($AD208="M",Themes!$L$9,IF($AD208="L",Themes!$L$10,0)))</f>
        <v/>
      </c>
      <c r="AJ208" s="21">
        <f>IF(OR($AA208="",$AF208=""),0,IF(COUNTIFS($AA$2:$AA208,$AA208,$AF$2:$AF208,$AF208)=1,1,0))</f>
        <v/>
      </c>
      <c r="AK208" s="21">
        <f>IF($AJ208=1,IF(AND($AG208&lt;&gt;"",$AG208&lt;&gt;Themes!$L$12),1,0),0)</f>
        <v/>
      </c>
    </row>
    <row r="209">
      <c r="Z209" s="19" t="n"/>
      <c r="AA209" s="23" t="n"/>
      <c r="AB209" s="23" t="n"/>
      <c r="AC209" s="23" t="n"/>
      <c r="AD209" s="23" t="n"/>
      <c r="AE209" s="19" t="n"/>
      <c r="AF209" s="21">
        <f>IF(IFERROR(TRIM(INDEX($A209:$Y209,MATCH(Lists!$J$3,$A$1:$Y$1,0))&amp;""),"")&lt;&gt;"",IFERROR(TRIM(INDEX($A209:$Y209,MATCH(Lists!$J$3,$A$1:$Y$1,0))&amp;""),""),IF(IFERROR(TRIM(INDEX($A209:$Y209,MATCH(Lists!$J$4,$A$1:$Y$1,0))&amp;""),"")&lt;&gt;"",IFERROR(TRIM(INDEX($A209:$Y209,MATCH(Lists!$J$4,$A$1:$Y$1,0))&amp;""),""),IFERROR(TRIM(INDEX($A209:$Y209,MATCH(Lists!$J$2,$A$1:$Y$1,0))&amp;""),"")))</f>
        <v/>
      </c>
      <c r="AG209" s="21">
        <f>IFERROR(TRIM(INDEX($A209:$Y209,MATCH(Lists!$J$5,$A$1:$Y$1,0))&amp;""),"")</f>
        <v/>
      </c>
      <c r="AH209" s="21">
        <f>IFERROR(VALUE(IFERROR(TRIM(INDEX($A209:$Y209,MATCH(Lists!$J$6,$A$1:$Y$1,0))&amp;""),"")),"")</f>
        <v/>
      </c>
      <c r="AI209" s="22">
        <f>IF($AD209="S",Themes!$L$8,IF($AD209="M",Themes!$L$9,IF($AD209="L",Themes!$L$10,0)))</f>
        <v/>
      </c>
      <c r="AJ209" s="21">
        <f>IF(OR($AA209="",$AF209=""),0,IF(COUNTIFS($AA$2:$AA209,$AA209,$AF$2:$AF209,$AF209)=1,1,0))</f>
        <v/>
      </c>
      <c r="AK209" s="21">
        <f>IF($AJ209=1,IF(AND($AG209&lt;&gt;"",$AG209&lt;&gt;Themes!$L$12),1,0),0)</f>
        <v/>
      </c>
    </row>
    <row r="210">
      <c r="Z210" s="19" t="n"/>
      <c r="AA210" s="23" t="n"/>
      <c r="AB210" s="23" t="n"/>
      <c r="AC210" s="23" t="n"/>
      <c r="AD210" s="23" t="n"/>
      <c r="AE210" s="19" t="n"/>
      <c r="AF210" s="21">
        <f>IF(IFERROR(TRIM(INDEX($A210:$Y210,MATCH(Lists!$J$3,$A$1:$Y$1,0))&amp;""),"")&lt;&gt;"",IFERROR(TRIM(INDEX($A210:$Y210,MATCH(Lists!$J$3,$A$1:$Y$1,0))&amp;""),""),IF(IFERROR(TRIM(INDEX($A210:$Y210,MATCH(Lists!$J$4,$A$1:$Y$1,0))&amp;""),"")&lt;&gt;"",IFERROR(TRIM(INDEX($A210:$Y210,MATCH(Lists!$J$4,$A$1:$Y$1,0))&amp;""),""),IFERROR(TRIM(INDEX($A210:$Y210,MATCH(Lists!$J$2,$A$1:$Y$1,0))&amp;""),"")))</f>
        <v/>
      </c>
      <c r="AG210" s="21">
        <f>IFERROR(TRIM(INDEX($A210:$Y210,MATCH(Lists!$J$5,$A$1:$Y$1,0))&amp;""),"")</f>
        <v/>
      </c>
      <c r="AH210" s="21">
        <f>IFERROR(VALUE(IFERROR(TRIM(INDEX($A210:$Y210,MATCH(Lists!$J$6,$A$1:$Y$1,0))&amp;""),"")),"")</f>
        <v/>
      </c>
      <c r="AI210" s="22">
        <f>IF($AD210="S",Themes!$L$8,IF($AD210="M",Themes!$L$9,IF($AD210="L",Themes!$L$10,0)))</f>
        <v/>
      </c>
      <c r="AJ210" s="21">
        <f>IF(OR($AA210="",$AF210=""),0,IF(COUNTIFS($AA$2:$AA210,$AA210,$AF$2:$AF210,$AF210)=1,1,0))</f>
        <v/>
      </c>
      <c r="AK210" s="21">
        <f>IF($AJ210=1,IF(AND($AG210&lt;&gt;"",$AG210&lt;&gt;Themes!$L$12),1,0),0)</f>
        <v/>
      </c>
    </row>
    <row r="211">
      <c r="Z211" s="19" t="n"/>
      <c r="AA211" s="23" t="n"/>
      <c r="AB211" s="23" t="n"/>
      <c r="AC211" s="23" t="n"/>
      <c r="AD211" s="23" t="n"/>
      <c r="AE211" s="19" t="n"/>
      <c r="AF211" s="21">
        <f>IF(IFERROR(TRIM(INDEX($A211:$Y211,MATCH(Lists!$J$3,$A$1:$Y$1,0))&amp;""),"")&lt;&gt;"",IFERROR(TRIM(INDEX($A211:$Y211,MATCH(Lists!$J$3,$A$1:$Y$1,0))&amp;""),""),IF(IFERROR(TRIM(INDEX($A211:$Y211,MATCH(Lists!$J$4,$A$1:$Y$1,0))&amp;""),"")&lt;&gt;"",IFERROR(TRIM(INDEX($A211:$Y211,MATCH(Lists!$J$4,$A$1:$Y$1,0))&amp;""),""),IFERROR(TRIM(INDEX($A211:$Y211,MATCH(Lists!$J$2,$A$1:$Y$1,0))&amp;""),"")))</f>
        <v/>
      </c>
      <c r="AG211" s="21">
        <f>IFERROR(TRIM(INDEX($A211:$Y211,MATCH(Lists!$J$5,$A$1:$Y$1,0))&amp;""),"")</f>
        <v/>
      </c>
      <c r="AH211" s="21">
        <f>IFERROR(VALUE(IFERROR(TRIM(INDEX($A211:$Y211,MATCH(Lists!$J$6,$A$1:$Y$1,0))&amp;""),"")),"")</f>
        <v/>
      </c>
      <c r="AI211" s="22">
        <f>IF($AD211="S",Themes!$L$8,IF($AD211="M",Themes!$L$9,IF($AD211="L",Themes!$L$10,0)))</f>
        <v/>
      </c>
      <c r="AJ211" s="21">
        <f>IF(OR($AA211="",$AF211=""),0,IF(COUNTIFS($AA$2:$AA211,$AA211,$AF$2:$AF211,$AF211)=1,1,0))</f>
        <v/>
      </c>
      <c r="AK211" s="21">
        <f>IF($AJ211=1,IF(AND($AG211&lt;&gt;"",$AG211&lt;&gt;Themes!$L$12),1,0),0)</f>
        <v/>
      </c>
    </row>
    <row r="212">
      <c r="Z212" s="19" t="n"/>
      <c r="AA212" s="23" t="n"/>
      <c r="AB212" s="23" t="n"/>
      <c r="AC212" s="23" t="n"/>
      <c r="AD212" s="23" t="n"/>
      <c r="AE212" s="19" t="n"/>
      <c r="AF212" s="21">
        <f>IF(IFERROR(TRIM(INDEX($A212:$Y212,MATCH(Lists!$J$3,$A$1:$Y$1,0))&amp;""),"")&lt;&gt;"",IFERROR(TRIM(INDEX($A212:$Y212,MATCH(Lists!$J$3,$A$1:$Y$1,0))&amp;""),""),IF(IFERROR(TRIM(INDEX($A212:$Y212,MATCH(Lists!$J$4,$A$1:$Y$1,0))&amp;""),"")&lt;&gt;"",IFERROR(TRIM(INDEX($A212:$Y212,MATCH(Lists!$J$4,$A$1:$Y$1,0))&amp;""),""),IFERROR(TRIM(INDEX($A212:$Y212,MATCH(Lists!$J$2,$A$1:$Y$1,0))&amp;""),"")))</f>
        <v/>
      </c>
      <c r="AG212" s="21">
        <f>IFERROR(TRIM(INDEX($A212:$Y212,MATCH(Lists!$J$5,$A$1:$Y$1,0))&amp;""),"")</f>
        <v/>
      </c>
      <c r="AH212" s="21">
        <f>IFERROR(VALUE(IFERROR(TRIM(INDEX($A212:$Y212,MATCH(Lists!$J$6,$A$1:$Y$1,0))&amp;""),"")),"")</f>
        <v/>
      </c>
      <c r="AI212" s="22">
        <f>IF($AD212="S",Themes!$L$8,IF($AD212="M",Themes!$L$9,IF($AD212="L",Themes!$L$10,0)))</f>
        <v/>
      </c>
      <c r="AJ212" s="21">
        <f>IF(OR($AA212="",$AF212=""),0,IF(COUNTIFS($AA$2:$AA212,$AA212,$AF$2:$AF212,$AF212)=1,1,0))</f>
        <v/>
      </c>
      <c r="AK212" s="21">
        <f>IF($AJ212=1,IF(AND($AG212&lt;&gt;"",$AG212&lt;&gt;Themes!$L$12),1,0),0)</f>
        <v/>
      </c>
    </row>
    <row r="213">
      <c r="Z213" s="19" t="n"/>
      <c r="AA213" s="23" t="n"/>
      <c r="AB213" s="23" t="n"/>
      <c r="AC213" s="23" t="n"/>
      <c r="AD213" s="23" t="n"/>
      <c r="AE213" s="19" t="n"/>
      <c r="AF213" s="21">
        <f>IF(IFERROR(TRIM(INDEX($A213:$Y213,MATCH(Lists!$J$3,$A$1:$Y$1,0))&amp;""),"")&lt;&gt;"",IFERROR(TRIM(INDEX($A213:$Y213,MATCH(Lists!$J$3,$A$1:$Y$1,0))&amp;""),""),IF(IFERROR(TRIM(INDEX($A213:$Y213,MATCH(Lists!$J$4,$A$1:$Y$1,0))&amp;""),"")&lt;&gt;"",IFERROR(TRIM(INDEX($A213:$Y213,MATCH(Lists!$J$4,$A$1:$Y$1,0))&amp;""),""),IFERROR(TRIM(INDEX($A213:$Y213,MATCH(Lists!$J$2,$A$1:$Y$1,0))&amp;""),"")))</f>
        <v/>
      </c>
      <c r="AG213" s="21">
        <f>IFERROR(TRIM(INDEX($A213:$Y213,MATCH(Lists!$J$5,$A$1:$Y$1,0))&amp;""),"")</f>
        <v/>
      </c>
      <c r="AH213" s="21">
        <f>IFERROR(VALUE(IFERROR(TRIM(INDEX($A213:$Y213,MATCH(Lists!$J$6,$A$1:$Y$1,0))&amp;""),"")),"")</f>
        <v/>
      </c>
      <c r="AI213" s="22">
        <f>IF($AD213="S",Themes!$L$8,IF($AD213="M",Themes!$L$9,IF($AD213="L",Themes!$L$10,0)))</f>
        <v/>
      </c>
      <c r="AJ213" s="21">
        <f>IF(OR($AA213="",$AF213=""),0,IF(COUNTIFS($AA$2:$AA213,$AA213,$AF$2:$AF213,$AF213)=1,1,0))</f>
        <v/>
      </c>
      <c r="AK213" s="21">
        <f>IF($AJ213=1,IF(AND($AG213&lt;&gt;"",$AG213&lt;&gt;Themes!$L$12),1,0),0)</f>
        <v/>
      </c>
    </row>
    <row r="214">
      <c r="Z214" s="19" t="n"/>
      <c r="AA214" s="23" t="n"/>
      <c r="AB214" s="23" t="n"/>
      <c r="AC214" s="23" t="n"/>
      <c r="AD214" s="23" t="n"/>
      <c r="AE214" s="19" t="n"/>
      <c r="AF214" s="21">
        <f>IF(IFERROR(TRIM(INDEX($A214:$Y214,MATCH(Lists!$J$3,$A$1:$Y$1,0))&amp;""),"")&lt;&gt;"",IFERROR(TRIM(INDEX($A214:$Y214,MATCH(Lists!$J$3,$A$1:$Y$1,0))&amp;""),""),IF(IFERROR(TRIM(INDEX($A214:$Y214,MATCH(Lists!$J$4,$A$1:$Y$1,0))&amp;""),"")&lt;&gt;"",IFERROR(TRIM(INDEX($A214:$Y214,MATCH(Lists!$J$4,$A$1:$Y$1,0))&amp;""),""),IFERROR(TRIM(INDEX($A214:$Y214,MATCH(Lists!$J$2,$A$1:$Y$1,0))&amp;""),"")))</f>
        <v/>
      </c>
      <c r="AG214" s="21">
        <f>IFERROR(TRIM(INDEX($A214:$Y214,MATCH(Lists!$J$5,$A$1:$Y$1,0))&amp;""),"")</f>
        <v/>
      </c>
      <c r="AH214" s="21">
        <f>IFERROR(VALUE(IFERROR(TRIM(INDEX($A214:$Y214,MATCH(Lists!$J$6,$A$1:$Y$1,0))&amp;""),"")),"")</f>
        <v/>
      </c>
      <c r="AI214" s="22">
        <f>IF($AD214="S",Themes!$L$8,IF($AD214="M",Themes!$L$9,IF($AD214="L",Themes!$L$10,0)))</f>
        <v/>
      </c>
      <c r="AJ214" s="21">
        <f>IF(OR($AA214="",$AF214=""),0,IF(COUNTIFS($AA$2:$AA214,$AA214,$AF$2:$AF214,$AF214)=1,1,0))</f>
        <v/>
      </c>
      <c r="AK214" s="21">
        <f>IF($AJ214=1,IF(AND($AG214&lt;&gt;"",$AG214&lt;&gt;Themes!$L$12),1,0),0)</f>
        <v/>
      </c>
    </row>
    <row r="215">
      <c r="Z215" s="19" t="n"/>
      <c r="AA215" s="23" t="n"/>
      <c r="AB215" s="23" t="n"/>
      <c r="AC215" s="23" t="n"/>
      <c r="AD215" s="23" t="n"/>
      <c r="AE215" s="19" t="n"/>
      <c r="AF215" s="21">
        <f>IF(IFERROR(TRIM(INDEX($A215:$Y215,MATCH(Lists!$J$3,$A$1:$Y$1,0))&amp;""),"")&lt;&gt;"",IFERROR(TRIM(INDEX($A215:$Y215,MATCH(Lists!$J$3,$A$1:$Y$1,0))&amp;""),""),IF(IFERROR(TRIM(INDEX($A215:$Y215,MATCH(Lists!$J$4,$A$1:$Y$1,0))&amp;""),"")&lt;&gt;"",IFERROR(TRIM(INDEX($A215:$Y215,MATCH(Lists!$J$4,$A$1:$Y$1,0))&amp;""),""),IFERROR(TRIM(INDEX($A215:$Y215,MATCH(Lists!$J$2,$A$1:$Y$1,0))&amp;""),"")))</f>
        <v/>
      </c>
      <c r="AG215" s="21">
        <f>IFERROR(TRIM(INDEX($A215:$Y215,MATCH(Lists!$J$5,$A$1:$Y$1,0))&amp;""),"")</f>
        <v/>
      </c>
      <c r="AH215" s="21">
        <f>IFERROR(VALUE(IFERROR(TRIM(INDEX($A215:$Y215,MATCH(Lists!$J$6,$A$1:$Y$1,0))&amp;""),"")),"")</f>
        <v/>
      </c>
      <c r="AI215" s="22">
        <f>IF($AD215="S",Themes!$L$8,IF($AD215="M",Themes!$L$9,IF($AD215="L",Themes!$L$10,0)))</f>
        <v/>
      </c>
      <c r="AJ215" s="21">
        <f>IF(OR($AA215="",$AF215=""),0,IF(COUNTIFS($AA$2:$AA215,$AA215,$AF$2:$AF215,$AF215)=1,1,0))</f>
        <v/>
      </c>
      <c r="AK215" s="21">
        <f>IF($AJ215=1,IF(AND($AG215&lt;&gt;"",$AG215&lt;&gt;Themes!$L$12),1,0),0)</f>
        <v/>
      </c>
    </row>
    <row r="216">
      <c r="Z216" s="19" t="n"/>
      <c r="AA216" s="23" t="n"/>
      <c r="AB216" s="23" t="n"/>
      <c r="AC216" s="23" t="n"/>
      <c r="AD216" s="23" t="n"/>
      <c r="AE216" s="19" t="n"/>
      <c r="AF216" s="21">
        <f>IF(IFERROR(TRIM(INDEX($A216:$Y216,MATCH(Lists!$J$3,$A$1:$Y$1,0))&amp;""),"")&lt;&gt;"",IFERROR(TRIM(INDEX($A216:$Y216,MATCH(Lists!$J$3,$A$1:$Y$1,0))&amp;""),""),IF(IFERROR(TRIM(INDEX($A216:$Y216,MATCH(Lists!$J$4,$A$1:$Y$1,0))&amp;""),"")&lt;&gt;"",IFERROR(TRIM(INDEX($A216:$Y216,MATCH(Lists!$J$4,$A$1:$Y$1,0))&amp;""),""),IFERROR(TRIM(INDEX($A216:$Y216,MATCH(Lists!$J$2,$A$1:$Y$1,0))&amp;""),"")))</f>
        <v/>
      </c>
      <c r="AG216" s="21">
        <f>IFERROR(TRIM(INDEX($A216:$Y216,MATCH(Lists!$J$5,$A$1:$Y$1,0))&amp;""),"")</f>
        <v/>
      </c>
      <c r="AH216" s="21">
        <f>IFERROR(VALUE(IFERROR(TRIM(INDEX($A216:$Y216,MATCH(Lists!$J$6,$A$1:$Y$1,0))&amp;""),"")),"")</f>
        <v/>
      </c>
      <c r="AI216" s="22">
        <f>IF($AD216="S",Themes!$L$8,IF($AD216="M",Themes!$L$9,IF($AD216="L",Themes!$L$10,0)))</f>
        <v/>
      </c>
      <c r="AJ216" s="21">
        <f>IF(OR($AA216="",$AF216=""),0,IF(COUNTIFS($AA$2:$AA216,$AA216,$AF$2:$AF216,$AF216)=1,1,0))</f>
        <v/>
      </c>
      <c r="AK216" s="21">
        <f>IF($AJ216=1,IF(AND($AG216&lt;&gt;"",$AG216&lt;&gt;Themes!$L$12),1,0),0)</f>
        <v/>
      </c>
    </row>
    <row r="217">
      <c r="Z217" s="19" t="n"/>
      <c r="AA217" s="23" t="n"/>
      <c r="AB217" s="23" t="n"/>
      <c r="AC217" s="23" t="n"/>
      <c r="AD217" s="23" t="n"/>
      <c r="AE217" s="19" t="n"/>
      <c r="AF217" s="21">
        <f>IF(IFERROR(TRIM(INDEX($A217:$Y217,MATCH(Lists!$J$3,$A$1:$Y$1,0))&amp;""),"")&lt;&gt;"",IFERROR(TRIM(INDEX($A217:$Y217,MATCH(Lists!$J$3,$A$1:$Y$1,0))&amp;""),""),IF(IFERROR(TRIM(INDEX($A217:$Y217,MATCH(Lists!$J$4,$A$1:$Y$1,0))&amp;""),"")&lt;&gt;"",IFERROR(TRIM(INDEX($A217:$Y217,MATCH(Lists!$J$4,$A$1:$Y$1,0))&amp;""),""),IFERROR(TRIM(INDEX($A217:$Y217,MATCH(Lists!$J$2,$A$1:$Y$1,0))&amp;""),"")))</f>
        <v/>
      </c>
      <c r="AG217" s="21">
        <f>IFERROR(TRIM(INDEX($A217:$Y217,MATCH(Lists!$J$5,$A$1:$Y$1,0))&amp;""),"")</f>
        <v/>
      </c>
      <c r="AH217" s="21">
        <f>IFERROR(VALUE(IFERROR(TRIM(INDEX($A217:$Y217,MATCH(Lists!$J$6,$A$1:$Y$1,0))&amp;""),"")),"")</f>
        <v/>
      </c>
      <c r="AI217" s="22">
        <f>IF($AD217="S",Themes!$L$8,IF($AD217="M",Themes!$L$9,IF($AD217="L",Themes!$L$10,0)))</f>
        <v/>
      </c>
      <c r="AJ217" s="21">
        <f>IF(OR($AA217="",$AF217=""),0,IF(COUNTIFS($AA$2:$AA217,$AA217,$AF$2:$AF217,$AF217)=1,1,0))</f>
        <v/>
      </c>
      <c r="AK217" s="21">
        <f>IF($AJ217=1,IF(AND($AG217&lt;&gt;"",$AG217&lt;&gt;Themes!$L$12),1,0),0)</f>
        <v/>
      </c>
    </row>
    <row r="218">
      <c r="Z218" s="19" t="n"/>
      <c r="AA218" s="23" t="n"/>
      <c r="AB218" s="23" t="n"/>
      <c r="AC218" s="23" t="n"/>
      <c r="AD218" s="23" t="n"/>
      <c r="AE218" s="19" t="n"/>
      <c r="AF218" s="21">
        <f>IF(IFERROR(TRIM(INDEX($A218:$Y218,MATCH(Lists!$J$3,$A$1:$Y$1,0))&amp;""),"")&lt;&gt;"",IFERROR(TRIM(INDEX($A218:$Y218,MATCH(Lists!$J$3,$A$1:$Y$1,0))&amp;""),""),IF(IFERROR(TRIM(INDEX($A218:$Y218,MATCH(Lists!$J$4,$A$1:$Y$1,0))&amp;""),"")&lt;&gt;"",IFERROR(TRIM(INDEX($A218:$Y218,MATCH(Lists!$J$4,$A$1:$Y$1,0))&amp;""),""),IFERROR(TRIM(INDEX($A218:$Y218,MATCH(Lists!$J$2,$A$1:$Y$1,0))&amp;""),"")))</f>
        <v/>
      </c>
      <c r="AG218" s="21">
        <f>IFERROR(TRIM(INDEX($A218:$Y218,MATCH(Lists!$J$5,$A$1:$Y$1,0))&amp;""),"")</f>
        <v/>
      </c>
      <c r="AH218" s="21">
        <f>IFERROR(VALUE(IFERROR(TRIM(INDEX($A218:$Y218,MATCH(Lists!$J$6,$A$1:$Y$1,0))&amp;""),"")),"")</f>
        <v/>
      </c>
      <c r="AI218" s="22">
        <f>IF($AD218="S",Themes!$L$8,IF($AD218="M",Themes!$L$9,IF($AD218="L",Themes!$L$10,0)))</f>
        <v/>
      </c>
      <c r="AJ218" s="21">
        <f>IF(OR($AA218="",$AF218=""),0,IF(COUNTIFS($AA$2:$AA218,$AA218,$AF$2:$AF218,$AF218)=1,1,0))</f>
        <v/>
      </c>
      <c r="AK218" s="21">
        <f>IF($AJ218=1,IF(AND($AG218&lt;&gt;"",$AG218&lt;&gt;Themes!$L$12),1,0),0)</f>
        <v/>
      </c>
    </row>
    <row r="219">
      <c r="Z219" s="19" t="n"/>
      <c r="AA219" s="23" t="n"/>
      <c r="AB219" s="23" t="n"/>
      <c r="AC219" s="23" t="n"/>
      <c r="AD219" s="23" t="n"/>
      <c r="AE219" s="19" t="n"/>
      <c r="AF219" s="21">
        <f>IF(IFERROR(TRIM(INDEX($A219:$Y219,MATCH(Lists!$J$3,$A$1:$Y$1,0))&amp;""),"")&lt;&gt;"",IFERROR(TRIM(INDEX($A219:$Y219,MATCH(Lists!$J$3,$A$1:$Y$1,0))&amp;""),""),IF(IFERROR(TRIM(INDEX($A219:$Y219,MATCH(Lists!$J$4,$A$1:$Y$1,0))&amp;""),"")&lt;&gt;"",IFERROR(TRIM(INDEX($A219:$Y219,MATCH(Lists!$J$4,$A$1:$Y$1,0))&amp;""),""),IFERROR(TRIM(INDEX($A219:$Y219,MATCH(Lists!$J$2,$A$1:$Y$1,0))&amp;""),"")))</f>
        <v/>
      </c>
      <c r="AG219" s="21">
        <f>IFERROR(TRIM(INDEX($A219:$Y219,MATCH(Lists!$J$5,$A$1:$Y$1,0))&amp;""),"")</f>
        <v/>
      </c>
      <c r="AH219" s="21">
        <f>IFERROR(VALUE(IFERROR(TRIM(INDEX($A219:$Y219,MATCH(Lists!$J$6,$A$1:$Y$1,0))&amp;""),"")),"")</f>
        <v/>
      </c>
      <c r="AI219" s="22">
        <f>IF($AD219="S",Themes!$L$8,IF($AD219="M",Themes!$L$9,IF($AD219="L",Themes!$L$10,0)))</f>
        <v/>
      </c>
      <c r="AJ219" s="21">
        <f>IF(OR($AA219="",$AF219=""),0,IF(COUNTIFS($AA$2:$AA219,$AA219,$AF$2:$AF219,$AF219)=1,1,0))</f>
        <v/>
      </c>
      <c r="AK219" s="21">
        <f>IF($AJ219=1,IF(AND($AG219&lt;&gt;"",$AG219&lt;&gt;Themes!$L$12),1,0),0)</f>
        <v/>
      </c>
    </row>
    <row r="220">
      <c r="Z220" s="19" t="n"/>
      <c r="AA220" s="23" t="n"/>
      <c r="AB220" s="23" t="n"/>
      <c r="AC220" s="23" t="n"/>
      <c r="AD220" s="23" t="n"/>
      <c r="AE220" s="19" t="n"/>
      <c r="AF220" s="21">
        <f>IF(IFERROR(TRIM(INDEX($A220:$Y220,MATCH(Lists!$J$3,$A$1:$Y$1,0))&amp;""),"")&lt;&gt;"",IFERROR(TRIM(INDEX($A220:$Y220,MATCH(Lists!$J$3,$A$1:$Y$1,0))&amp;""),""),IF(IFERROR(TRIM(INDEX($A220:$Y220,MATCH(Lists!$J$4,$A$1:$Y$1,0))&amp;""),"")&lt;&gt;"",IFERROR(TRIM(INDEX($A220:$Y220,MATCH(Lists!$J$4,$A$1:$Y$1,0))&amp;""),""),IFERROR(TRIM(INDEX($A220:$Y220,MATCH(Lists!$J$2,$A$1:$Y$1,0))&amp;""),"")))</f>
        <v/>
      </c>
      <c r="AG220" s="21">
        <f>IFERROR(TRIM(INDEX($A220:$Y220,MATCH(Lists!$J$5,$A$1:$Y$1,0))&amp;""),"")</f>
        <v/>
      </c>
      <c r="AH220" s="21">
        <f>IFERROR(VALUE(IFERROR(TRIM(INDEX($A220:$Y220,MATCH(Lists!$J$6,$A$1:$Y$1,0))&amp;""),"")),"")</f>
        <v/>
      </c>
      <c r="AI220" s="22">
        <f>IF($AD220="S",Themes!$L$8,IF($AD220="M",Themes!$L$9,IF($AD220="L",Themes!$L$10,0)))</f>
        <v/>
      </c>
      <c r="AJ220" s="21">
        <f>IF(OR($AA220="",$AF220=""),0,IF(COUNTIFS($AA$2:$AA220,$AA220,$AF$2:$AF220,$AF220)=1,1,0))</f>
        <v/>
      </c>
      <c r="AK220" s="21">
        <f>IF($AJ220=1,IF(AND($AG220&lt;&gt;"",$AG220&lt;&gt;Themes!$L$12),1,0),0)</f>
        <v/>
      </c>
    </row>
    <row r="221">
      <c r="Z221" s="19" t="n"/>
      <c r="AA221" s="23" t="n"/>
      <c r="AB221" s="23" t="n"/>
      <c r="AC221" s="23" t="n"/>
      <c r="AD221" s="23" t="n"/>
      <c r="AE221" s="19" t="n"/>
      <c r="AF221" s="21">
        <f>IF(IFERROR(TRIM(INDEX($A221:$Y221,MATCH(Lists!$J$3,$A$1:$Y$1,0))&amp;""),"")&lt;&gt;"",IFERROR(TRIM(INDEX($A221:$Y221,MATCH(Lists!$J$3,$A$1:$Y$1,0))&amp;""),""),IF(IFERROR(TRIM(INDEX($A221:$Y221,MATCH(Lists!$J$4,$A$1:$Y$1,0))&amp;""),"")&lt;&gt;"",IFERROR(TRIM(INDEX($A221:$Y221,MATCH(Lists!$J$4,$A$1:$Y$1,0))&amp;""),""),IFERROR(TRIM(INDEX($A221:$Y221,MATCH(Lists!$J$2,$A$1:$Y$1,0))&amp;""),"")))</f>
        <v/>
      </c>
      <c r="AG221" s="21">
        <f>IFERROR(TRIM(INDEX($A221:$Y221,MATCH(Lists!$J$5,$A$1:$Y$1,0))&amp;""),"")</f>
        <v/>
      </c>
      <c r="AH221" s="21">
        <f>IFERROR(VALUE(IFERROR(TRIM(INDEX($A221:$Y221,MATCH(Lists!$J$6,$A$1:$Y$1,0))&amp;""),"")),"")</f>
        <v/>
      </c>
      <c r="AI221" s="22">
        <f>IF($AD221="S",Themes!$L$8,IF($AD221="M",Themes!$L$9,IF($AD221="L",Themes!$L$10,0)))</f>
        <v/>
      </c>
      <c r="AJ221" s="21">
        <f>IF(OR($AA221="",$AF221=""),0,IF(COUNTIFS($AA$2:$AA221,$AA221,$AF$2:$AF221,$AF221)=1,1,0))</f>
        <v/>
      </c>
      <c r="AK221" s="21">
        <f>IF($AJ221=1,IF(AND($AG221&lt;&gt;"",$AG221&lt;&gt;Themes!$L$12),1,0),0)</f>
        <v/>
      </c>
    </row>
    <row r="222">
      <c r="Z222" s="19" t="n"/>
      <c r="AA222" s="23" t="n"/>
      <c r="AB222" s="23" t="n"/>
      <c r="AC222" s="23" t="n"/>
      <c r="AD222" s="23" t="n"/>
      <c r="AE222" s="19" t="n"/>
      <c r="AF222" s="21">
        <f>IF(IFERROR(TRIM(INDEX($A222:$Y222,MATCH(Lists!$J$3,$A$1:$Y$1,0))&amp;""),"")&lt;&gt;"",IFERROR(TRIM(INDEX($A222:$Y222,MATCH(Lists!$J$3,$A$1:$Y$1,0))&amp;""),""),IF(IFERROR(TRIM(INDEX($A222:$Y222,MATCH(Lists!$J$4,$A$1:$Y$1,0))&amp;""),"")&lt;&gt;"",IFERROR(TRIM(INDEX($A222:$Y222,MATCH(Lists!$J$4,$A$1:$Y$1,0))&amp;""),""),IFERROR(TRIM(INDEX($A222:$Y222,MATCH(Lists!$J$2,$A$1:$Y$1,0))&amp;""),"")))</f>
        <v/>
      </c>
      <c r="AG222" s="21">
        <f>IFERROR(TRIM(INDEX($A222:$Y222,MATCH(Lists!$J$5,$A$1:$Y$1,0))&amp;""),"")</f>
        <v/>
      </c>
      <c r="AH222" s="21">
        <f>IFERROR(VALUE(IFERROR(TRIM(INDEX($A222:$Y222,MATCH(Lists!$J$6,$A$1:$Y$1,0))&amp;""),"")),"")</f>
        <v/>
      </c>
      <c r="AI222" s="22">
        <f>IF($AD222="S",Themes!$L$8,IF($AD222="M",Themes!$L$9,IF($AD222="L",Themes!$L$10,0)))</f>
        <v/>
      </c>
      <c r="AJ222" s="21">
        <f>IF(OR($AA222="",$AF222=""),0,IF(COUNTIFS($AA$2:$AA222,$AA222,$AF$2:$AF222,$AF222)=1,1,0))</f>
        <v/>
      </c>
      <c r="AK222" s="21">
        <f>IF($AJ222=1,IF(AND($AG222&lt;&gt;"",$AG222&lt;&gt;Themes!$L$12),1,0),0)</f>
        <v/>
      </c>
    </row>
    <row r="223">
      <c r="Z223" s="19" t="n"/>
      <c r="AA223" s="23" t="n"/>
      <c r="AB223" s="23" t="n"/>
      <c r="AC223" s="23" t="n"/>
      <c r="AD223" s="23" t="n"/>
      <c r="AE223" s="19" t="n"/>
      <c r="AF223" s="21">
        <f>IF(IFERROR(TRIM(INDEX($A223:$Y223,MATCH(Lists!$J$3,$A$1:$Y$1,0))&amp;""),"")&lt;&gt;"",IFERROR(TRIM(INDEX($A223:$Y223,MATCH(Lists!$J$3,$A$1:$Y$1,0))&amp;""),""),IF(IFERROR(TRIM(INDEX($A223:$Y223,MATCH(Lists!$J$4,$A$1:$Y$1,0))&amp;""),"")&lt;&gt;"",IFERROR(TRIM(INDEX($A223:$Y223,MATCH(Lists!$J$4,$A$1:$Y$1,0))&amp;""),""),IFERROR(TRIM(INDEX($A223:$Y223,MATCH(Lists!$J$2,$A$1:$Y$1,0))&amp;""),"")))</f>
        <v/>
      </c>
      <c r="AG223" s="21">
        <f>IFERROR(TRIM(INDEX($A223:$Y223,MATCH(Lists!$J$5,$A$1:$Y$1,0))&amp;""),"")</f>
        <v/>
      </c>
      <c r="AH223" s="21">
        <f>IFERROR(VALUE(IFERROR(TRIM(INDEX($A223:$Y223,MATCH(Lists!$J$6,$A$1:$Y$1,0))&amp;""),"")),"")</f>
        <v/>
      </c>
      <c r="AI223" s="22">
        <f>IF($AD223="S",Themes!$L$8,IF($AD223="M",Themes!$L$9,IF($AD223="L",Themes!$L$10,0)))</f>
        <v/>
      </c>
      <c r="AJ223" s="21">
        <f>IF(OR($AA223="",$AF223=""),0,IF(COUNTIFS($AA$2:$AA223,$AA223,$AF$2:$AF223,$AF223)=1,1,0))</f>
        <v/>
      </c>
      <c r="AK223" s="21">
        <f>IF($AJ223=1,IF(AND($AG223&lt;&gt;"",$AG223&lt;&gt;Themes!$L$12),1,0),0)</f>
        <v/>
      </c>
    </row>
    <row r="224">
      <c r="Z224" s="19" t="n"/>
      <c r="AA224" s="23" t="n"/>
      <c r="AB224" s="23" t="n"/>
      <c r="AC224" s="23" t="n"/>
      <c r="AD224" s="23" t="n"/>
      <c r="AE224" s="19" t="n"/>
      <c r="AF224" s="21">
        <f>IF(IFERROR(TRIM(INDEX($A224:$Y224,MATCH(Lists!$J$3,$A$1:$Y$1,0))&amp;""),"")&lt;&gt;"",IFERROR(TRIM(INDEX($A224:$Y224,MATCH(Lists!$J$3,$A$1:$Y$1,0))&amp;""),""),IF(IFERROR(TRIM(INDEX($A224:$Y224,MATCH(Lists!$J$4,$A$1:$Y$1,0))&amp;""),"")&lt;&gt;"",IFERROR(TRIM(INDEX($A224:$Y224,MATCH(Lists!$J$4,$A$1:$Y$1,0))&amp;""),""),IFERROR(TRIM(INDEX($A224:$Y224,MATCH(Lists!$J$2,$A$1:$Y$1,0))&amp;""),"")))</f>
        <v/>
      </c>
      <c r="AG224" s="21">
        <f>IFERROR(TRIM(INDEX($A224:$Y224,MATCH(Lists!$J$5,$A$1:$Y$1,0))&amp;""),"")</f>
        <v/>
      </c>
      <c r="AH224" s="21">
        <f>IFERROR(VALUE(IFERROR(TRIM(INDEX($A224:$Y224,MATCH(Lists!$J$6,$A$1:$Y$1,0))&amp;""),"")),"")</f>
        <v/>
      </c>
      <c r="AI224" s="22">
        <f>IF($AD224="S",Themes!$L$8,IF($AD224="M",Themes!$L$9,IF($AD224="L",Themes!$L$10,0)))</f>
        <v/>
      </c>
      <c r="AJ224" s="21">
        <f>IF(OR($AA224="",$AF224=""),0,IF(COUNTIFS($AA$2:$AA224,$AA224,$AF$2:$AF224,$AF224)=1,1,0))</f>
        <v/>
      </c>
      <c r="AK224" s="21">
        <f>IF($AJ224=1,IF(AND($AG224&lt;&gt;"",$AG224&lt;&gt;Themes!$L$12),1,0),0)</f>
        <v/>
      </c>
    </row>
    <row r="225">
      <c r="Z225" s="19" t="n"/>
      <c r="AA225" s="23" t="n"/>
      <c r="AB225" s="23" t="n"/>
      <c r="AC225" s="23" t="n"/>
      <c r="AD225" s="23" t="n"/>
      <c r="AE225" s="19" t="n"/>
      <c r="AF225" s="21">
        <f>IF(IFERROR(TRIM(INDEX($A225:$Y225,MATCH(Lists!$J$3,$A$1:$Y$1,0))&amp;""),"")&lt;&gt;"",IFERROR(TRIM(INDEX($A225:$Y225,MATCH(Lists!$J$3,$A$1:$Y$1,0))&amp;""),""),IF(IFERROR(TRIM(INDEX($A225:$Y225,MATCH(Lists!$J$4,$A$1:$Y$1,0))&amp;""),"")&lt;&gt;"",IFERROR(TRIM(INDEX($A225:$Y225,MATCH(Lists!$J$4,$A$1:$Y$1,0))&amp;""),""),IFERROR(TRIM(INDEX($A225:$Y225,MATCH(Lists!$J$2,$A$1:$Y$1,0))&amp;""),"")))</f>
        <v/>
      </c>
      <c r="AG225" s="21">
        <f>IFERROR(TRIM(INDEX($A225:$Y225,MATCH(Lists!$J$5,$A$1:$Y$1,0))&amp;""),"")</f>
        <v/>
      </c>
      <c r="AH225" s="21">
        <f>IFERROR(VALUE(IFERROR(TRIM(INDEX($A225:$Y225,MATCH(Lists!$J$6,$A$1:$Y$1,0))&amp;""),"")),"")</f>
        <v/>
      </c>
      <c r="AI225" s="22">
        <f>IF($AD225="S",Themes!$L$8,IF($AD225="M",Themes!$L$9,IF($AD225="L",Themes!$L$10,0)))</f>
        <v/>
      </c>
      <c r="AJ225" s="21">
        <f>IF(OR($AA225="",$AF225=""),0,IF(COUNTIFS($AA$2:$AA225,$AA225,$AF$2:$AF225,$AF225)=1,1,0))</f>
        <v/>
      </c>
      <c r="AK225" s="21">
        <f>IF($AJ225=1,IF(AND($AG225&lt;&gt;"",$AG225&lt;&gt;Themes!$L$12),1,0),0)</f>
        <v/>
      </c>
    </row>
    <row r="226">
      <c r="Z226" s="19" t="n"/>
      <c r="AA226" s="23" t="n"/>
      <c r="AB226" s="23" t="n"/>
      <c r="AC226" s="23" t="n"/>
      <c r="AD226" s="23" t="n"/>
      <c r="AE226" s="19" t="n"/>
      <c r="AF226" s="21">
        <f>IF(IFERROR(TRIM(INDEX($A226:$Y226,MATCH(Lists!$J$3,$A$1:$Y$1,0))&amp;""),"")&lt;&gt;"",IFERROR(TRIM(INDEX($A226:$Y226,MATCH(Lists!$J$3,$A$1:$Y$1,0))&amp;""),""),IF(IFERROR(TRIM(INDEX($A226:$Y226,MATCH(Lists!$J$4,$A$1:$Y$1,0))&amp;""),"")&lt;&gt;"",IFERROR(TRIM(INDEX($A226:$Y226,MATCH(Lists!$J$4,$A$1:$Y$1,0))&amp;""),""),IFERROR(TRIM(INDEX($A226:$Y226,MATCH(Lists!$J$2,$A$1:$Y$1,0))&amp;""),"")))</f>
        <v/>
      </c>
      <c r="AG226" s="21">
        <f>IFERROR(TRIM(INDEX($A226:$Y226,MATCH(Lists!$J$5,$A$1:$Y$1,0))&amp;""),"")</f>
        <v/>
      </c>
      <c r="AH226" s="21">
        <f>IFERROR(VALUE(IFERROR(TRIM(INDEX($A226:$Y226,MATCH(Lists!$J$6,$A$1:$Y$1,0))&amp;""),"")),"")</f>
        <v/>
      </c>
      <c r="AI226" s="22">
        <f>IF($AD226="S",Themes!$L$8,IF($AD226="M",Themes!$L$9,IF($AD226="L",Themes!$L$10,0)))</f>
        <v/>
      </c>
      <c r="AJ226" s="21">
        <f>IF(OR($AA226="",$AF226=""),0,IF(COUNTIFS($AA$2:$AA226,$AA226,$AF$2:$AF226,$AF226)=1,1,0))</f>
        <v/>
      </c>
      <c r="AK226" s="21">
        <f>IF($AJ226=1,IF(AND($AG226&lt;&gt;"",$AG226&lt;&gt;Themes!$L$12),1,0),0)</f>
        <v/>
      </c>
    </row>
    <row r="227">
      <c r="Z227" s="19" t="n"/>
      <c r="AA227" s="23" t="n"/>
      <c r="AB227" s="23" t="n"/>
      <c r="AC227" s="23" t="n"/>
      <c r="AD227" s="23" t="n"/>
      <c r="AE227" s="19" t="n"/>
      <c r="AF227" s="21">
        <f>IF(IFERROR(TRIM(INDEX($A227:$Y227,MATCH(Lists!$J$3,$A$1:$Y$1,0))&amp;""),"")&lt;&gt;"",IFERROR(TRIM(INDEX($A227:$Y227,MATCH(Lists!$J$3,$A$1:$Y$1,0))&amp;""),""),IF(IFERROR(TRIM(INDEX($A227:$Y227,MATCH(Lists!$J$4,$A$1:$Y$1,0))&amp;""),"")&lt;&gt;"",IFERROR(TRIM(INDEX($A227:$Y227,MATCH(Lists!$J$4,$A$1:$Y$1,0))&amp;""),""),IFERROR(TRIM(INDEX($A227:$Y227,MATCH(Lists!$J$2,$A$1:$Y$1,0))&amp;""),"")))</f>
        <v/>
      </c>
      <c r="AG227" s="21">
        <f>IFERROR(TRIM(INDEX($A227:$Y227,MATCH(Lists!$J$5,$A$1:$Y$1,0))&amp;""),"")</f>
        <v/>
      </c>
      <c r="AH227" s="21">
        <f>IFERROR(VALUE(IFERROR(TRIM(INDEX($A227:$Y227,MATCH(Lists!$J$6,$A$1:$Y$1,0))&amp;""),"")),"")</f>
        <v/>
      </c>
      <c r="AI227" s="22">
        <f>IF($AD227="S",Themes!$L$8,IF($AD227="M",Themes!$L$9,IF($AD227="L",Themes!$L$10,0)))</f>
        <v/>
      </c>
      <c r="AJ227" s="21">
        <f>IF(OR($AA227="",$AF227=""),0,IF(COUNTIFS($AA$2:$AA227,$AA227,$AF$2:$AF227,$AF227)=1,1,0))</f>
        <v/>
      </c>
      <c r="AK227" s="21">
        <f>IF($AJ227=1,IF(AND($AG227&lt;&gt;"",$AG227&lt;&gt;Themes!$L$12),1,0),0)</f>
        <v/>
      </c>
    </row>
    <row r="228">
      <c r="Z228" s="19" t="n"/>
      <c r="AA228" s="23" t="n"/>
      <c r="AB228" s="23" t="n"/>
      <c r="AC228" s="23" t="n"/>
      <c r="AD228" s="23" t="n"/>
      <c r="AE228" s="19" t="n"/>
      <c r="AF228" s="21">
        <f>IF(IFERROR(TRIM(INDEX($A228:$Y228,MATCH(Lists!$J$3,$A$1:$Y$1,0))&amp;""),"")&lt;&gt;"",IFERROR(TRIM(INDEX($A228:$Y228,MATCH(Lists!$J$3,$A$1:$Y$1,0))&amp;""),""),IF(IFERROR(TRIM(INDEX($A228:$Y228,MATCH(Lists!$J$4,$A$1:$Y$1,0))&amp;""),"")&lt;&gt;"",IFERROR(TRIM(INDEX($A228:$Y228,MATCH(Lists!$J$4,$A$1:$Y$1,0))&amp;""),""),IFERROR(TRIM(INDEX($A228:$Y228,MATCH(Lists!$J$2,$A$1:$Y$1,0))&amp;""),"")))</f>
        <v/>
      </c>
      <c r="AG228" s="21">
        <f>IFERROR(TRIM(INDEX($A228:$Y228,MATCH(Lists!$J$5,$A$1:$Y$1,0))&amp;""),"")</f>
        <v/>
      </c>
      <c r="AH228" s="21">
        <f>IFERROR(VALUE(IFERROR(TRIM(INDEX($A228:$Y228,MATCH(Lists!$J$6,$A$1:$Y$1,0))&amp;""),"")),"")</f>
        <v/>
      </c>
      <c r="AI228" s="22">
        <f>IF($AD228="S",Themes!$L$8,IF($AD228="M",Themes!$L$9,IF($AD228="L",Themes!$L$10,0)))</f>
        <v/>
      </c>
      <c r="AJ228" s="21">
        <f>IF(OR($AA228="",$AF228=""),0,IF(COUNTIFS($AA$2:$AA228,$AA228,$AF$2:$AF228,$AF228)=1,1,0))</f>
        <v/>
      </c>
      <c r="AK228" s="21">
        <f>IF($AJ228=1,IF(AND($AG228&lt;&gt;"",$AG228&lt;&gt;Themes!$L$12),1,0),0)</f>
        <v/>
      </c>
    </row>
    <row r="229">
      <c r="Z229" s="19" t="n"/>
      <c r="AA229" s="23" t="n"/>
      <c r="AB229" s="23" t="n"/>
      <c r="AC229" s="23" t="n"/>
      <c r="AD229" s="23" t="n"/>
      <c r="AE229" s="19" t="n"/>
      <c r="AF229" s="21">
        <f>IF(IFERROR(TRIM(INDEX($A229:$Y229,MATCH(Lists!$J$3,$A$1:$Y$1,0))&amp;""),"")&lt;&gt;"",IFERROR(TRIM(INDEX($A229:$Y229,MATCH(Lists!$J$3,$A$1:$Y$1,0))&amp;""),""),IF(IFERROR(TRIM(INDEX($A229:$Y229,MATCH(Lists!$J$4,$A$1:$Y$1,0))&amp;""),"")&lt;&gt;"",IFERROR(TRIM(INDEX($A229:$Y229,MATCH(Lists!$J$4,$A$1:$Y$1,0))&amp;""),""),IFERROR(TRIM(INDEX($A229:$Y229,MATCH(Lists!$J$2,$A$1:$Y$1,0))&amp;""),"")))</f>
        <v/>
      </c>
      <c r="AG229" s="21">
        <f>IFERROR(TRIM(INDEX($A229:$Y229,MATCH(Lists!$J$5,$A$1:$Y$1,0))&amp;""),"")</f>
        <v/>
      </c>
      <c r="AH229" s="21">
        <f>IFERROR(VALUE(IFERROR(TRIM(INDEX($A229:$Y229,MATCH(Lists!$J$6,$A$1:$Y$1,0))&amp;""),"")),"")</f>
        <v/>
      </c>
      <c r="AI229" s="22">
        <f>IF($AD229="S",Themes!$L$8,IF($AD229="M",Themes!$L$9,IF($AD229="L",Themes!$L$10,0)))</f>
        <v/>
      </c>
      <c r="AJ229" s="21">
        <f>IF(OR($AA229="",$AF229=""),0,IF(COUNTIFS($AA$2:$AA229,$AA229,$AF$2:$AF229,$AF229)=1,1,0))</f>
        <v/>
      </c>
      <c r="AK229" s="21">
        <f>IF($AJ229=1,IF(AND($AG229&lt;&gt;"",$AG229&lt;&gt;Themes!$L$12),1,0),0)</f>
        <v/>
      </c>
    </row>
    <row r="230">
      <c r="Z230" s="19" t="n"/>
      <c r="AA230" s="23" t="n"/>
      <c r="AB230" s="23" t="n"/>
      <c r="AC230" s="23" t="n"/>
      <c r="AD230" s="23" t="n"/>
      <c r="AE230" s="19" t="n"/>
      <c r="AF230" s="21">
        <f>IF(IFERROR(TRIM(INDEX($A230:$Y230,MATCH(Lists!$J$3,$A$1:$Y$1,0))&amp;""),"")&lt;&gt;"",IFERROR(TRIM(INDEX($A230:$Y230,MATCH(Lists!$J$3,$A$1:$Y$1,0))&amp;""),""),IF(IFERROR(TRIM(INDEX($A230:$Y230,MATCH(Lists!$J$4,$A$1:$Y$1,0))&amp;""),"")&lt;&gt;"",IFERROR(TRIM(INDEX($A230:$Y230,MATCH(Lists!$J$4,$A$1:$Y$1,0))&amp;""),""),IFERROR(TRIM(INDEX($A230:$Y230,MATCH(Lists!$J$2,$A$1:$Y$1,0))&amp;""),"")))</f>
        <v/>
      </c>
      <c r="AG230" s="21">
        <f>IFERROR(TRIM(INDEX($A230:$Y230,MATCH(Lists!$J$5,$A$1:$Y$1,0))&amp;""),"")</f>
        <v/>
      </c>
      <c r="AH230" s="21">
        <f>IFERROR(VALUE(IFERROR(TRIM(INDEX($A230:$Y230,MATCH(Lists!$J$6,$A$1:$Y$1,0))&amp;""),"")),"")</f>
        <v/>
      </c>
      <c r="AI230" s="22">
        <f>IF($AD230="S",Themes!$L$8,IF($AD230="M",Themes!$L$9,IF($AD230="L",Themes!$L$10,0)))</f>
        <v/>
      </c>
      <c r="AJ230" s="21">
        <f>IF(OR($AA230="",$AF230=""),0,IF(COUNTIFS($AA$2:$AA230,$AA230,$AF$2:$AF230,$AF230)=1,1,0))</f>
        <v/>
      </c>
      <c r="AK230" s="21">
        <f>IF($AJ230=1,IF(AND($AG230&lt;&gt;"",$AG230&lt;&gt;Themes!$L$12),1,0),0)</f>
        <v/>
      </c>
    </row>
    <row r="231">
      <c r="Z231" s="19" t="n"/>
      <c r="AA231" s="23" t="n"/>
      <c r="AB231" s="23" t="n"/>
      <c r="AC231" s="23" t="n"/>
      <c r="AD231" s="23" t="n"/>
      <c r="AE231" s="19" t="n"/>
      <c r="AF231" s="21">
        <f>IF(IFERROR(TRIM(INDEX($A231:$Y231,MATCH(Lists!$J$3,$A$1:$Y$1,0))&amp;""),"")&lt;&gt;"",IFERROR(TRIM(INDEX($A231:$Y231,MATCH(Lists!$J$3,$A$1:$Y$1,0))&amp;""),""),IF(IFERROR(TRIM(INDEX($A231:$Y231,MATCH(Lists!$J$4,$A$1:$Y$1,0))&amp;""),"")&lt;&gt;"",IFERROR(TRIM(INDEX($A231:$Y231,MATCH(Lists!$J$4,$A$1:$Y$1,0))&amp;""),""),IFERROR(TRIM(INDEX($A231:$Y231,MATCH(Lists!$J$2,$A$1:$Y$1,0))&amp;""),"")))</f>
        <v/>
      </c>
      <c r="AG231" s="21">
        <f>IFERROR(TRIM(INDEX($A231:$Y231,MATCH(Lists!$J$5,$A$1:$Y$1,0))&amp;""),"")</f>
        <v/>
      </c>
      <c r="AH231" s="21">
        <f>IFERROR(VALUE(IFERROR(TRIM(INDEX($A231:$Y231,MATCH(Lists!$J$6,$A$1:$Y$1,0))&amp;""),"")),"")</f>
        <v/>
      </c>
      <c r="AI231" s="22">
        <f>IF($AD231="S",Themes!$L$8,IF($AD231="M",Themes!$L$9,IF($AD231="L",Themes!$L$10,0)))</f>
        <v/>
      </c>
      <c r="AJ231" s="21">
        <f>IF(OR($AA231="",$AF231=""),0,IF(COUNTIFS($AA$2:$AA231,$AA231,$AF$2:$AF231,$AF231)=1,1,0))</f>
        <v/>
      </c>
      <c r="AK231" s="21">
        <f>IF($AJ231=1,IF(AND($AG231&lt;&gt;"",$AG231&lt;&gt;Themes!$L$12),1,0),0)</f>
        <v/>
      </c>
    </row>
    <row r="232">
      <c r="Z232" s="19" t="n"/>
      <c r="AA232" s="23" t="n"/>
      <c r="AB232" s="23" t="n"/>
      <c r="AC232" s="23" t="n"/>
      <c r="AD232" s="23" t="n"/>
      <c r="AE232" s="19" t="n"/>
      <c r="AF232" s="21">
        <f>IF(IFERROR(TRIM(INDEX($A232:$Y232,MATCH(Lists!$J$3,$A$1:$Y$1,0))&amp;""),"")&lt;&gt;"",IFERROR(TRIM(INDEX($A232:$Y232,MATCH(Lists!$J$3,$A$1:$Y$1,0))&amp;""),""),IF(IFERROR(TRIM(INDEX($A232:$Y232,MATCH(Lists!$J$4,$A$1:$Y$1,0))&amp;""),"")&lt;&gt;"",IFERROR(TRIM(INDEX($A232:$Y232,MATCH(Lists!$J$4,$A$1:$Y$1,0))&amp;""),""),IFERROR(TRIM(INDEX($A232:$Y232,MATCH(Lists!$J$2,$A$1:$Y$1,0))&amp;""),"")))</f>
        <v/>
      </c>
      <c r="AG232" s="21">
        <f>IFERROR(TRIM(INDEX($A232:$Y232,MATCH(Lists!$J$5,$A$1:$Y$1,0))&amp;""),"")</f>
        <v/>
      </c>
      <c r="AH232" s="21">
        <f>IFERROR(VALUE(IFERROR(TRIM(INDEX($A232:$Y232,MATCH(Lists!$J$6,$A$1:$Y$1,0))&amp;""),"")),"")</f>
        <v/>
      </c>
      <c r="AI232" s="22">
        <f>IF($AD232="S",Themes!$L$8,IF($AD232="M",Themes!$L$9,IF($AD232="L",Themes!$L$10,0)))</f>
        <v/>
      </c>
      <c r="AJ232" s="21">
        <f>IF(OR($AA232="",$AF232=""),0,IF(COUNTIFS($AA$2:$AA232,$AA232,$AF$2:$AF232,$AF232)=1,1,0))</f>
        <v/>
      </c>
      <c r="AK232" s="21">
        <f>IF($AJ232=1,IF(AND($AG232&lt;&gt;"",$AG232&lt;&gt;Themes!$L$12),1,0),0)</f>
        <v/>
      </c>
    </row>
    <row r="233">
      <c r="Z233" s="19" t="n"/>
      <c r="AA233" s="23" t="n"/>
      <c r="AB233" s="23" t="n"/>
      <c r="AC233" s="23" t="n"/>
      <c r="AD233" s="23" t="n"/>
      <c r="AE233" s="19" t="n"/>
      <c r="AF233" s="21">
        <f>IF(IFERROR(TRIM(INDEX($A233:$Y233,MATCH(Lists!$J$3,$A$1:$Y$1,0))&amp;""),"")&lt;&gt;"",IFERROR(TRIM(INDEX($A233:$Y233,MATCH(Lists!$J$3,$A$1:$Y$1,0))&amp;""),""),IF(IFERROR(TRIM(INDEX($A233:$Y233,MATCH(Lists!$J$4,$A$1:$Y$1,0))&amp;""),"")&lt;&gt;"",IFERROR(TRIM(INDEX($A233:$Y233,MATCH(Lists!$J$4,$A$1:$Y$1,0))&amp;""),""),IFERROR(TRIM(INDEX($A233:$Y233,MATCH(Lists!$J$2,$A$1:$Y$1,0))&amp;""),"")))</f>
        <v/>
      </c>
      <c r="AG233" s="21">
        <f>IFERROR(TRIM(INDEX($A233:$Y233,MATCH(Lists!$J$5,$A$1:$Y$1,0))&amp;""),"")</f>
        <v/>
      </c>
      <c r="AH233" s="21">
        <f>IFERROR(VALUE(IFERROR(TRIM(INDEX($A233:$Y233,MATCH(Lists!$J$6,$A$1:$Y$1,0))&amp;""),"")),"")</f>
        <v/>
      </c>
      <c r="AI233" s="22">
        <f>IF($AD233="S",Themes!$L$8,IF($AD233="M",Themes!$L$9,IF($AD233="L",Themes!$L$10,0)))</f>
        <v/>
      </c>
      <c r="AJ233" s="21">
        <f>IF(OR($AA233="",$AF233=""),0,IF(COUNTIFS($AA$2:$AA233,$AA233,$AF$2:$AF233,$AF233)=1,1,0))</f>
        <v/>
      </c>
      <c r="AK233" s="21">
        <f>IF($AJ233=1,IF(AND($AG233&lt;&gt;"",$AG233&lt;&gt;Themes!$L$12),1,0),0)</f>
        <v/>
      </c>
    </row>
    <row r="234">
      <c r="Z234" s="19" t="n"/>
      <c r="AA234" s="23" t="n"/>
      <c r="AB234" s="23" t="n"/>
      <c r="AC234" s="23" t="n"/>
      <c r="AD234" s="23" t="n"/>
      <c r="AE234" s="19" t="n"/>
      <c r="AF234" s="21">
        <f>IF(IFERROR(TRIM(INDEX($A234:$Y234,MATCH(Lists!$J$3,$A$1:$Y$1,0))&amp;""),"")&lt;&gt;"",IFERROR(TRIM(INDEX($A234:$Y234,MATCH(Lists!$J$3,$A$1:$Y$1,0))&amp;""),""),IF(IFERROR(TRIM(INDEX($A234:$Y234,MATCH(Lists!$J$4,$A$1:$Y$1,0))&amp;""),"")&lt;&gt;"",IFERROR(TRIM(INDEX($A234:$Y234,MATCH(Lists!$J$4,$A$1:$Y$1,0))&amp;""),""),IFERROR(TRIM(INDEX($A234:$Y234,MATCH(Lists!$J$2,$A$1:$Y$1,0))&amp;""),"")))</f>
        <v/>
      </c>
      <c r="AG234" s="21">
        <f>IFERROR(TRIM(INDEX($A234:$Y234,MATCH(Lists!$J$5,$A$1:$Y$1,0))&amp;""),"")</f>
        <v/>
      </c>
      <c r="AH234" s="21">
        <f>IFERROR(VALUE(IFERROR(TRIM(INDEX($A234:$Y234,MATCH(Lists!$J$6,$A$1:$Y$1,0))&amp;""),"")),"")</f>
        <v/>
      </c>
      <c r="AI234" s="22">
        <f>IF($AD234="S",Themes!$L$8,IF($AD234="M",Themes!$L$9,IF($AD234="L",Themes!$L$10,0)))</f>
        <v/>
      </c>
      <c r="AJ234" s="21">
        <f>IF(OR($AA234="",$AF234=""),0,IF(COUNTIFS($AA$2:$AA234,$AA234,$AF$2:$AF234,$AF234)=1,1,0))</f>
        <v/>
      </c>
      <c r="AK234" s="21">
        <f>IF($AJ234=1,IF(AND($AG234&lt;&gt;"",$AG234&lt;&gt;Themes!$L$12),1,0),0)</f>
        <v/>
      </c>
    </row>
    <row r="235">
      <c r="Z235" s="19" t="n"/>
      <c r="AA235" s="23" t="n"/>
      <c r="AB235" s="23" t="n"/>
      <c r="AC235" s="23" t="n"/>
      <c r="AD235" s="23" t="n"/>
      <c r="AE235" s="19" t="n"/>
      <c r="AF235" s="21">
        <f>IF(IFERROR(TRIM(INDEX($A235:$Y235,MATCH(Lists!$J$3,$A$1:$Y$1,0))&amp;""),"")&lt;&gt;"",IFERROR(TRIM(INDEX($A235:$Y235,MATCH(Lists!$J$3,$A$1:$Y$1,0))&amp;""),""),IF(IFERROR(TRIM(INDEX($A235:$Y235,MATCH(Lists!$J$4,$A$1:$Y$1,0))&amp;""),"")&lt;&gt;"",IFERROR(TRIM(INDEX($A235:$Y235,MATCH(Lists!$J$4,$A$1:$Y$1,0))&amp;""),""),IFERROR(TRIM(INDEX($A235:$Y235,MATCH(Lists!$J$2,$A$1:$Y$1,0))&amp;""),"")))</f>
        <v/>
      </c>
      <c r="AG235" s="21">
        <f>IFERROR(TRIM(INDEX($A235:$Y235,MATCH(Lists!$J$5,$A$1:$Y$1,0))&amp;""),"")</f>
        <v/>
      </c>
      <c r="AH235" s="21">
        <f>IFERROR(VALUE(IFERROR(TRIM(INDEX($A235:$Y235,MATCH(Lists!$J$6,$A$1:$Y$1,0))&amp;""),"")),"")</f>
        <v/>
      </c>
      <c r="AI235" s="22">
        <f>IF($AD235="S",Themes!$L$8,IF($AD235="M",Themes!$L$9,IF($AD235="L",Themes!$L$10,0)))</f>
        <v/>
      </c>
      <c r="AJ235" s="21">
        <f>IF(OR($AA235="",$AF235=""),0,IF(COUNTIFS($AA$2:$AA235,$AA235,$AF$2:$AF235,$AF235)=1,1,0))</f>
        <v/>
      </c>
      <c r="AK235" s="21">
        <f>IF($AJ235=1,IF(AND($AG235&lt;&gt;"",$AG235&lt;&gt;Themes!$L$12),1,0),0)</f>
        <v/>
      </c>
    </row>
    <row r="236">
      <c r="Z236" s="19" t="n"/>
      <c r="AA236" s="23" t="n"/>
      <c r="AB236" s="23" t="n"/>
      <c r="AC236" s="23" t="n"/>
      <c r="AD236" s="23" t="n"/>
      <c r="AE236" s="19" t="n"/>
      <c r="AF236" s="21">
        <f>IF(IFERROR(TRIM(INDEX($A236:$Y236,MATCH(Lists!$J$3,$A$1:$Y$1,0))&amp;""),"")&lt;&gt;"",IFERROR(TRIM(INDEX($A236:$Y236,MATCH(Lists!$J$3,$A$1:$Y$1,0))&amp;""),""),IF(IFERROR(TRIM(INDEX($A236:$Y236,MATCH(Lists!$J$4,$A$1:$Y$1,0))&amp;""),"")&lt;&gt;"",IFERROR(TRIM(INDEX($A236:$Y236,MATCH(Lists!$J$4,$A$1:$Y$1,0))&amp;""),""),IFERROR(TRIM(INDEX($A236:$Y236,MATCH(Lists!$J$2,$A$1:$Y$1,0))&amp;""),"")))</f>
        <v/>
      </c>
      <c r="AG236" s="21">
        <f>IFERROR(TRIM(INDEX($A236:$Y236,MATCH(Lists!$J$5,$A$1:$Y$1,0))&amp;""),"")</f>
        <v/>
      </c>
      <c r="AH236" s="21">
        <f>IFERROR(VALUE(IFERROR(TRIM(INDEX($A236:$Y236,MATCH(Lists!$J$6,$A$1:$Y$1,0))&amp;""),"")),"")</f>
        <v/>
      </c>
      <c r="AI236" s="22">
        <f>IF($AD236="S",Themes!$L$8,IF($AD236="M",Themes!$L$9,IF($AD236="L",Themes!$L$10,0)))</f>
        <v/>
      </c>
      <c r="AJ236" s="21">
        <f>IF(OR($AA236="",$AF236=""),0,IF(COUNTIFS($AA$2:$AA236,$AA236,$AF$2:$AF236,$AF236)=1,1,0))</f>
        <v/>
      </c>
      <c r="AK236" s="21">
        <f>IF($AJ236=1,IF(AND($AG236&lt;&gt;"",$AG236&lt;&gt;Themes!$L$12),1,0),0)</f>
        <v/>
      </c>
    </row>
    <row r="237">
      <c r="Z237" s="19" t="n"/>
      <c r="AA237" s="23" t="n"/>
      <c r="AB237" s="23" t="n"/>
      <c r="AC237" s="23" t="n"/>
      <c r="AD237" s="23" t="n"/>
      <c r="AE237" s="19" t="n"/>
      <c r="AF237" s="21">
        <f>IF(IFERROR(TRIM(INDEX($A237:$Y237,MATCH(Lists!$J$3,$A$1:$Y$1,0))&amp;""),"")&lt;&gt;"",IFERROR(TRIM(INDEX($A237:$Y237,MATCH(Lists!$J$3,$A$1:$Y$1,0))&amp;""),""),IF(IFERROR(TRIM(INDEX($A237:$Y237,MATCH(Lists!$J$4,$A$1:$Y$1,0))&amp;""),"")&lt;&gt;"",IFERROR(TRIM(INDEX($A237:$Y237,MATCH(Lists!$J$4,$A$1:$Y$1,0))&amp;""),""),IFERROR(TRIM(INDEX($A237:$Y237,MATCH(Lists!$J$2,$A$1:$Y$1,0))&amp;""),"")))</f>
        <v/>
      </c>
      <c r="AG237" s="21">
        <f>IFERROR(TRIM(INDEX($A237:$Y237,MATCH(Lists!$J$5,$A$1:$Y$1,0))&amp;""),"")</f>
        <v/>
      </c>
      <c r="AH237" s="21">
        <f>IFERROR(VALUE(IFERROR(TRIM(INDEX($A237:$Y237,MATCH(Lists!$J$6,$A$1:$Y$1,0))&amp;""),"")),"")</f>
        <v/>
      </c>
      <c r="AI237" s="22">
        <f>IF($AD237="S",Themes!$L$8,IF($AD237="M",Themes!$L$9,IF($AD237="L",Themes!$L$10,0)))</f>
        <v/>
      </c>
      <c r="AJ237" s="21">
        <f>IF(OR($AA237="",$AF237=""),0,IF(COUNTIFS($AA$2:$AA237,$AA237,$AF$2:$AF237,$AF237)=1,1,0))</f>
        <v/>
      </c>
      <c r="AK237" s="21">
        <f>IF($AJ237=1,IF(AND($AG237&lt;&gt;"",$AG237&lt;&gt;Themes!$L$12),1,0),0)</f>
        <v/>
      </c>
    </row>
    <row r="238">
      <c r="Z238" s="19" t="n"/>
      <c r="AA238" s="23" t="n"/>
      <c r="AB238" s="23" t="n"/>
      <c r="AC238" s="23" t="n"/>
      <c r="AD238" s="23" t="n"/>
      <c r="AE238" s="19" t="n"/>
      <c r="AF238" s="21">
        <f>IF(IFERROR(TRIM(INDEX($A238:$Y238,MATCH(Lists!$J$3,$A$1:$Y$1,0))&amp;""),"")&lt;&gt;"",IFERROR(TRIM(INDEX($A238:$Y238,MATCH(Lists!$J$3,$A$1:$Y$1,0))&amp;""),""),IF(IFERROR(TRIM(INDEX($A238:$Y238,MATCH(Lists!$J$4,$A$1:$Y$1,0))&amp;""),"")&lt;&gt;"",IFERROR(TRIM(INDEX($A238:$Y238,MATCH(Lists!$J$4,$A$1:$Y$1,0))&amp;""),""),IFERROR(TRIM(INDEX($A238:$Y238,MATCH(Lists!$J$2,$A$1:$Y$1,0))&amp;""),"")))</f>
        <v/>
      </c>
      <c r="AG238" s="21">
        <f>IFERROR(TRIM(INDEX($A238:$Y238,MATCH(Lists!$J$5,$A$1:$Y$1,0))&amp;""),"")</f>
        <v/>
      </c>
      <c r="AH238" s="21">
        <f>IFERROR(VALUE(IFERROR(TRIM(INDEX($A238:$Y238,MATCH(Lists!$J$6,$A$1:$Y$1,0))&amp;""),"")),"")</f>
        <v/>
      </c>
      <c r="AI238" s="22">
        <f>IF($AD238="S",Themes!$L$8,IF($AD238="M",Themes!$L$9,IF($AD238="L",Themes!$L$10,0)))</f>
        <v/>
      </c>
      <c r="AJ238" s="21">
        <f>IF(OR($AA238="",$AF238=""),0,IF(COUNTIFS($AA$2:$AA238,$AA238,$AF$2:$AF238,$AF238)=1,1,0))</f>
        <v/>
      </c>
      <c r="AK238" s="21">
        <f>IF($AJ238=1,IF(AND($AG238&lt;&gt;"",$AG238&lt;&gt;Themes!$L$12),1,0),0)</f>
        <v/>
      </c>
    </row>
    <row r="239">
      <c r="Z239" s="19" t="n"/>
      <c r="AA239" s="23" t="n"/>
      <c r="AB239" s="23" t="n"/>
      <c r="AC239" s="23" t="n"/>
      <c r="AD239" s="23" t="n"/>
      <c r="AE239" s="19" t="n"/>
      <c r="AF239" s="21">
        <f>IF(IFERROR(TRIM(INDEX($A239:$Y239,MATCH(Lists!$J$3,$A$1:$Y$1,0))&amp;""),"")&lt;&gt;"",IFERROR(TRIM(INDEX($A239:$Y239,MATCH(Lists!$J$3,$A$1:$Y$1,0))&amp;""),""),IF(IFERROR(TRIM(INDEX($A239:$Y239,MATCH(Lists!$J$4,$A$1:$Y$1,0))&amp;""),"")&lt;&gt;"",IFERROR(TRIM(INDEX($A239:$Y239,MATCH(Lists!$J$4,$A$1:$Y$1,0))&amp;""),""),IFERROR(TRIM(INDEX($A239:$Y239,MATCH(Lists!$J$2,$A$1:$Y$1,0))&amp;""),"")))</f>
        <v/>
      </c>
      <c r="AG239" s="21">
        <f>IFERROR(TRIM(INDEX($A239:$Y239,MATCH(Lists!$J$5,$A$1:$Y$1,0))&amp;""),"")</f>
        <v/>
      </c>
      <c r="AH239" s="21">
        <f>IFERROR(VALUE(IFERROR(TRIM(INDEX($A239:$Y239,MATCH(Lists!$J$6,$A$1:$Y$1,0))&amp;""),"")),"")</f>
        <v/>
      </c>
      <c r="AI239" s="22">
        <f>IF($AD239="S",Themes!$L$8,IF($AD239="M",Themes!$L$9,IF($AD239="L",Themes!$L$10,0)))</f>
        <v/>
      </c>
      <c r="AJ239" s="21">
        <f>IF(OR($AA239="",$AF239=""),0,IF(COUNTIFS($AA$2:$AA239,$AA239,$AF$2:$AF239,$AF239)=1,1,0))</f>
        <v/>
      </c>
      <c r="AK239" s="21">
        <f>IF($AJ239=1,IF(AND($AG239&lt;&gt;"",$AG239&lt;&gt;Themes!$L$12),1,0),0)</f>
        <v/>
      </c>
    </row>
    <row r="240">
      <c r="Z240" s="19" t="n"/>
      <c r="AA240" s="23" t="n"/>
      <c r="AB240" s="23" t="n"/>
      <c r="AC240" s="23" t="n"/>
      <c r="AD240" s="23" t="n"/>
      <c r="AE240" s="19" t="n"/>
      <c r="AF240" s="21">
        <f>IF(IFERROR(TRIM(INDEX($A240:$Y240,MATCH(Lists!$J$3,$A$1:$Y$1,0))&amp;""),"")&lt;&gt;"",IFERROR(TRIM(INDEX($A240:$Y240,MATCH(Lists!$J$3,$A$1:$Y$1,0))&amp;""),""),IF(IFERROR(TRIM(INDEX($A240:$Y240,MATCH(Lists!$J$4,$A$1:$Y$1,0))&amp;""),"")&lt;&gt;"",IFERROR(TRIM(INDEX($A240:$Y240,MATCH(Lists!$J$4,$A$1:$Y$1,0))&amp;""),""),IFERROR(TRIM(INDEX($A240:$Y240,MATCH(Lists!$J$2,$A$1:$Y$1,0))&amp;""),"")))</f>
        <v/>
      </c>
      <c r="AG240" s="21">
        <f>IFERROR(TRIM(INDEX($A240:$Y240,MATCH(Lists!$J$5,$A$1:$Y$1,0))&amp;""),"")</f>
        <v/>
      </c>
      <c r="AH240" s="21">
        <f>IFERROR(VALUE(IFERROR(TRIM(INDEX($A240:$Y240,MATCH(Lists!$J$6,$A$1:$Y$1,0))&amp;""),"")),"")</f>
        <v/>
      </c>
      <c r="AI240" s="22">
        <f>IF($AD240="S",Themes!$L$8,IF($AD240="M",Themes!$L$9,IF($AD240="L",Themes!$L$10,0)))</f>
        <v/>
      </c>
      <c r="AJ240" s="21">
        <f>IF(OR($AA240="",$AF240=""),0,IF(COUNTIFS($AA$2:$AA240,$AA240,$AF$2:$AF240,$AF240)=1,1,0))</f>
        <v/>
      </c>
      <c r="AK240" s="21">
        <f>IF($AJ240=1,IF(AND($AG240&lt;&gt;"",$AG240&lt;&gt;Themes!$L$12),1,0),0)</f>
        <v/>
      </c>
    </row>
    <row r="241">
      <c r="Z241" s="19" t="n"/>
      <c r="AA241" s="23" t="n"/>
      <c r="AB241" s="23" t="n"/>
      <c r="AC241" s="23" t="n"/>
      <c r="AD241" s="23" t="n"/>
      <c r="AE241" s="19" t="n"/>
      <c r="AF241" s="21">
        <f>IF(IFERROR(TRIM(INDEX($A241:$Y241,MATCH(Lists!$J$3,$A$1:$Y$1,0))&amp;""),"")&lt;&gt;"",IFERROR(TRIM(INDEX($A241:$Y241,MATCH(Lists!$J$3,$A$1:$Y$1,0))&amp;""),""),IF(IFERROR(TRIM(INDEX($A241:$Y241,MATCH(Lists!$J$4,$A$1:$Y$1,0))&amp;""),"")&lt;&gt;"",IFERROR(TRIM(INDEX($A241:$Y241,MATCH(Lists!$J$4,$A$1:$Y$1,0))&amp;""),""),IFERROR(TRIM(INDEX($A241:$Y241,MATCH(Lists!$J$2,$A$1:$Y$1,0))&amp;""),"")))</f>
        <v/>
      </c>
      <c r="AG241" s="21">
        <f>IFERROR(TRIM(INDEX($A241:$Y241,MATCH(Lists!$J$5,$A$1:$Y$1,0))&amp;""),"")</f>
        <v/>
      </c>
      <c r="AH241" s="21">
        <f>IFERROR(VALUE(IFERROR(TRIM(INDEX($A241:$Y241,MATCH(Lists!$J$6,$A$1:$Y$1,0))&amp;""),"")),"")</f>
        <v/>
      </c>
      <c r="AI241" s="22">
        <f>IF($AD241="S",Themes!$L$8,IF($AD241="M",Themes!$L$9,IF($AD241="L",Themes!$L$10,0)))</f>
        <v/>
      </c>
      <c r="AJ241" s="21">
        <f>IF(OR($AA241="",$AF241=""),0,IF(COUNTIFS($AA$2:$AA241,$AA241,$AF$2:$AF241,$AF241)=1,1,0))</f>
        <v/>
      </c>
      <c r="AK241" s="21">
        <f>IF($AJ241=1,IF(AND($AG241&lt;&gt;"",$AG241&lt;&gt;Themes!$L$12),1,0),0)</f>
        <v/>
      </c>
    </row>
    <row r="242">
      <c r="Z242" s="19" t="n"/>
      <c r="AA242" s="23" t="n"/>
      <c r="AB242" s="23" t="n"/>
      <c r="AC242" s="23" t="n"/>
      <c r="AD242" s="23" t="n"/>
      <c r="AE242" s="19" t="n"/>
      <c r="AF242" s="21">
        <f>IF(IFERROR(TRIM(INDEX($A242:$Y242,MATCH(Lists!$J$3,$A$1:$Y$1,0))&amp;""),"")&lt;&gt;"",IFERROR(TRIM(INDEX($A242:$Y242,MATCH(Lists!$J$3,$A$1:$Y$1,0))&amp;""),""),IF(IFERROR(TRIM(INDEX($A242:$Y242,MATCH(Lists!$J$4,$A$1:$Y$1,0))&amp;""),"")&lt;&gt;"",IFERROR(TRIM(INDEX($A242:$Y242,MATCH(Lists!$J$4,$A$1:$Y$1,0))&amp;""),""),IFERROR(TRIM(INDEX($A242:$Y242,MATCH(Lists!$J$2,$A$1:$Y$1,0))&amp;""),"")))</f>
        <v/>
      </c>
      <c r="AG242" s="21">
        <f>IFERROR(TRIM(INDEX($A242:$Y242,MATCH(Lists!$J$5,$A$1:$Y$1,0))&amp;""),"")</f>
        <v/>
      </c>
      <c r="AH242" s="21">
        <f>IFERROR(VALUE(IFERROR(TRIM(INDEX($A242:$Y242,MATCH(Lists!$J$6,$A$1:$Y$1,0))&amp;""),"")),"")</f>
        <v/>
      </c>
      <c r="AI242" s="22">
        <f>IF($AD242="S",Themes!$L$8,IF($AD242="M",Themes!$L$9,IF($AD242="L",Themes!$L$10,0)))</f>
        <v/>
      </c>
      <c r="AJ242" s="21">
        <f>IF(OR($AA242="",$AF242=""),0,IF(COUNTIFS($AA$2:$AA242,$AA242,$AF$2:$AF242,$AF242)=1,1,0))</f>
        <v/>
      </c>
      <c r="AK242" s="21">
        <f>IF($AJ242=1,IF(AND($AG242&lt;&gt;"",$AG242&lt;&gt;Themes!$L$12),1,0),0)</f>
        <v/>
      </c>
    </row>
    <row r="243">
      <c r="Z243" s="19" t="n"/>
      <c r="AA243" s="23" t="n"/>
      <c r="AB243" s="23" t="n"/>
      <c r="AC243" s="23" t="n"/>
      <c r="AD243" s="23" t="n"/>
      <c r="AE243" s="19" t="n"/>
      <c r="AF243" s="21">
        <f>IF(IFERROR(TRIM(INDEX($A243:$Y243,MATCH(Lists!$J$3,$A$1:$Y$1,0))&amp;""),"")&lt;&gt;"",IFERROR(TRIM(INDEX($A243:$Y243,MATCH(Lists!$J$3,$A$1:$Y$1,0))&amp;""),""),IF(IFERROR(TRIM(INDEX($A243:$Y243,MATCH(Lists!$J$4,$A$1:$Y$1,0))&amp;""),"")&lt;&gt;"",IFERROR(TRIM(INDEX($A243:$Y243,MATCH(Lists!$J$4,$A$1:$Y$1,0))&amp;""),""),IFERROR(TRIM(INDEX($A243:$Y243,MATCH(Lists!$J$2,$A$1:$Y$1,0))&amp;""),"")))</f>
        <v/>
      </c>
      <c r="AG243" s="21">
        <f>IFERROR(TRIM(INDEX($A243:$Y243,MATCH(Lists!$J$5,$A$1:$Y$1,0))&amp;""),"")</f>
        <v/>
      </c>
      <c r="AH243" s="21">
        <f>IFERROR(VALUE(IFERROR(TRIM(INDEX($A243:$Y243,MATCH(Lists!$J$6,$A$1:$Y$1,0))&amp;""),"")),"")</f>
        <v/>
      </c>
      <c r="AI243" s="22">
        <f>IF($AD243="S",Themes!$L$8,IF($AD243="M",Themes!$L$9,IF($AD243="L",Themes!$L$10,0)))</f>
        <v/>
      </c>
      <c r="AJ243" s="21">
        <f>IF(OR($AA243="",$AF243=""),0,IF(COUNTIFS($AA$2:$AA243,$AA243,$AF$2:$AF243,$AF243)=1,1,0))</f>
        <v/>
      </c>
      <c r="AK243" s="21">
        <f>IF($AJ243=1,IF(AND($AG243&lt;&gt;"",$AG243&lt;&gt;Themes!$L$12),1,0),0)</f>
        <v/>
      </c>
    </row>
    <row r="244">
      <c r="Z244" s="19" t="n"/>
      <c r="AA244" s="23" t="n"/>
      <c r="AB244" s="23" t="n"/>
      <c r="AC244" s="23" t="n"/>
      <c r="AD244" s="23" t="n"/>
      <c r="AE244" s="19" t="n"/>
      <c r="AF244" s="21">
        <f>IF(IFERROR(TRIM(INDEX($A244:$Y244,MATCH(Lists!$J$3,$A$1:$Y$1,0))&amp;""),"")&lt;&gt;"",IFERROR(TRIM(INDEX($A244:$Y244,MATCH(Lists!$J$3,$A$1:$Y$1,0))&amp;""),""),IF(IFERROR(TRIM(INDEX($A244:$Y244,MATCH(Lists!$J$4,$A$1:$Y$1,0))&amp;""),"")&lt;&gt;"",IFERROR(TRIM(INDEX($A244:$Y244,MATCH(Lists!$J$4,$A$1:$Y$1,0))&amp;""),""),IFERROR(TRIM(INDEX($A244:$Y244,MATCH(Lists!$J$2,$A$1:$Y$1,0))&amp;""),"")))</f>
        <v/>
      </c>
      <c r="AG244" s="21">
        <f>IFERROR(TRIM(INDEX($A244:$Y244,MATCH(Lists!$J$5,$A$1:$Y$1,0))&amp;""),"")</f>
        <v/>
      </c>
      <c r="AH244" s="21">
        <f>IFERROR(VALUE(IFERROR(TRIM(INDEX($A244:$Y244,MATCH(Lists!$J$6,$A$1:$Y$1,0))&amp;""),"")),"")</f>
        <v/>
      </c>
      <c r="AI244" s="22">
        <f>IF($AD244="S",Themes!$L$8,IF($AD244="M",Themes!$L$9,IF($AD244="L",Themes!$L$10,0)))</f>
        <v/>
      </c>
      <c r="AJ244" s="21">
        <f>IF(OR($AA244="",$AF244=""),0,IF(COUNTIFS($AA$2:$AA244,$AA244,$AF$2:$AF244,$AF244)=1,1,0))</f>
        <v/>
      </c>
      <c r="AK244" s="21">
        <f>IF($AJ244=1,IF(AND($AG244&lt;&gt;"",$AG244&lt;&gt;Themes!$L$12),1,0),0)</f>
        <v/>
      </c>
    </row>
    <row r="245">
      <c r="Z245" s="19" t="n"/>
      <c r="AA245" s="23" t="n"/>
      <c r="AB245" s="23" t="n"/>
      <c r="AC245" s="23" t="n"/>
      <c r="AD245" s="23" t="n"/>
      <c r="AE245" s="19" t="n"/>
      <c r="AF245" s="21">
        <f>IF(IFERROR(TRIM(INDEX($A245:$Y245,MATCH(Lists!$J$3,$A$1:$Y$1,0))&amp;""),"")&lt;&gt;"",IFERROR(TRIM(INDEX($A245:$Y245,MATCH(Lists!$J$3,$A$1:$Y$1,0))&amp;""),""),IF(IFERROR(TRIM(INDEX($A245:$Y245,MATCH(Lists!$J$4,$A$1:$Y$1,0))&amp;""),"")&lt;&gt;"",IFERROR(TRIM(INDEX($A245:$Y245,MATCH(Lists!$J$4,$A$1:$Y$1,0))&amp;""),""),IFERROR(TRIM(INDEX($A245:$Y245,MATCH(Lists!$J$2,$A$1:$Y$1,0))&amp;""),"")))</f>
        <v/>
      </c>
      <c r="AG245" s="21">
        <f>IFERROR(TRIM(INDEX($A245:$Y245,MATCH(Lists!$J$5,$A$1:$Y$1,0))&amp;""),"")</f>
        <v/>
      </c>
      <c r="AH245" s="21">
        <f>IFERROR(VALUE(IFERROR(TRIM(INDEX($A245:$Y245,MATCH(Lists!$J$6,$A$1:$Y$1,0))&amp;""),"")),"")</f>
        <v/>
      </c>
      <c r="AI245" s="22">
        <f>IF($AD245="S",Themes!$L$8,IF($AD245="M",Themes!$L$9,IF($AD245="L",Themes!$L$10,0)))</f>
        <v/>
      </c>
      <c r="AJ245" s="21">
        <f>IF(OR($AA245="",$AF245=""),0,IF(COUNTIFS($AA$2:$AA245,$AA245,$AF$2:$AF245,$AF245)=1,1,0))</f>
        <v/>
      </c>
      <c r="AK245" s="21">
        <f>IF($AJ245=1,IF(AND($AG245&lt;&gt;"",$AG245&lt;&gt;Themes!$L$12),1,0),0)</f>
        <v/>
      </c>
    </row>
    <row r="246">
      <c r="Z246" s="19" t="n"/>
      <c r="AA246" s="23" t="n"/>
      <c r="AB246" s="23" t="n"/>
      <c r="AC246" s="23" t="n"/>
      <c r="AD246" s="23" t="n"/>
      <c r="AE246" s="19" t="n"/>
      <c r="AF246" s="21">
        <f>IF(IFERROR(TRIM(INDEX($A246:$Y246,MATCH(Lists!$J$3,$A$1:$Y$1,0))&amp;""),"")&lt;&gt;"",IFERROR(TRIM(INDEX($A246:$Y246,MATCH(Lists!$J$3,$A$1:$Y$1,0))&amp;""),""),IF(IFERROR(TRIM(INDEX($A246:$Y246,MATCH(Lists!$J$4,$A$1:$Y$1,0))&amp;""),"")&lt;&gt;"",IFERROR(TRIM(INDEX($A246:$Y246,MATCH(Lists!$J$4,$A$1:$Y$1,0))&amp;""),""),IFERROR(TRIM(INDEX($A246:$Y246,MATCH(Lists!$J$2,$A$1:$Y$1,0))&amp;""),"")))</f>
        <v/>
      </c>
      <c r="AG246" s="21">
        <f>IFERROR(TRIM(INDEX($A246:$Y246,MATCH(Lists!$J$5,$A$1:$Y$1,0))&amp;""),"")</f>
        <v/>
      </c>
      <c r="AH246" s="21">
        <f>IFERROR(VALUE(IFERROR(TRIM(INDEX($A246:$Y246,MATCH(Lists!$J$6,$A$1:$Y$1,0))&amp;""),"")),"")</f>
        <v/>
      </c>
      <c r="AI246" s="22">
        <f>IF($AD246="S",Themes!$L$8,IF($AD246="M",Themes!$L$9,IF($AD246="L",Themes!$L$10,0)))</f>
        <v/>
      </c>
      <c r="AJ246" s="21">
        <f>IF(OR($AA246="",$AF246=""),0,IF(COUNTIFS($AA$2:$AA246,$AA246,$AF$2:$AF246,$AF246)=1,1,0))</f>
        <v/>
      </c>
      <c r="AK246" s="21">
        <f>IF($AJ246=1,IF(AND($AG246&lt;&gt;"",$AG246&lt;&gt;Themes!$L$12),1,0),0)</f>
        <v/>
      </c>
    </row>
    <row r="247">
      <c r="Z247" s="19" t="n"/>
      <c r="AA247" s="23" t="n"/>
      <c r="AB247" s="23" t="n"/>
      <c r="AC247" s="23" t="n"/>
      <c r="AD247" s="23" t="n"/>
      <c r="AE247" s="19" t="n"/>
      <c r="AF247" s="21">
        <f>IF(IFERROR(TRIM(INDEX($A247:$Y247,MATCH(Lists!$J$3,$A$1:$Y$1,0))&amp;""),"")&lt;&gt;"",IFERROR(TRIM(INDEX($A247:$Y247,MATCH(Lists!$J$3,$A$1:$Y$1,0))&amp;""),""),IF(IFERROR(TRIM(INDEX($A247:$Y247,MATCH(Lists!$J$4,$A$1:$Y$1,0))&amp;""),"")&lt;&gt;"",IFERROR(TRIM(INDEX($A247:$Y247,MATCH(Lists!$J$4,$A$1:$Y$1,0))&amp;""),""),IFERROR(TRIM(INDEX($A247:$Y247,MATCH(Lists!$J$2,$A$1:$Y$1,0))&amp;""),"")))</f>
        <v/>
      </c>
      <c r="AG247" s="21">
        <f>IFERROR(TRIM(INDEX($A247:$Y247,MATCH(Lists!$J$5,$A$1:$Y$1,0))&amp;""),"")</f>
        <v/>
      </c>
      <c r="AH247" s="21">
        <f>IFERROR(VALUE(IFERROR(TRIM(INDEX($A247:$Y247,MATCH(Lists!$J$6,$A$1:$Y$1,0))&amp;""),"")),"")</f>
        <v/>
      </c>
      <c r="AI247" s="22">
        <f>IF($AD247="S",Themes!$L$8,IF($AD247="M",Themes!$L$9,IF($AD247="L",Themes!$L$10,0)))</f>
        <v/>
      </c>
      <c r="AJ247" s="21">
        <f>IF(OR($AA247="",$AF247=""),0,IF(COUNTIFS($AA$2:$AA247,$AA247,$AF$2:$AF247,$AF247)=1,1,0))</f>
        <v/>
      </c>
      <c r="AK247" s="21">
        <f>IF($AJ247=1,IF(AND($AG247&lt;&gt;"",$AG247&lt;&gt;Themes!$L$12),1,0),0)</f>
        <v/>
      </c>
    </row>
    <row r="248">
      <c r="Z248" s="19" t="n"/>
      <c r="AA248" s="23" t="n"/>
      <c r="AB248" s="23" t="n"/>
      <c r="AC248" s="23" t="n"/>
      <c r="AD248" s="23" t="n"/>
      <c r="AE248" s="19" t="n"/>
      <c r="AF248" s="21">
        <f>IF(IFERROR(TRIM(INDEX($A248:$Y248,MATCH(Lists!$J$3,$A$1:$Y$1,0))&amp;""),"")&lt;&gt;"",IFERROR(TRIM(INDEX($A248:$Y248,MATCH(Lists!$J$3,$A$1:$Y$1,0))&amp;""),""),IF(IFERROR(TRIM(INDEX($A248:$Y248,MATCH(Lists!$J$4,$A$1:$Y$1,0))&amp;""),"")&lt;&gt;"",IFERROR(TRIM(INDEX($A248:$Y248,MATCH(Lists!$J$4,$A$1:$Y$1,0))&amp;""),""),IFERROR(TRIM(INDEX($A248:$Y248,MATCH(Lists!$J$2,$A$1:$Y$1,0))&amp;""),"")))</f>
        <v/>
      </c>
      <c r="AG248" s="21">
        <f>IFERROR(TRIM(INDEX($A248:$Y248,MATCH(Lists!$J$5,$A$1:$Y$1,0))&amp;""),"")</f>
        <v/>
      </c>
      <c r="AH248" s="21">
        <f>IFERROR(VALUE(IFERROR(TRIM(INDEX($A248:$Y248,MATCH(Lists!$J$6,$A$1:$Y$1,0))&amp;""),"")),"")</f>
        <v/>
      </c>
      <c r="AI248" s="22">
        <f>IF($AD248="S",Themes!$L$8,IF($AD248="M",Themes!$L$9,IF($AD248="L",Themes!$L$10,0)))</f>
        <v/>
      </c>
      <c r="AJ248" s="21">
        <f>IF(OR($AA248="",$AF248=""),0,IF(COUNTIFS($AA$2:$AA248,$AA248,$AF$2:$AF248,$AF248)=1,1,0))</f>
        <v/>
      </c>
      <c r="AK248" s="21">
        <f>IF($AJ248=1,IF(AND($AG248&lt;&gt;"",$AG248&lt;&gt;Themes!$L$12),1,0),0)</f>
        <v/>
      </c>
    </row>
    <row r="249">
      <c r="Z249" s="19" t="n"/>
      <c r="AA249" s="23" t="n"/>
      <c r="AB249" s="23" t="n"/>
      <c r="AC249" s="23" t="n"/>
      <c r="AD249" s="23" t="n"/>
      <c r="AE249" s="19" t="n"/>
      <c r="AF249" s="21">
        <f>IF(IFERROR(TRIM(INDEX($A249:$Y249,MATCH(Lists!$J$3,$A$1:$Y$1,0))&amp;""),"")&lt;&gt;"",IFERROR(TRIM(INDEX($A249:$Y249,MATCH(Lists!$J$3,$A$1:$Y$1,0))&amp;""),""),IF(IFERROR(TRIM(INDEX($A249:$Y249,MATCH(Lists!$J$4,$A$1:$Y$1,0))&amp;""),"")&lt;&gt;"",IFERROR(TRIM(INDEX($A249:$Y249,MATCH(Lists!$J$4,$A$1:$Y$1,0))&amp;""),""),IFERROR(TRIM(INDEX($A249:$Y249,MATCH(Lists!$J$2,$A$1:$Y$1,0))&amp;""),"")))</f>
        <v/>
      </c>
      <c r="AG249" s="21">
        <f>IFERROR(TRIM(INDEX($A249:$Y249,MATCH(Lists!$J$5,$A$1:$Y$1,0))&amp;""),"")</f>
        <v/>
      </c>
      <c r="AH249" s="21">
        <f>IFERROR(VALUE(IFERROR(TRIM(INDEX($A249:$Y249,MATCH(Lists!$J$6,$A$1:$Y$1,0))&amp;""),"")),"")</f>
        <v/>
      </c>
      <c r="AI249" s="22">
        <f>IF($AD249="S",Themes!$L$8,IF($AD249="M",Themes!$L$9,IF($AD249="L",Themes!$L$10,0)))</f>
        <v/>
      </c>
      <c r="AJ249" s="21">
        <f>IF(OR($AA249="",$AF249=""),0,IF(COUNTIFS($AA$2:$AA249,$AA249,$AF$2:$AF249,$AF249)=1,1,0))</f>
        <v/>
      </c>
      <c r="AK249" s="21">
        <f>IF($AJ249=1,IF(AND($AG249&lt;&gt;"",$AG249&lt;&gt;Themes!$L$12),1,0),0)</f>
        <v/>
      </c>
    </row>
    <row r="250">
      <c r="Z250" s="19" t="n"/>
      <c r="AA250" s="23" t="n"/>
      <c r="AB250" s="23" t="n"/>
      <c r="AC250" s="23" t="n"/>
      <c r="AD250" s="23" t="n"/>
      <c r="AE250" s="19" t="n"/>
      <c r="AF250" s="21">
        <f>IF(IFERROR(TRIM(INDEX($A250:$Y250,MATCH(Lists!$J$3,$A$1:$Y$1,0))&amp;""),"")&lt;&gt;"",IFERROR(TRIM(INDEX($A250:$Y250,MATCH(Lists!$J$3,$A$1:$Y$1,0))&amp;""),""),IF(IFERROR(TRIM(INDEX($A250:$Y250,MATCH(Lists!$J$4,$A$1:$Y$1,0))&amp;""),"")&lt;&gt;"",IFERROR(TRIM(INDEX($A250:$Y250,MATCH(Lists!$J$4,$A$1:$Y$1,0))&amp;""),""),IFERROR(TRIM(INDEX($A250:$Y250,MATCH(Lists!$J$2,$A$1:$Y$1,0))&amp;""),"")))</f>
        <v/>
      </c>
      <c r="AG250" s="21">
        <f>IFERROR(TRIM(INDEX($A250:$Y250,MATCH(Lists!$J$5,$A$1:$Y$1,0))&amp;""),"")</f>
        <v/>
      </c>
      <c r="AH250" s="21">
        <f>IFERROR(VALUE(IFERROR(TRIM(INDEX($A250:$Y250,MATCH(Lists!$J$6,$A$1:$Y$1,0))&amp;""),"")),"")</f>
        <v/>
      </c>
      <c r="AI250" s="22">
        <f>IF($AD250="S",Themes!$L$8,IF($AD250="M",Themes!$L$9,IF($AD250="L",Themes!$L$10,0)))</f>
        <v/>
      </c>
      <c r="AJ250" s="21">
        <f>IF(OR($AA250="",$AF250=""),0,IF(COUNTIFS($AA$2:$AA250,$AA250,$AF$2:$AF250,$AF250)=1,1,0))</f>
        <v/>
      </c>
      <c r="AK250" s="21">
        <f>IF($AJ250=1,IF(AND($AG250&lt;&gt;"",$AG250&lt;&gt;Themes!$L$12),1,0),0)</f>
        <v/>
      </c>
    </row>
    <row r="251">
      <c r="Z251" s="19" t="n"/>
      <c r="AA251" s="23" t="n"/>
      <c r="AB251" s="23" t="n"/>
      <c r="AC251" s="23" t="n"/>
      <c r="AD251" s="23" t="n"/>
      <c r="AE251" s="19" t="n"/>
      <c r="AF251" s="21">
        <f>IF(IFERROR(TRIM(INDEX($A251:$Y251,MATCH(Lists!$J$3,$A$1:$Y$1,0))&amp;""),"")&lt;&gt;"",IFERROR(TRIM(INDEX($A251:$Y251,MATCH(Lists!$J$3,$A$1:$Y$1,0))&amp;""),""),IF(IFERROR(TRIM(INDEX($A251:$Y251,MATCH(Lists!$J$4,$A$1:$Y$1,0))&amp;""),"")&lt;&gt;"",IFERROR(TRIM(INDEX($A251:$Y251,MATCH(Lists!$J$4,$A$1:$Y$1,0))&amp;""),""),IFERROR(TRIM(INDEX($A251:$Y251,MATCH(Lists!$J$2,$A$1:$Y$1,0))&amp;""),"")))</f>
        <v/>
      </c>
      <c r="AG251" s="21">
        <f>IFERROR(TRIM(INDEX($A251:$Y251,MATCH(Lists!$J$5,$A$1:$Y$1,0))&amp;""),"")</f>
        <v/>
      </c>
      <c r="AH251" s="21">
        <f>IFERROR(VALUE(IFERROR(TRIM(INDEX($A251:$Y251,MATCH(Lists!$J$6,$A$1:$Y$1,0))&amp;""),"")),"")</f>
        <v/>
      </c>
      <c r="AI251" s="22">
        <f>IF($AD251="S",Themes!$L$8,IF($AD251="M",Themes!$L$9,IF($AD251="L",Themes!$L$10,0)))</f>
        <v/>
      </c>
      <c r="AJ251" s="21">
        <f>IF(OR($AA251="",$AF251=""),0,IF(COUNTIFS($AA$2:$AA251,$AA251,$AF$2:$AF251,$AF251)=1,1,0))</f>
        <v/>
      </c>
      <c r="AK251" s="21">
        <f>IF($AJ251=1,IF(AND($AG251&lt;&gt;"",$AG251&lt;&gt;Themes!$L$12),1,0),0)</f>
        <v/>
      </c>
    </row>
    <row r="252">
      <c r="Z252" s="19" t="n"/>
      <c r="AA252" s="23" t="n"/>
      <c r="AB252" s="23" t="n"/>
      <c r="AC252" s="23" t="n"/>
      <c r="AD252" s="23" t="n"/>
      <c r="AE252" s="19" t="n"/>
      <c r="AF252" s="21">
        <f>IF(IFERROR(TRIM(INDEX($A252:$Y252,MATCH(Lists!$J$3,$A$1:$Y$1,0))&amp;""),"")&lt;&gt;"",IFERROR(TRIM(INDEX($A252:$Y252,MATCH(Lists!$J$3,$A$1:$Y$1,0))&amp;""),""),IF(IFERROR(TRIM(INDEX($A252:$Y252,MATCH(Lists!$J$4,$A$1:$Y$1,0))&amp;""),"")&lt;&gt;"",IFERROR(TRIM(INDEX($A252:$Y252,MATCH(Lists!$J$4,$A$1:$Y$1,0))&amp;""),""),IFERROR(TRIM(INDEX($A252:$Y252,MATCH(Lists!$J$2,$A$1:$Y$1,0))&amp;""),"")))</f>
        <v/>
      </c>
      <c r="AG252" s="21">
        <f>IFERROR(TRIM(INDEX($A252:$Y252,MATCH(Lists!$J$5,$A$1:$Y$1,0))&amp;""),"")</f>
        <v/>
      </c>
      <c r="AH252" s="21">
        <f>IFERROR(VALUE(IFERROR(TRIM(INDEX($A252:$Y252,MATCH(Lists!$J$6,$A$1:$Y$1,0))&amp;""),"")),"")</f>
        <v/>
      </c>
      <c r="AI252" s="22">
        <f>IF($AD252="S",Themes!$L$8,IF($AD252="M",Themes!$L$9,IF($AD252="L",Themes!$L$10,0)))</f>
        <v/>
      </c>
      <c r="AJ252" s="21">
        <f>IF(OR($AA252="",$AF252=""),0,IF(COUNTIFS($AA$2:$AA252,$AA252,$AF$2:$AF252,$AF252)=1,1,0))</f>
        <v/>
      </c>
      <c r="AK252" s="21">
        <f>IF($AJ252=1,IF(AND($AG252&lt;&gt;"",$AG252&lt;&gt;Themes!$L$12),1,0),0)</f>
        <v/>
      </c>
    </row>
    <row r="253">
      <c r="Z253" s="19" t="n"/>
      <c r="AA253" s="23" t="n"/>
      <c r="AB253" s="23" t="n"/>
      <c r="AC253" s="23" t="n"/>
      <c r="AD253" s="23" t="n"/>
      <c r="AE253" s="19" t="n"/>
      <c r="AF253" s="21">
        <f>IF(IFERROR(TRIM(INDEX($A253:$Y253,MATCH(Lists!$J$3,$A$1:$Y$1,0))&amp;""),"")&lt;&gt;"",IFERROR(TRIM(INDEX($A253:$Y253,MATCH(Lists!$J$3,$A$1:$Y$1,0))&amp;""),""),IF(IFERROR(TRIM(INDEX($A253:$Y253,MATCH(Lists!$J$4,$A$1:$Y$1,0))&amp;""),"")&lt;&gt;"",IFERROR(TRIM(INDEX($A253:$Y253,MATCH(Lists!$J$4,$A$1:$Y$1,0))&amp;""),""),IFERROR(TRIM(INDEX($A253:$Y253,MATCH(Lists!$J$2,$A$1:$Y$1,0))&amp;""),"")))</f>
        <v/>
      </c>
      <c r="AG253" s="21">
        <f>IFERROR(TRIM(INDEX($A253:$Y253,MATCH(Lists!$J$5,$A$1:$Y$1,0))&amp;""),"")</f>
        <v/>
      </c>
      <c r="AH253" s="21">
        <f>IFERROR(VALUE(IFERROR(TRIM(INDEX($A253:$Y253,MATCH(Lists!$J$6,$A$1:$Y$1,0))&amp;""),"")),"")</f>
        <v/>
      </c>
      <c r="AI253" s="22">
        <f>IF($AD253="S",Themes!$L$8,IF($AD253="M",Themes!$L$9,IF($AD253="L",Themes!$L$10,0)))</f>
        <v/>
      </c>
      <c r="AJ253" s="21">
        <f>IF(OR($AA253="",$AF253=""),0,IF(COUNTIFS($AA$2:$AA253,$AA253,$AF$2:$AF253,$AF253)=1,1,0))</f>
        <v/>
      </c>
      <c r="AK253" s="21">
        <f>IF($AJ253=1,IF(AND($AG253&lt;&gt;"",$AG253&lt;&gt;Themes!$L$12),1,0),0)</f>
        <v/>
      </c>
    </row>
    <row r="254">
      <c r="Z254" s="19" t="n"/>
      <c r="AA254" s="23" t="n"/>
      <c r="AB254" s="23" t="n"/>
      <c r="AC254" s="23" t="n"/>
      <c r="AD254" s="23" t="n"/>
      <c r="AE254" s="19" t="n"/>
      <c r="AF254" s="21">
        <f>IF(IFERROR(TRIM(INDEX($A254:$Y254,MATCH(Lists!$J$3,$A$1:$Y$1,0))&amp;""),"")&lt;&gt;"",IFERROR(TRIM(INDEX($A254:$Y254,MATCH(Lists!$J$3,$A$1:$Y$1,0))&amp;""),""),IF(IFERROR(TRIM(INDEX($A254:$Y254,MATCH(Lists!$J$4,$A$1:$Y$1,0))&amp;""),"")&lt;&gt;"",IFERROR(TRIM(INDEX($A254:$Y254,MATCH(Lists!$J$4,$A$1:$Y$1,0))&amp;""),""),IFERROR(TRIM(INDEX($A254:$Y254,MATCH(Lists!$J$2,$A$1:$Y$1,0))&amp;""),"")))</f>
        <v/>
      </c>
      <c r="AG254" s="21">
        <f>IFERROR(TRIM(INDEX($A254:$Y254,MATCH(Lists!$J$5,$A$1:$Y$1,0))&amp;""),"")</f>
        <v/>
      </c>
      <c r="AH254" s="21">
        <f>IFERROR(VALUE(IFERROR(TRIM(INDEX($A254:$Y254,MATCH(Lists!$J$6,$A$1:$Y$1,0))&amp;""),"")),"")</f>
        <v/>
      </c>
      <c r="AI254" s="22">
        <f>IF($AD254="S",Themes!$L$8,IF($AD254="M",Themes!$L$9,IF($AD254="L",Themes!$L$10,0)))</f>
        <v/>
      </c>
      <c r="AJ254" s="21">
        <f>IF(OR($AA254="",$AF254=""),0,IF(COUNTIFS($AA$2:$AA254,$AA254,$AF$2:$AF254,$AF254)=1,1,0))</f>
        <v/>
      </c>
      <c r="AK254" s="21">
        <f>IF($AJ254=1,IF(AND($AG254&lt;&gt;"",$AG254&lt;&gt;Themes!$L$12),1,0),0)</f>
        <v/>
      </c>
    </row>
    <row r="255">
      <c r="Z255" s="19" t="n"/>
      <c r="AA255" s="23" t="n"/>
      <c r="AB255" s="23" t="n"/>
      <c r="AC255" s="23" t="n"/>
      <c r="AD255" s="23" t="n"/>
      <c r="AE255" s="19" t="n"/>
      <c r="AF255" s="21">
        <f>IF(IFERROR(TRIM(INDEX($A255:$Y255,MATCH(Lists!$J$3,$A$1:$Y$1,0))&amp;""),"")&lt;&gt;"",IFERROR(TRIM(INDEX($A255:$Y255,MATCH(Lists!$J$3,$A$1:$Y$1,0))&amp;""),""),IF(IFERROR(TRIM(INDEX($A255:$Y255,MATCH(Lists!$J$4,$A$1:$Y$1,0))&amp;""),"")&lt;&gt;"",IFERROR(TRIM(INDEX($A255:$Y255,MATCH(Lists!$J$4,$A$1:$Y$1,0))&amp;""),""),IFERROR(TRIM(INDEX($A255:$Y255,MATCH(Lists!$J$2,$A$1:$Y$1,0))&amp;""),"")))</f>
        <v/>
      </c>
      <c r="AG255" s="21">
        <f>IFERROR(TRIM(INDEX($A255:$Y255,MATCH(Lists!$J$5,$A$1:$Y$1,0))&amp;""),"")</f>
        <v/>
      </c>
      <c r="AH255" s="21">
        <f>IFERROR(VALUE(IFERROR(TRIM(INDEX($A255:$Y255,MATCH(Lists!$J$6,$A$1:$Y$1,0))&amp;""),"")),"")</f>
        <v/>
      </c>
      <c r="AI255" s="22">
        <f>IF($AD255="S",Themes!$L$8,IF($AD255="M",Themes!$L$9,IF($AD255="L",Themes!$L$10,0)))</f>
        <v/>
      </c>
      <c r="AJ255" s="21">
        <f>IF(OR($AA255="",$AF255=""),0,IF(COUNTIFS($AA$2:$AA255,$AA255,$AF$2:$AF255,$AF255)=1,1,0))</f>
        <v/>
      </c>
      <c r="AK255" s="21">
        <f>IF($AJ255=1,IF(AND($AG255&lt;&gt;"",$AG255&lt;&gt;Themes!$L$12),1,0),0)</f>
        <v/>
      </c>
    </row>
    <row r="256">
      <c r="Z256" s="19" t="n"/>
      <c r="AA256" s="23" t="n"/>
      <c r="AB256" s="23" t="n"/>
      <c r="AC256" s="23" t="n"/>
      <c r="AD256" s="23" t="n"/>
      <c r="AE256" s="19" t="n"/>
      <c r="AF256" s="21">
        <f>IF(IFERROR(TRIM(INDEX($A256:$Y256,MATCH(Lists!$J$3,$A$1:$Y$1,0))&amp;""),"")&lt;&gt;"",IFERROR(TRIM(INDEX($A256:$Y256,MATCH(Lists!$J$3,$A$1:$Y$1,0))&amp;""),""),IF(IFERROR(TRIM(INDEX($A256:$Y256,MATCH(Lists!$J$4,$A$1:$Y$1,0))&amp;""),"")&lt;&gt;"",IFERROR(TRIM(INDEX($A256:$Y256,MATCH(Lists!$J$4,$A$1:$Y$1,0))&amp;""),""),IFERROR(TRIM(INDEX($A256:$Y256,MATCH(Lists!$J$2,$A$1:$Y$1,0))&amp;""),"")))</f>
        <v/>
      </c>
      <c r="AG256" s="21">
        <f>IFERROR(TRIM(INDEX($A256:$Y256,MATCH(Lists!$J$5,$A$1:$Y$1,0))&amp;""),"")</f>
        <v/>
      </c>
      <c r="AH256" s="21">
        <f>IFERROR(VALUE(IFERROR(TRIM(INDEX($A256:$Y256,MATCH(Lists!$J$6,$A$1:$Y$1,0))&amp;""),"")),"")</f>
        <v/>
      </c>
      <c r="AI256" s="22">
        <f>IF($AD256="S",Themes!$L$8,IF($AD256="M",Themes!$L$9,IF($AD256="L",Themes!$L$10,0)))</f>
        <v/>
      </c>
      <c r="AJ256" s="21">
        <f>IF(OR($AA256="",$AF256=""),0,IF(COUNTIFS($AA$2:$AA256,$AA256,$AF$2:$AF256,$AF256)=1,1,0))</f>
        <v/>
      </c>
      <c r="AK256" s="21">
        <f>IF($AJ256=1,IF(AND($AG256&lt;&gt;"",$AG256&lt;&gt;Themes!$L$12),1,0),0)</f>
        <v/>
      </c>
    </row>
    <row r="257">
      <c r="Z257" s="19" t="n"/>
      <c r="AA257" s="23" t="n"/>
      <c r="AB257" s="23" t="n"/>
      <c r="AC257" s="23" t="n"/>
      <c r="AD257" s="23" t="n"/>
      <c r="AE257" s="19" t="n"/>
      <c r="AF257" s="21">
        <f>IF(IFERROR(TRIM(INDEX($A257:$Y257,MATCH(Lists!$J$3,$A$1:$Y$1,0))&amp;""),"")&lt;&gt;"",IFERROR(TRIM(INDEX($A257:$Y257,MATCH(Lists!$J$3,$A$1:$Y$1,0))&amp;""),""),IF(IFERROR(TRIM(INDEX($A257:$Y257,MATCH(Lists!$J$4,$A$1:$Y$1,0))&amp;""),"")&lt;&gt;"",IFERROR(TRIM(INDEX($A257:$Y257,MATCH(Lists!$J$4,$A$1:$Y$1,0))&amp;""),""),IFERROR(TRIM(INDEX($A257:$Y257,MATCH(Lists!$J$2,$A$1:$Y$1,0))&amp;""),"")))</f>
        <v/>
      </c>
      <c r="AG257" s="21">
        <f>IFERROR(TRIM(INDEX($A257:$Y257,MATCH(Lists!$J$5,$A$1:$Y$1,0))&amp;""),"")</f>
        <v/>
      </c>
      <c r="AH257" s="21">
        <f>IFERROR(VALUE(IFERROR(TRIM(INDEX($A257:$Y257,MATCH(Lists!$J$6,$A$1:$Y$1,0))&amp;""),"")),"")</f>
        <v/>
      </c>
      <c r="AI257" s="22">
        <f>IF($AD257="S",Themes!$L$8,IF($AD257="M",Themes!$L$9,IF($AD257="L",Themes!$L$10,0)))</f>
        <v/>
      </c>
      <c r="AJ257" s="21">
        <f>IF(OR($AA257="",$AF257=""),0,IF(COUNTIFS($AA$2:$AA257,$AA257,$AF$2:$AF257,$AF257)=1,1,0))</f>
        <v/>
      </c>
      <c r="AK257" s="21">
        <f>IF($AJ257=1,IF(AND($AG257&lt;&gt;"",$AG257&lt;&gt;Themes!$L$12),1,0),0)</f>
        <v/>
      </c>
    </row>
    <row r="258">
      <c r="Z258" s="19" t="n"/>
      <c r="AA258" s="23" t="n"/>
      <c r="AB258" s="23" t="n"/>
      <c r="AC258" s="23" t="n"/>
      <c r="AD258" s="23" t="n"/>
      <c r="AE258" s="19" t="n"/>
      <c r="AF258" s="21">
        <f>IF(IFERROR(TRIM(INDEX($A258:$Y258,MATCH(Lists!$J$3,$A$1:$Y$1,0))&amp;""),"")&lt;&gt;"",IFERROR(TRIM(INDEX($A258:$Y258,MATCH(Lists!$J$3,$A$1:$Y$1,0))&amp;""),""),IF(IFERROR(TRIM(INDEX($A258:$Y258,MATCH(Lists!$J$4,$A$1:$Y$1,0))&amp;""),"")&lt;&gt;"",IFERROR(TRIM(INDEX($A258:$Y258,MATCH(Lists!$J$4,$A$1:$Y$1,0))&amp;""),""),IFERROR(TRIM(INDEX($A258:$Y258,MATCH(Lists!$J$2,$A$1:$Y$1,0))&amp;""),"")))</f>
        <v/>
      </c>
      <c r="AG258" s="21">
        <f>IFERROR(TRIM(INDEX($A258:$Y258,MATCH(Lists!$J$5,$A$1:$Y$1,0))&amp;""),"")</f>
        <v/>
      </c>
      <c r="AH258" s="21">
        <f>IFERROR(VALUE(IFERROR(TRIM(INDEX($A258:$Y258,MATCH(Lists!$J$6,$A$1:$Y$1,0))&amp;""),"")),"")</f>
        <v/>
      </c>
      <c r="AI258" s="22">
        <f>IF($AD258="S",Themes!$L$8,IF($AD258="M",Themes!$L$9,IF($AD258="L",Themes!$L$10,0)))</f>
        <v/>
      </c>
      <c r="AJ258" s="21">
        <f>IF(OR($AA258="",$AF258=""),0,IF(COUNTIFS($AA$2:$AA258,$AA258,$AF$2:$AF258,$AF258)=1,1,0))</f>
        <v/>
      </c>
      <c r="AK258" s="21">
        <f>IF($AJ258=1,IF(AND($AG258&lt;&gt;"",$AG258&lt;&gt;Themes!$L$12),1,0),0)</f>
        <v/>
      </c>
    </row>
    <row r="259">
      <c r="Z259" s="19" t="n"/>
      <c r="AA259" s="23" t="n"/>
      <c r="AB259" s="23" t="n"/>
      <c r="AC259" s="23" t="n"/>
      <c r="AD259" s="23" t="n"/>
      <c r="AE259" s="19" t="n"/>
      <c r="AF259" s="21">
        <f>IF(IFERROR(TRIM(INDEX($A259:$Y259,MATCH(Lists!$J$3,$A$1:$Y$1,0))&amp;""),"")&lt;&gt;"",IFERROR(TRIM(INDEX($A259:$Y259,MATCH(Lists!$J$3,$A$1:$Y$1,0))&amp;""),""),IF(IFERROR(TRIM(INDEX($A259:$Y259,MATCH(Lists!$J$4,$A$1:$Y$1,0))&amp;""),"")&lt;&gt;"",IFERROR(TRIM(INDEX($A259:$Y259,MATCH(Lists!$J$4,$A$1:$Y$1,0))&amp;""),""),IFERROR(TRIM(INDEX($A259:$Y259,MATCH(Lists!$J$2,$A$1:$Y$1,0))&amp;""),"")))</f>
        <v/>
      </c>
      <c r="AG259" s="21">
        <f>IFERROR(TRIM(INDEX($A259:$Y259,MATCH(Lists!$J$5,$A$1:$Y$1,0))&amp;""),"")</f>
        <v/>
      </c>
      <c r="AH259" s="21">
        <f>IFERROR(VALUE(IFERROR(TRIM(INDEX($A259:$Y259,MATCH(Lists!$J$6,$A$1:$Y$1,0))&amp;""),"")),"")</f>
        <v/>
      </c>
      <c r="AI259" s="22">
        <f>IF($AD259="S",Themes!$L$8,IF($AD259="M",Themes!$L$9,IF($AD259="L",Themes!$L$10,0)))</f>
        <v/>
      </c>
      <c r="AJ259" s="21">
        <f>IF(OR($AA259="",$AF259=""),0,IF(COUNTIFS($AA$2:$AA259,$AA259,$AF$2:$AF259,$AF259)=1,1,0))</f>
        <v/>
      </c>
      <c r="AK259" s="21">
        <f>IF($AJ259=1,IF(AND($AG259&lt;&gt;"",$AG259&lt;&gt;Themes!$L$12),1,0),0)</f>
        <v/>
      </c>
    </row>
    <row r="260">
      <c r="Z260" s="19" t="n"/>
      <c r="AA260" s="23" t="n"/>
      <c r="AB260" s="23" t="n"/>
      <c r="AC260" s="23" t="n"/>
      <c r="AD260" s="23" t="n"/>
      <c r="AE260" s="19" t="n"/>
      <c r="AF260" s="21">
        <f>IF(IFERROR(TRIM(INDEX($A260:$Y260,MATCH(Lists!$J$3,$A$1:$Y$1,0))&amp;""),"")&lt;&gt;"",IFERROR(TRIM(INDEX($A260:$Y260,MATCH(Lists!$J$3,$A$1:$Y$1,0))&amp;""),""),IF(IFERROR(TRIM(INDEX($A260:$Y260,MATCH(Lists!$J$4,$A$1:$Y$1,0))&amp;""),"")&lt;&gt;"",IFERROR(TRIM(INDEX($A260:$Y260,MATCH(Lists!$J$4,$A$1:$Y$1,0))&amp;""),""),IFERROR(TRIM(INDEX($A260:$Y260,MATCH(Lists!$J$2,$A$1:$Y$1,0))&amp;""),"")))</f>
        <v/>
      </c>
      <c r="AG260" s="21">
        <f>IFERROR(TRIM(INDEX($A260:$Y260,MATCH(Lists!$J$5,$A$1:$Y$1,0))&amp;""),"")</f>
        <v/>
      </c>
      <c r="AH260" s="21">
        <f>IFERROR(VALUE(IFERROR(TRIM(INDEX($A260:$Y260,MATCH(Lists!$J$6,$A$1:$Y$1,0))&amp;""),"")),"")</f>
        <v/>
      </c>
      <c r="AI260" s="22">
        <f>IF($AD260="S",Themes!$L$8,IF($AD260="M",Themes!$L$9,IF($AD260="L",Themes!$L$10,0)))</f>
        <v/>
      </c>
      <c r="AJ260" s="21">
        <f>IF(OR($AA260="",$AF260=""),0,IF(COUNTIFS($AA$2:$AA260,$AA260,$AF$2:$AF260,$AF260)=1,1,0))</f>
        <v/>
      </c>
      <c r="AK260" s="21">
        <f>IF($AJ260=1,IF(AND($AG260&lt;&gt;"",$AG260&lt;&gt;Themes!$L$12),1,0),0)</f>
        <v/>
      </c>
    </row>
    <row r="261">
      <c r="Z261" s="19" t="n"/>
      <c r="AA261" s="23" t="n"/>
      <c r="AB261" s="23" t="n"/>
      <c r="AC261" s="23" t="n"/>
      <c r="AD261" s="23" t="n"/>
      <c r="AE261" s="19" t="n"/>
      <c r="AF261" s="21">
        <f>IF(IFERROR(TRIM(INDEX($A261:$Y261,MATCH(Lists!$J$3,$A$1:$Y$1,0))&amp;""),"")&lt;&gt;"",IFERROR(TRIM(INDEX($A261:$Y261,MATCH(Lists!$J$3,$A$1:$Y$1,0))&amp;""),""),IF(IFERROR(TRIM(INDEX($A261:$Y261,MATCH(Lists!$J$4,$A$1:$Y$1,0))&amp;""),"")&lt;&gt;"",IFERROR(TRIM(INDEX($A261:$Y261,MATCH(Lists!$J$4,$A$1:$Y$1,0))&amp;""),""),IFERROR(TRIM(INDEX($A261:$Y261,MATCH(Lists!$J$2,$A$1:$Y$1,0))&amp;""),"")))</f>
        <v/>
      </c>
      <c r="AG261" s="21">
        <f>IFERROR(TRIM(INDEX($A261:$Y261,MATCH(Lists!$J$5,$A$1:$Y$1,0))&amp;""),"")</f>
        <v/>
      </c>
      <c r="AH261" s="21">
        <f>IFERROR(VALUE(IFERROR(TRIM(INDEX($A261:$Y261,MATCH(Lists!$J$6,$A$1:$Y$1,0))&amp;""),"")),"")</f>
        <v/>
      </c>
      <c r="AI261" s="22">
        <f>IF($AD261="S",Themes!$L$8,IF($AD261="M",Themes!$L$9,IF($AD261="L",Themes!$L$10,0)))</f>
        <v/>
      </c>
      <c r="AJ261" s="21">
        <f>IF(OR($AA261="",$AF261=""),0,IF(COUNTIFS($AA$2:$AA261,$AA261,$AF$2:$AF261,$AF261)=1,1,0))</f>
        <v/>
      </c>
      <c r="AK261" s="21">
        <f>IF($AJ261=1,IF(AND($AG261&lt;&gt;"",$AG261&lt;&gt;Themes!$L$12),1,0),0)</f>
        <v/>
      </c>
    </row>
    <row r="262">
      <c r="Z262" s="19" t="n"/>
      <c r="AA262" s="23" t="n"/>
      <c r="AB262" s="23" t="n"/>
      <c r="AC262" s="23" t="n"/>
      <c r="AD262" s="23" t="n"/>
      <c r="AE262" s="19" t="n"/>
      <c r="AF262" s="21">
        <f>IF(IFERROR(TRIM(INDEX($A262:$Y262,MATCH(Lists!$J$3,$A$1:$Y$1,0))&amp;""),"")&lt;&gt;"",IFERROR(TRIM(INDEX($A262:$Y262,MATCH(Lists!$J$3,$A$1:$Y$1,0))&amp;""),""),IF(IFERROR(TRIM(INDEX($A262:$Y262,MATCH(Lists!$J$4,$A$1:$Y$1,0))&amp;""),"")&lt;&gt;"",IFERROR(TRIM(INDEX($A262:$Y262,MATCH(Lists!$J$4,$A$1:$Y$1,0))&amp;""),""),IFERROR(TRIM(INDEX($A262:$Y262,MATCH(Lists!$J$2,$A$1:$Y$1,0))&amp;""),"")))</f>
        <v/>
      </c>
      <c r="AG262" s="21">
        <f>IFERROR(TRIM(INDEX($A262:$Y262,MATCH(Lists!$J$5,$A$1:$Y$1,0))&amp;""),"")</f>
        <v/>
      </c>
      <c r="AH262" s="21">
        <f>IFERROR(VALUE(IFERROR(TRIM(INDEX($A262:$Y262,MATCH(Lists!$J$6,$A$1:$Y$1,0))&amp;""),"")),"")</f>
        <v/>
      </c>
      <c r="AI262" s="22">
        <f>IF($AD262="S",Themes!$L$8,IF($AD262="M",Themes!$L$9,IF($AD262="L",Themes!$L$10,0)))</f>
        <v/>
      </c>
      <c r="AJ262" s="21">
        <f>IF(OR($AA262="",$AF262=""),0,IF(COUNTIFS($AA$2:$AA262,$AA262,$AF$2:$AF262,$AF262)=1,1,0))</f>
        <v/>
      </c>
      <c r="AK262" s="21">
        <f>IF($AJ262=1,IF(AND($AG262&lt;&gt;"",$AG262&lt;&gt;Themes!$L$12),1,0),0)</f>
        <v/>
      </c>
    </row>
    <row r="263">
      <c r="Z263" s="19" t="n"/>
      <c r="AA263" s="23" t="n"/>
      <c r="AB263" s="23" t="n"/>
      <c r="AC263" s="23" t="n"/>
      <c r="AD263" s="23" t="n"/>
      <c r="AE263" s="19" t="n"/>
      <c r="AF263" s="21">
        <f>IF(IFERROR(TRIM(INDEX($A263:$Y263,MATCH(Lists!$J$3,$A$1:$Y$1,0))&amp;""),"")&lt;&gt;"",IFERROR(TRIM(INDEX($A263:$Y263,MATCH(Lists!$J$3,$A$1:$Y$1,0))&amp;""),""),IF(IFERROR(TRIM(INDEX($A263:$Y263,MATCH(Lists!$J$4,$A$1:$Y$1,0))&amp;""),"")&lt;&gt;"",IFERROR(TRIM(INDEX($A263:$Y263,MATCH(Lists!$J$4,$A$1:$Y$1,0))&amp;""),""),IFERROR(TRIM(INDEX($A263:$Y263,MATCH(Lists!$J$2,$A$1:$Y$1,0))&amp;""),"")))</f>
        <v/>
      </c>
      <c r="AG263" s="21">
        <f>IFERROR(TRIM(INDEX($A263:$Y263,MATCH(Lists!$J$5,$A$1:$Y$1,0))&amp;""),"")</f>
        <v/>
      </c>
      <c r="AH263" s="21">
        <f>IFERROR(VALUE(IFERROR(TRIM(INDEX($A263:$Y263,MATCH(Lists!$J$6,$A$1:$Y$1,0))&amp;""),"")),"")</f>
        <v/>
      </c>
      <c r="AI263" s="22">
        <f>IF($AD263="S",Themes!$L$8,IF($AD263="M",Themes!$L$9,IF($AD263="L",Themes!$L$10,0)))</f>
        <v/>
      </c>
      <c r="AJ263" s="21">
        <f>IF(OR($AA263="",$AF263=""),0,IF(COUNTIFS($AA$2:$AA263,$AA263,$AF$2:$AF263,$AF263)=1,1,0))</f>
        <v/>
      </c>
      <c r="AK263" s="21">
        <f>IF($AJ263=1,IF(AND($AG263&lt;&gt;"",$AG263&lt;&gt;Themes!$L$12),1,0),0)</f>
        <v/>
      </c>
    </row>
    <row r="264">
      <c r="Z264" s="19" t="n"/>
      <c r="AA264" s="23" t="n"/>
      <c r="AB264" s="23" t="n"/>
      <c r="AC264" s="23" t="n"/>
      <c r="AD264" s="23" t="n"/>
      <c r="AE264" s="19" t="n"/>
      <c r="AF264" s="21">
        <f>IF(IFERROR(TRIM(INDEX($A264:$Y264,MATCH(Lists!$J$3,$A$1:$Y$1,0))&amp;""),"")&lt;&gt;"",IFERROR(TRIM(INDEX($A264:$Y264,MATCH(Lists!$J$3,$A$1:$Y$1,0))&amp;""),""),IF(IFERROR(TRIM(INDEX($A264:$Y264,MATCH(Lists!$J$4,$A$1:$Y$1,0))&amp;""),"")&lt;&gt;"",IFERROR(TRIM(INDEX($A264:$Y264,MATCH(Lists!$J$4,$A$1:$Y$1,0))&amp;""),""),IFERROR(TRIM(INDEX($A264:$Y264,MATCH(Lists!$J$2,$A$1:$Y$1,0))&amp;""),"")))</f>
        <v/>
      </c>
      <c r="AG264" s="21">
        <f>IFERROR(TRIM(INDEX($A264:$Y264,MATCH(Lists!$J$5,$A$1:$Y$1,0))&amp;""),"")</f>
        <v/>
      </c>
      <c r="AH264" s="21">
        <f>IFERROR(VALUE(IFERROR(TRIM(INDEX($A264:$Y264,MATCH(Lists!$J$6,$A$1:$Y$1,0))&amp;""),"")),"")</f>
        <v/>
      </c>
      <c r="AI264" s="22">
        <f>IF($AD264="S",Themes!$L$8,IF($AD264="M",Themes!$L$9,IF($AD264="L",Themes!$L$10,0)))</f>
        <v/>
      </c>
      <c r="AJ264" s="21">
        <f>IF(OR($AA264="",$AF264=""),0,IF(COUNTIFS($AA$2:$AA264,$AA264,$AF$2:$AF264,$AF264)=1,1,0))</f>
        <v/>
      </c>
      <c r="AK264" s="21">
        <f>IF($AJ264=1,IF(AND($AG264&lt;&gt;"",$AG264&lt;&gt;Themes!$L$12),1,0),0)</f>
        <v/>
      </c>
    </row>
    <row r="265">
      <c r="Z265" s="19" t="n"/>
      <c r="AA265" s="23" t="n"/>
      <c r="AB265" s="23" t="n"/>
      <c r="AC265" s="23" t="n"/>
      <c r="AD265" s="23" t="n"/>
      <c r="AE265" s="19" t="n"/>
      <c r="AF265" s="21">
        <f>IF(IFERROR(TRIM(INDEX($A265:$Y265,MATCH(Lists!$J$3,$A$1:$Y$1,0))&amp;""),"")&lt;&gt;"",IFERROR(TRIM(INDEX($A265:$Y265,MATCH(Lists!$J$3,$A$1:$Y$1,0))&amp;""),""),IF(IFERROR(TRIM(INDEX($A265:$Y265,MATCH(Lists!$J$4,$A$1:$Y$1,0))&amp;""),"")&lt;&gt;"",IFERROR(TRIM(INDEX($A265:$Y265,MATCH(Lists!$J$4,$A$1:$Y$1,0))&amp;""),""),IFERROR(TRIM(INDEX($A265:$Y265,MATCH(Lists!$J$2,$A$1:$Y$1,0))&amp;""),"")))</f>
        <v/>
      </c>
      <c r="AG265" s="21">
        <f>IFERROR(TRIM(INDEX($A265:$Y265,MATCH(Lists!$J$5,$A$1:$Y$1,0))&amp;""),"")</f>
        <v/>
      </c>
      <c r="AH265" s="21">
        <f>IFERROR(VALUE(IFERROR(TRIM(INDEX($A265:$Y265,MATCH(Lists!$J$6,$A$1:$Y$1,0))&amp;""),"")),"")</f>
        <v/>
      </c>
      <c r="AI265" s="22">
        <f>IF($AD265="S",Themes!$L$8,IF($AD265="M",Themes!$L$9,IF($AD265="L",Themes!$L$10,0)))</f>
        <v/>
      </c>
      <c r="AJ265" s="21">
        <f>IF(OR($AA265="",$AF265=""),0,IF(COUNTIFS($AA$2:$AA265,$AA265,$AF$2:$AF265,$AF265)=1,1,0))</f>
        <v/>
      </c>
      <c r="AK265" s="21">
        <f>IF($AJ265=1,IF(AND($AG265&lt;&gt;"",$AG265&lt;&gt;Themes!$L$12),1,0),0)</f>
        <v/>
      </c>
    </row>
    <row r="266">
      <c r="Z266" s="19" t="n"/>
      <c r="AA266" s="23" t="n"/>
      <c r="AB266" s="23" t="n"/>
      <c r="AC266" s="23" t="n"/>
      <c r="AD266" s="23" t="n"/>
      <c r="AE266" s="19" t="n"/>
      <c r="AF266" s="21">
        <f>IF(IFERROR(TRIM(INDEX($A266:$Y266,MATCH(Lists!$J$3,$A$1:$Y$1,0))&amp;""),"")&lt;&gt;"",IFERROR(TRIM(INDEX($A266:$Y266,MATCH(Lists!$J$3,$A$1:$Y$1,0))&amp;""),""),IF(IFERROR(TRIM(INDEX($A266:$Y266,MATCH(Lists!$J$4,$A$1:$Y$1,0))&amp;""),"")&lt;&gt;"",IFERROR(TRIM(INDEX($A266:$Y266,MATCH(Lists!$J$4,$A$1:$Y$1,0))&amp;""),""),IFERROR(TRIM(INDEX($A266:$Y266,MATCH(Lists!$J$2,$A$1:$Y$1,0))&amp;""),"")))</f>
        <v/>
      </c>
      <c r="AG266" s="21">
        <f>IFERROR(TRIM(INDEX($A266:$Y266,MATCH(Lists!$J$5,$A$1:$Y$1,0))&amp;""),"")</f>
        <v/>
      </c>
      <c r="AH266" s="21">
        <f>IFERROR(VALUE(IFERROR(TRIM(INDEX($A266:$Y266,MATCH(Lists!$J$6,$A$1:$Y$1,0))&amp;""),"")),"")</f>
        <v/>
      </c>
      <c r="AI266" s="22">
        <f>IF($AD266="S",Themes!$L$8,IF($AD266="M",Themes!$L$9,IF($AD266="L",Themes!$L$10,0)))</f>
        <v/>
      </c>
      <c r="AJ266" s="21">
        <f>IF(OR($AA266="",$AF266=""),0,IF(COUNTIFS($AA$2:$AA266,$AA266,$AF$2:$AF266,$AF266)=1,1,0))</f>
        <v/>
      </c>
      <c r="AK266" s="21">
        <f>IF($AJ266=1,IF(AND($AG266&lt;&gt;"",$AG266&lt;&gt;Themes!$L$12),1,0),0)</f>
        <v/>
      </c>
    </row>
    <row r="267">
      <c r="Z267" s="19" t="n"/>
      <c r="AA267" s="23" t="n"/>
      <c r="AB267" s="23" t="n"/>
      <c r="AC267" s="23" t="n"/>
      <c r="AD267" s="23" t="n"/>
      <c r="AE267" s="19" t="n"/>
      <c r="AF267" s="21">
        <f>IF(IFERROR(TRIM(INDEX($A267:$Y267,MATCH(Lists!$J$3,$A$1:$Y$1,0))&amp;""),"")&lt;&gt;"",IFERROR(TRIM(INDEX($A267:$Y267,MATCH(Lists!$J$3,$A$1:$Y$1,0))&amp;""),""),IF(IFERROR(TRIM(INDEX($A267:$Y267,MATCH(Lists!$J$4,$A$1:$Y$1,0))&amp;""),"")&lt;&gt;"",IFERROR(TRIM(INDEX($A267:$Y267,MATCH(Lists!$J$4,$A$1:$Y$1,0))&amp;""),""),IFERROR(TRIM(INDEX($A267:$Y267,MATCH(Lists!$J$2,$A$1:$Y$1,0))&amp;""),"")))</f>
        <v/>
      </c>
      <c r="AG267" s="21">
        <f>IFERROR(TRIM(INDEX($A267:$Y267,MATCH(Lists!$J$5,$A$1:$Y$1,0))&amp;""),"")</f>
        <v/>
      </c>
      <c r="AH267" s="21">
        <f>IFERROR(VALUE(IFERROR(TRIM(INDEX($A267:$Y267,MATCH(Lists!$J$6,$A$1:$Y$1,0))&amp;""),"")),"")</f>
        <v/>
      </c>
      <c r="AI267" s="22">
        <f>IF($AD267="S",Themes!$L$8,IF($AD267="M",Themes!$L$9,IF($AD267="L",Themes!$L$10,0)))</f>
        <v/>
      </c>
      <c r="AJ267" s="21">
        <f>IF(OR($AA267="",$AF267=""),0,IF(COUNTIFS($AA$2:$AA267,$AA267,$AF$2:$AF267,$AF267)=1,1,0))</f>
        <v/>
      </c>
      <c r="AK267" s="21">
        <f>IF($AJ267=1,IF(AND($AG267&lt;&gt;"",$AG267&lt;&gt;Themes!$L$12),1,0),0)</f>
        <v/>
      </c>
    </row>
    <row r="268">
      <c r="Z268" s="19" t="n"/>
      <c r="AA268" s="23" t="n"/>
      <c r="AB268" s="23" t="n"/>
      <c r="AC268" s="23" t="n"/>
      <c r="AD268" s="23" t="n"/>
      <c r="AE268" s="19" t="n"/>
      <c r="AF268" s="21">
        <f>IF(IFERROR(TRIM(INDEX($A268:$Y268,MATCH(Lists!$J$3,$A$1:$Y$1,0))&amp;""),"")&lt;&gt;"",IFERROR(TRIM(INDEX($A268:$Y268,MATCH(Lists!$J$3,$A$1:$Y$1,0))&amp;""),""),IF(IFERROR(TRIM(INDEX($A268:$Y268,MATCH(Lists!$J$4,$A$1:$Y$1,0))&amp;""),"")&lt;&gt;"",IFERROR(TRIM(INDEX($A268:$Y268,MATCH(Lists!$J$4,$A$1:$Y$1,0))&amp;""),""),IFERROR(TRIM(INDEX($A268:$Y268,MATCH(Lists!$J$2,$A$1:$Y$1,0))&amp;""),"")))</f>
        <v/>
      </c>
      <c r="AG268" s="21">
        <f>IFERROR(TRIM(INDEX($A268:$Y268,MATCH(Lists!$J$5,$A$1:$Y$1,0))&amp;""),"")</f>
        <v/>
      </c>
      <c r="AH268" s="21">
        <f>IFERROR(VALUE(IFERROR(TRIM(INDEX($A268:$Y268,MATCH(Lists!$J$6,$A$1:$Y$1,0))&amp;""),"")),"")</f>
        <v/>
      </c>
      <c r="AI268" s="22">
        <f>IF($AD268="S",Themes!$L$8,IF($AD268="M",Themes!$L$9,IF($AD268="L",Themes!$L$10,0)))</f>
        <v/>
      </c>
      <c r="AJ268" s="21">
        <f>IF(OR($AA268="",$AF268=""),0,IF(COUNTIFS($AA$2:$AA268,$AA268,$AF$2:$AF268,$AF268)=1,1,0))</f>
        <v/>
      </c>
      <c r="AK268" s="21">
        <f>IF($AJ268=1,IF(AND($AG268&lt;&gt;"",$AG268&lt;&gt;Themes!$L$12),1,0),0)</f>
        <v/>
      </c>
    </row>
    <row r="269">
      <c r="Z269" s="19" t="n"/>
      <c r="AA269" s="23" t="n"/>
      <c r="AB269" s="23" t="n"/>
      <c r="AC269" s="23" t="n"/>
      <c r="AD269" s="23" t="n"/>
      <c r="AE269" s="19" t="n"/>
      <c r="AF269" s="21">
        <f>IF(IFERROR(TRIM(INDEX($A269:$Y269,MATCH(Lists!$J$3,$A$1:$Y$1,0))&amp;""),"")&lt;&gt;"",IFERROR(TRIM(INDEX($A269:$Y269,MATCH(Lists!$J$3,$A$1:$Y$1,0))&amp;""),""),IF(IFERROR(TRIM(INDEX($A269:$Y269,MATCH(Lists!$J$4,$A$1:$Y$1,0))&amp;""),"")&lt;&gt;"",IFERROR(TRIM(INDEX($A269:$Y269,MATCH(Lists!$J$4,$A$1:$Y$1,0))&amp;""),""),IFERROR(TRIM(INDEX($A269:$Y269,MATCH(Lists!$J$2,$A$1:$Y$1,0))&amp;""),"")))</f>
        <v/>
      </c>
      <c r="AG269" s="21">
        <f>IFERROR(TRIM(INDEX($A269:$Y269,MATCH(Lists!$J$5,$A$1:$Y$1,0))&amp;""),"")</f>
        <v/>
      </c>
      <c r="AH269" s="21">
        <f>IFERROR(VALUE(IFERROR(TRIM(INDEX($A269:$Y269,MATCH(Lists!$J$6,$A$1:$Y$1,0))&amp;""),"")),"")</f>
        <v/>
      </c>
      <c r="AI269" s="22">
        <f>IF($AD269="S",Themes!$L$8,IF($AD269="M",Themes!$L$9,IF($AD269="L",Themes!$L$10,0)))</f>
        <v/>
      </c>
      <c r="AJ269" s="21">
        <f>IF(OR($AA269="",$AF269=""),0,IF(COUNTIFS($AA$2:$AA269,$AA269,$AF$2:$AF269,$AF269)=1,1,0))</f>
        <v/>
      </c>
      <c r="AK269" s="21">
        <f>IF($AJ269=1,IF(AND($AG269&lt;&gt;"",$AG269&lt;&gt;Themes!$L$12),1,0),0)</f>
        <v/>
      </c>
    </row>
    <row r="270">
      <c r="Z270" s="19" t="n"/>
      <c r="AA270" s="23" t="n"/>
      <c r="AB270" s="23" t="n"/>
      <c r="AC270" s="23" t="n"/>
      <c r="AD270" s="23" t="n"/>
      <c r="AE270" s="19" t="n"/>
      <c r="AF270" s="21">
        <f>IF(IFERROR(TRIM(INDEX($A270:$Y270,MATCH(Lists!$J$3,$A$1:$Y$1,0))&amp;""),"")&lt;&gt;"",IFERROR(TRIM(INDEX($A270:$Y270,MATCH(Lists!$J$3,$A$1:$Y$1,0))&amp;""),""),IF(IFERROR(TRIM(INDEX($A270:$Y270,MATCH(Lists!$J$4,$A$1:$Y$1,0))&amp;""),"")&lt;&gt;"",IFERROR(TRIM(INDEX($A270:$Y270,MATCH(Lists!$J$4,$A$1:$Y$1,0))&amp;""),""),IFERROR(TRIM(INDEX($A270:$Y270,MATCH(Lists!$J$2,$A$1:$Y$1,0))&amp;""),"")))</f>
        <v/>
      </c>
      <c r="AG270" s="21">
        <f>IFERROR(TRIM(INDEX($A270:$Y270,MATCH(Lists!$J$5,$A$1:$Y$1,0))&amp;""),"")</f>
        <v/>
      </c>
      <c r="AH270" s="21">
        <f>IFERROR(VALUE(IFERROR(TRIM(INDEX($A270:$Y270,MATCH(Lists!$J$6,$A$1:$Y$1,0))&amp;""),"")),"")</f>
        <v/>
      </c>
      <c r="AI270" s="22">
        <f>IF($AD270="S",Themes!$L$8,IF($AD270="M",Themes!$L$9,IF($AD270="L",Themes!$L$10,0)))</f>
        <v/>
      </c>
      <c r="AJ270" s="21">
        <f>IF(OR($AA270="",$AF270=""),0,IF(COUNTIFS($AA$2:$AA270,$AA270,$AF$2:$AF270,$AF270)=1,1,0))</f>
        <v/>
      </c>
      <c r="AK270" s="21">
        <f>IF($AJ270=1,IF(AND($AG270&lt;&gt;"",$AG270&lt;&gt;Themes!$L$12),1,0),0)</f>
        <v/>
      </c>
    </row>
    <row r="271">
      <c r="Z271" s="19" t="n"/>
      <c r="AA271" s="23" t="n"/>
      <c r="AB271" s="23" t="n"/>
      <c r="AC271" s="23" t="n"/>
      <c r="AD271" s="23" t="n"/>
      <c r="AE271" s="19" t="n"/>
      <c r="AF271" s="21">
        <f>IF(IFERROR(TRIM(INDEX($A271:$Y271,MATCH(Lists!$J$3,$A$1:$Y$1,0))&amp;""),"")&lt;&gt;"",IFERROR(TRIM(INDEX($A271:$Y271,MATCH(Lists!$J$3,$A$1:$Y$1,0))&amp;""),""),IF(IFERROR(TRIM(INDEX($A271:$Y271,MATCH(Lists!$J$4,$A$1:$Y$1,0))&amp;""),"")&lt;&gt;"",IFERROR(TRIM(INDEX($A271:$Y271,MATCH(Lists!$J$4,$A$1:$Y$1,0))&amp;""),""),IFERROR(TRIM(INDEX($A271:$Y271,MATCH(Lists!$J$2,$A$1:$Y$1,0))&amp;""),"")))</f>
        <v/>
      </c>
      <c r="AG271" s="21">
        <f>IFERROR(TRIM(INDEX($A271:$Y271,MATCH(Lists!$J$5,$A$1:$Y$1,0))&amp;""),"")</f>
        <v/>
      </c>
      <c r="AH271" s="21">
        <f>IFERROR(VALUE(IFERROR(TRIM(INDEX($A271:$Y271,MATCH(Lists!$J$6,$A$1:$Y$1,0))&amp;""),"")),"")</f>
        <v/>
      </c>
      <c r="AI271" s="22">
        <f>IF($AD271="S",Themes!$L$8,IF($AD271="M",Themes!$L$9,IF($AD271="L",Themes!$L$10,0)))</f>
        <v/>
      </c>
      <c r="AJ271" s="21">
        <f>IF(OR($AA271="",$AF271=""),0,IF(COUNTIFS($AA$2:$AA271,$AA271,$AF$2:$AF271,$AF271)=1,1,0))</f>
        <v/>
      </c>
      <c r="AK271" s="21">
        <f>IF($AJ271=1,IF(AND($AG271&lt;&gt;"",$AG271&lt;&gt;Themes!$L$12),1,0),0)</f>
        <v/>
      </c>
    </row>
    <row r="272">
      <c r="Z272" s="19" t="n"/>
      <c r="AA272" s="23" t="n"/>
      <c r="AB272" s="23" t="n"/>
      <c r="AC272" s="23" t="n"/>
      <c r="AD272" s="23" t="n"/>
      <c r="AE272" s="19" t="n"/>
      <c r="AF272" s="21">
        <f>IF(IFERROR(TRIM(INDEX($A272:$Y272,MATCH(Lists!$J$3,$A$1:$Y$1,0))&amp;""),"")&lt;&gt;"",IFERROR(TRIM(INDEX($A272:$Y272,MATCH(Lists!$J$3,$A$1:$Y$1,0))&amp;""),""),IF(IFERROR(TRIM(INDEX($A272:$Y272,MATCH(Lists!$J$4,$A$1:$Y$1,0))&amp;""),"")&lt;&gt;"",IFERROR(TRIM(INDEX($A272:$Y272,MATCH(Lists!$J$4,$A$1:$Y$1,0))&amp;""),""),IFERROR(TRIM(INDEX($A272:$Y272,MATCH(Lists!$J$2,$A$1:$Y$1,0))&amp;""),"")))</f>
        <v/>
      </c>
      <c r="AG272" s="21">
        <f>IFERROR(TRIM(INDEX($A272:$Y272,MATCH(Lists!$J$5,$A$1:$Y$1,0))&amp;""),"")</f>
        <v/>
      </c>
      <c r="AH272" s="21">
        <f>IFERROR(VALUE(IFERROR(TRIM(INDEX($A272:$Y272,MATCH(Lists!$J$6,$A$1:$Y$1,0))&amp;""),"")),"")</f>
        <v/>
      </c>
      <c r="AI272" s="22">
        <f>IF($AD272="S",Themes!$L$8,IF($AD272="M",Themes!$L$9,IF($AD272="L",Themes!$L$10,0)))</f>
        <v/>
      </c>
      <c r="AJ272" s="21">
        <f>IF(OR($AA272="",$AF272=""),0,IF(COUNTIFS($AA$2:$AA272,$AA272,$AF$2:$AF272,$AF272)=1,1,0))</f>
        <v/>
      </c>
      <c r="AK272" s="21">
        <f>IF($AJ272=1,IF(AND($AG272&lt;&gt;"",$AG272&lt;&gt;Themes!$L$12),1,0),0)</f>
        <v/>
      </c>
    </row>
    <row r="273">
      <c r="Z273" s="19" t="n"/>
      <c r="AA273" s="23" t="n"/>
      <c r="AB273" s="23" t="n"/>
      <c r="AC273" s="23" t="n"/>
      <c r="AD273" s="23" t="n"/>
      <c r="AE273" s="19" t="n"/>
      <c r="AF273" s="21">
        <f>IF(IFERROR(TRIM(INDEX($A273:$Y273,MATCH(Lists!$J$3,$A$1:$Y$1,0))&amp;""),"")&lt;&gt;"",IFERROR(TRIM(INDEX($A273:$Y273,MATCH(Lists!$J$3,$A$1:$Y$1,0))&amp;""),""),IF(IFERROR(TRIM(INDEX($A273:$Y273,MATCH(Lists!$J$4,$A$1:$Y$1,0))&amp;""),"")&lt;&gt;"",IFERROR(TRIM(INDEX($A273:$Y273,MATCH(Lists!$J$4,$A$1:$Y$1,0))&amp;""),""),IFERROR(TRIM(INDEX($A273:$Y273,MATCH(Lists!$J$2,$A$1:$Y$1,0))&amp;""),"")))</f>
        <v/>
      </c>
      <c r="AG273" s="21">
        <f>IFERROR(TRIM(INDEX($A273:$Y273,MATCH(Lists!$J$5,$A$1:$Y$1,0))&amp;""),"")</f>
        <v/>
      </c>
      <c r="AH273" s="21">
        <f>IFERROR(VALUE(IFERROR(TRIM(INDEX($A273:$Y273,MATCH(Lists!$J$6,$A$1:$Y$1,0))&amp;""),"")),"")</f>
        <v/>
      </c>
      <c r="AI273" s="22">
        <f>IF($AD273="S",Themes!$L$8,IF($AD273="M",Themes!$L$9,IF($AD273="L",Themes!$L$10,0)))</f>
        <v/>
      </c>
      <c r="AJ273" s="21">
        <f>IF(OR($AA273="",$AF273=""),0,IF(COUNTIFS($AA$2:$AA273,$AA273,$AF$2:$AF273,$AF273)=1,1,0))</f>
        <v/>
      </c>
      <c r="AK273" s="21">
        <f>IF($AJ273=1,IF(AND($AG273&lt;&gt;"",$AG273&lt;&gt;Themes!$L$12),1,0),0)</f>
        <v/>
      </c>
    </row>
    <row r="274">
      <c r="Z274" s="19" t="n"/>
      <c r="AA274" s="23" t="n"/>
      <c r="AB274" s="23" t="n"/>
      <c r="AC274" s="23" t="n"/>
      <c r="AD274" s="23" t="n"/>
      <c r="AE274" s="19" t="n"/>
      <c r="AF274" s="21">
        <f>IF(IFERROR(TRIM(INDEX($A274:$Y274,MATCH(Lists!$J$3,$A$1:$Y$1,0))&amp;""),"")&lt;&gt;"",IFERROR(TRIM(INDEX($A274:$Y274,MATCH(Lists!$J$3,$A$1:$Y$1,0))&amp;""),""),IF(IFERROR(TRIM(INDEX($A274:$Y274,MATCH(Lists!$J$4,$A$1:$Y$1,0))&amp;""),"")&lt;&gt;"",IFERROR(TRIM(INDEX($A274:$Y274,MATCH(Lists!$J$4,$A$1:$Y$1,0))&amp;""),""),IFERROR(TRIM(INDEX($A274:$Y274,MATCH(Lists!$J$2,$A$1:$Y$1,0))&amp;""),"")))</f>
        <v/>
      </c>
      <c r="AG274" s="21">
        <f>IFERROR(TRIM(INDEX($A274:$Y274,MATCH(Lists!$J$5,$A$1:$Y$1,0))&amp;""),"")</f>
        <v/>
      </c>
      <c r="AH274" s="21">
        <f>IFERROR(VALUE(IFERROR(TRIM(INDEX($A274:$Y274,MATCH(Lists!$J$6,$A$1:$Y$1,0))&amp;""),"")),"")</f>
        <v/>
      </c>
      <c r="AI274" s="22">
        <f>IF($AD274="S",Themes!$L$8,IF($AD274="M",Themes!$L$9,IF($AD274="L",Themes!$L$10,0)))</f>
        <v/>
      </c>
      <c r="AJ274" s="21">
        <f>IF(OR($AA274="",$AF274=""),0,IF(COUNTIFS($AA$2:$AA274,$AA274,$AF$2:$AF274,$AF274)=1,1,0))</f>
        <v/>
      </c>
      <c r="AK274" s="21">
        <f>IF($AJ274=1,IF(AND($AG274&lt;&gt;"",$AG274&lt;&gt;Themes!$L$12),1,0),0)</f>
        <v/>
      </c>
    </row>
    <row r="275">
      <c r="Z275" s="19" t="n"/>
      <c r="AA275" s="23" t="n"/>
      <c r="AB275" s="23" t="n"/>
      <c r="AC275" s="23" t="n"/>
      <c r="AD275" s="23" t="n"/>
      <c r="AE275" s="19" t="n"/>
      <c r="AF275" s="21">
        <f>IF(IFERROR(TRIM(INDEX($A275:$Y275,MATCH(Lists!$J$3,$A$1:$Y$1,0))&amp;""),"")&lt;&gt;"",IFERROR(TRIM(INDEX($A275:$Y275,MATCH(Lists!$J$3,$A$1:$Y$1,0))&amp;""),""),IF(IFERROR(TRIM(INDEX($A275:$Y275,MATCH(Lists!$J$4,$A$1:$Y$1,0))&amp;""),"")&lt;&gt;"",IFERROR(TRIM(INDEX($A275:$Y275,MATCH(Lists!$J$4,$A$1:$Y$1,0))&amp;""),""),IFERROR(TRIM(INDEX($A275:$Y275,MATCH(Lists!$J$2,$A$1:$Y$1,0))&amp;""),"")))</f>
        <v/>
      </c>
      <c r="AG275" s="21">
        <f>IFERROR(TRIM(INDEX($A275:$Y275,MATCH(Lists!$J$5,$A$1:$Y$1,0))&amp;""),"")</f>
        <v/>
      </c>
      <c r="AH275" s="21">
        <f>IFERROR(VALUE(IFERROR(TRIM(INDEX($A275:$Y275,MATCH(Lists!$J$6,$A$1:$Y$1,0))&amp;""),"")),"")</f>
        <v/>
      </c>
      <c r="AI275" s="22">
        <f>IF($AD275="S",Themes!$L$8,IF($AD275="M",Themes!$L$9,IF($AD275="L",Themes!$L$10,0)))</f>
        <v/>
      </c>
      <c r="AJ275" s="21">
        <f>IF(OR($AA275="",$AF275=""),0,IF(COUNTIFS($AA$2:$AA275,$AA275,$AF$2:$AF275,$AF275)=1,1,0))</f>
        <v/>
      </c>
      <c r="AK275" s="21">
        <f>IF($AJ275=1,IF(AND($AG275&lt;&gt;"",$AG275&lt;&gt;Themes!$L$12),1,0),0)</f>
        <v/>
      </c>
    </row>
    <row r="276">
      <c r="Z276" s="19" t="n"/>
      <c r="AA276" s="23" t="n"/>
      <c r="AB276" s="23" t="n"/>
      <c r="AC276" s="23" t="n"/>
      <c r="AD276" s="23" t="n"/>
      <c r="AE276" s="19" t="n"/>
      <c r="AF276" s="21">
        <f>IF(IFERROR(TRIM(INDEX($A276:$Y276,MATCH(Lists!$J$3,$A$1:$Y$1,0))&amp;""),"")&lt;&gt;"",IFERROR(TRIM(INDEX($A276:$Y276,MATCH(Lists!$J$3,$A$1:$Y$1,0))&amp;""),""),IF(IFERROR(TRIM(INDEX($A276:$Y276,MATCH(Lists!$J$4,$A$1:$Y$1,0))&amp;""),"")&lt;&gt;"",IFERROR(TRIM(INDEX($A276:$Y276,MATCH(Lists!$J$4,$A$1:$Y$1,0))&amp;""),""),IFERROR(TRIM(INDEX($A276:$Y276,MATCH(Lists!$J$2,$A$1:$Y$1,0))&amp;""),"")))</f>
        <v/>
      </c>
      <c r="AG276" s="21">
        <f>IFERROR(TRIM(INDEX($A276:$Y276,MATCH(Lists!$J$5,$A$1:$Y$1,0))&amp;""),"")</f>
        <v/>
      </c>
      <c r="AH276" s="21">
        <f>IFERROR(VALUE(IFERROR(TRIM(INDEX($A276:$Y276,MATCH(Lists!$J$6,$A$1:$Y$1,0))&amp;""),"")),"")</f>
        <v/>
      </c>
      <c r="AI276" s="22">
        <f>IF($AD276="S",Themes!$L$8,IF($AD276="M",Themes!$L$9,IF($AD276="L",Themes!$L$10,0)))</f>
        <v/>
      </c>
      <c r="AJ276" s="21">
        <f>IF(OR($AA276="",$AF276=""),0,IF(COUNTIFS($AA$2:$AA276,$AA276,$AF$2:$AF276,$AF276)=1,1,0))</f>
        <v/>
      </c>
      <c r="AK276" s="21">
        <f>IF($AJ276=1,IF(AND($AG276&lt;&gt;"",$AG276&lt;&gt;Themes!$L$12),1,0),0)</f>
        <v/>
      </c>
    </row>
    <row r="277">
      <c r="Z277" s="19" t="n"/>
      <c r="AA277" s="23" t="n"/>
      <c r="AB277" s="23" t="n"/>
      <c r="AC277" s="23" t="n"/>
      <c r="AD277" s="23" t="n"/>
      <c r="AE277" s="19" t="n"/>
      <c r="AF277" s="21">
        <f>IF(IFERROR(TRIM(INDEX($A277:$Y277,MATCH(Lists!$J$3,$A$1:$Y$1,0))&amp;""),"")&lt;&gt;"",IFERROR(TRIM(INDEX($A277:$Y277,MATCH(Lists!$J$3,$A$1:$Y$1,0))&amp;""),""),IF(IFERROR(TRIM(INDEX($A277:$Y277,MATCH(Lists!$J$4,$A$1:$Y$1,0))&amp;""),"")&lt;&gt;"",IFERROR(TRIM(INDEX($A277:$Y277,MATCH(Lists!$J$4,$A$1:$Y$1,0))&amp;""),""),IFERROR(TRIM(INDEX($A277:$Y277,MATCH(Lists!$J$2,$A$1:$Y$1,0))&amp;""),"")))</f>
        <v/>
      </c>
      <c r="AG277" s="21">
        <f>IFERROR(TRIM(INDEX($A277:$Y277,MATCH(Lists!$J$5,$A$1:$Y$1,0))&amp;""),"")</f>
        <v/>
      </c>
      <c r="AH277" s="21">
        <f>IFERROR(VALUE(IFERROR(TRIM(INDEX($A277:$Y277,MATCH(Lists!$J$6,$A$1:$Y$1,0))&amp;""),"")),"")</f>
        <v/>
      </c>
      <c r="AI277" s="22">
        <f>IF($AD277="S",Themes!$L$8,IF($AD277="M",Themes!$L$9,IF($AD277="L",Themes!$L$10,0)))</f>
        <v/>
      </c>
      <c r="AJ277" s="21">
        <f>IF(OR($AA277="",$AF277=""),0,IF(COUNTIFS($AA$2:$AA277,$AA277,$AF$2:$AF277,$AF277)=1,1,0))</f>
        <v/>
      </c>
      <c r="AK277" s="21">
        <f>IF($AJ277=1,IF(AND($AG277&lt;&gt;"",$AG277&lt;&gt;Themes!$L$12),1,0),0)</f>
        <v/>
      </c>
    </row>
    <row r="278">
      <c r="Z278" s="19" t="n"/>
      <c r="AA278" s="23" t="n"/>
      <c r="AB278" s="23" t="n"/>
      <c r="AC278" s="23" t="n"/>
      <c r="AD278" s="23" t="n"/>
      <c r="AE278" s="19" t="n"/>
      <c r="AF278" s="21">
        <f>IF(IFERROR(TRIM(INDEX($A278:$Y278,MATCH(Lists!$J$3,$A$1:$Y$1,0))&amp;""),"")&lt;&gt;"",IFERROR(TRIM(INDEX($A278:$Y278,MATCH(Lists!$J$3,$A$1:$Y$1,0))&amp;""),""),IF(IFERROR(TRIM(INDEX($A278:$Y278,MATCH(Lists!$J$4,$A$1:$Y$1,0))&amp;""),"")&lt;&gt;"",IFERROR(TRIM(INDEX($A278:$Y278,MATCH(Lists!$J$4,$A$1:$Y$1,0))&amp;""),""),IFERROR(TRIM(INDEX($A278:$Y278,MATCH(Lists!$J$2,$A$1:$Y$1,0))&amp;""),"")))</f>
        <v/>
      </c>
      <c r="AG278" s="21">
        <f>IFERROR(TRIM(INDEX($A278:$Y278,MATCH(Lists!$J$5,$A$1:$Y$1,0))&amp;""),"")</f>
        <v/>
      </c>
      <c r="AH278" s="21">
        <f>IFERROR(VALUE(IFERROR(TRIM(INDEX($A278:$Y278,MATCH(Lists!$J$6,$A$1:$Y$1,0))&amp;""),"")),"")</f>
        <v/>
      </c>
      <c r="AI278" s="22">
        <f>IF($AD278="S",Themes!$L$8,IF($AD278="M",Themes!$L$9,IF($AD278="L",Themes!$L$10,0)))</f>
        <v/>
      </c>
      <c r="AJ278" s="21">
        <f>IF(OR($AA278="",$AF278=""),0,IF(COUNTIFS($AA$2:$AA278,$AA278,$AF$2:$AF278,$AF278)=1,1,0))</f>
        <v/>
      </c>
      <c r="AK278" s="21">
        <f>IF($AJ278=1,IF(AND($AG278&lt;&gt;"",$AG278&lt;&gt;Themes!$L$12),1,0),0)</f>
        <v/>
      </c>
    </row>
    <row r="279">
      <c r="Z279" s="19" t="n"/>
      <c r="AA279" s="23" t="n"/>
      <c r="AB279" s="23" t="n"/>
      <c r="AC279" s="23" t="n"/>
      <c r="AD279" s="23" t="n"/>
      <c r="AE279" s="19" t="n"/>
      <c r="AF279" s="21">
        <f>IF(IFERROR(TRIM(INDEX($A279:$Y279,MATCH(Lists!$J$3,$A$1:$Y$1,0))&amp;""),"")&lt;&gt;"",IFERROR(TRIM(INDEX($A279:$Y279,MATCH(Lists!$J$3,$A$1:$Y$1,0))&amp;""),""),IF(IFERROR(TRIM(INDEX($A279:$Y279,MATCH(Lists!$J$4,$A$1:$Y$1,0))&amp;""),"")&lt;&gt;"",IFERROR(TRIM(INDEX($A279:$Y279,MATCH(Lists!$J$4,$A$1:$Y$1,0))&amp;""),""),IFERROR(TRIM(INDEX($A279:$Y279,MATCH(Lists!$J$2,$A$1:$Y$1,0))&amp;""),"")))</f>
        <v/>
      </c>
      <c r="AG279" s="21">
        <f>IFERROR(TRIM(INDEX($A279:$Y279,MATCH(Lists!$J$5,$A$1:$Y$1,0))&amp;""),"")</f>
        <v/>
      </c>
      <c r="AH279" s="21">
        <f>IFERROR(VALUE(IFERROR(TRIM(INDEX($A279:$Y279,MATCH(Lists!$J$6,$A$1:$Y$1,0))&amp;""),"")),"")</f>
        <v/>
      </c>
      <c r="AI279" s="22">
        <f>IF($AD279="S",Themes!$L$8,IF($AD279="M",Themes!$L$9,IF($AD279="L",Themes!$L$10,0)))</f>
        <v/>
      </c>
      <c r="AJ279" s="21">
        <f>IF(OR($AA279="",$AF279=""),0,IF(COUNTIFS($AA$2:$AA279,$AA279,$AF$2:$AF279,$AF279)=1,1,0))</f>
        <v/>
      </c>
      <c r="AK279" s="21">
        <f>IF($AJ279=1,IF(AND($AG279&lt;&gt;"",$AG279&lt;&gt;Themes!$L$12),1,0),0)</f>
        <v/>
      </c>
    </row>
    <row r="280">
      <c r="Z280" s="19" t="n"/>
      <c r="AA280" s="23" t="n"/>
      <c r="AB280" s="23" t="n"/>
      <c r="AC280" s="23" t="n"/>
      <c r="AD280" s="23" t="n"/>
      <c r="AE280" s="19" t="n"/>
      <c r="AF280" s="21">
        <f>IF(IFERROR(TRIM(INDEX($A280:$Y280,MATCH(Lists!$J$3,$A$1:$Y$1,0))&amp;""),"")&lt;&gt;"",IFERROR(TRIM(INDEX($A280:$Y280,MATCH(Lists!$J$3,$A$1:$Y$1,0))&amp;""),""),IF(IFERROR(TRIM(INDEX($A280:$Y280,MATCH(Lists!$J$4,$A$1:$Y$1,0))&amp;""),"")&lt;&gt;"",IFERROR(TRIM(INDEX($A280:$Y280,MATCH(Lists!$J$4,$A$1:$Y$1,0))&amp;""),""),IFERROR(TRIM(INDEX($A280:$Y280,MATCH(Lists!$J$2,$A$1:$Y$1,0))&amp;""),"")))</f>
        <v/>
      </c>
      <c r="AG280" s="21">
        <f>IFERROR(TRIM(INDEX($A280:$Y280,MATCH(Lists!$J$5,$A$1:$Y$1,0))&amp;""),"")</f>
        <v/>
      </c>
      <c r="AH280" s="21">
        <f>IFERROR(VALUE(IFERROR(TRIM(INDEX($A280:$Y280,MATCH(Lists!$J$6,$A$1:$Y$1,0))&amp;""),"")),"")</f>
        <v/>
      </c>
      <c r="AI280" s="22">
        <f>IF($AD280="S",Themes!$L$8,IF($AD280="M",Themes!$L$9,IF($AD280="L",Themes!$L$10,0)))</f>
        <v/>
      </c>
      <c r="AJ280" s="21">
        <f>IF(OR($AA280="",$AF280=""),0,IF(COUNTIFS($AA$2:$AA280,$AA280,$AF$2:$AF280,$AF280)=1,1,0))</f>
        <v/>
      </c>
      <c r="AK280" s="21">
        <f>IF($AJ280=1,IF(AND($AG280&lt;&gt;"",$AG280&lt;&gt;Themes!$L$12),1,0),0)</f>
        <v/>
      </c>
    </row>
    <row r="281">
      <c r="Z281" s="19" t="n"/>
      <c r="AA281" s="23" t="n"/>
      <c r="AB281" s="23" t="n"/>
      <c r="AC281" s="23" t="n"/>
      <c r="AD281" s="23" t="n"/>
      <c r="AE281" s="19" t="n"/>
      <c r="AF281" s="21">
        <f>IF(IFERROR(TRIM(INDEX($A281:$Y281,MATCH(Lists!$J$3,$A$1:$Y$1,0))&amp;""),"")&lt;&gt;"",IFERROR(TRIM(INDEX($A281:$Y281,MATCH(Lists!$J$3,$A$1:$Y$1,0))&amp;""),""),IF(IFERROR(TRIM(INDEX($A281:$Y281,MATCH(Lists!$J$4,$A$1:$Y$1,0))&amp;""),"")&lt;&gt;"",IFERROR(TRIM(INDEX($A281:$Y281,MATCH(Lists!$J$4,$A$1:$Y$1,0))&amp;""),""),IFERROR(TRIM(INDEX($A281:$Y281,MATCH(Lists!$J$2,$A$1:$Y$1,0))&amp;""),"")))</f>
        <v/>
      </c>
      <c r="AG281" s="21">
        <f>IFERROR(TRIM(INDEX($A281:$Y281,MATCH(Lists!$J$5,$A$1:$Y$1,0))&amp;""),"")</f>
        <v/>
      </c>
      <c r="AH281" s="21">
        <f>IFERROR(VALUE(IFERROR(TRIM(INDEX($A281:$Y281,MATCH(Lists!$J$6,$A$1:$Y$1,0))&amp;""),"")),"")</f>
        <v/>
      </c>
      <c r="AI281" s="22">
        <f>IF($AD281="S",Themes!$L$8,IF($AD281="M",Themes!$L$9,IF($AD281="L",Themes!$L$10,0)))</f>
        <v/>
      </c>
      <c r="AJ281" s="21">
        <f>IF(OR($AA281="",$AF281=""),0,IF(COUNTIFS($AA$2:$AA281,$AA281,$AF$2:$AF281,$AF281)=1,1,0))</f>
        <v/>
      </c>
      <c r="AK281" s="21">
        <f>IF($AJ281=1,IF(AND($AG281&lt;&gt;"",$AG281&lt;&gt;Themes!$L$12),1,0),0)</f>
        <v/>
      </c>
    </row>
    <row r="282">
      <c r="Z282" s="19" t="n"/>
      <c r="AA282" s="23" t="n"/>
      <c r="AB282" s="23" t="n"/>
      <c r="AC282" s="23" t="n"/>
      <c r="AD282" s="23" t="n"/>
      <c r="AE282" s="19" t="n"/>
      <c r="AF282" s="21">
        <f>IF(IFERROR(TRIM(INDEX($A282:$Y282,MATCH(Lists!$J$3,$A$1:$Y$1,0))&amp;""),"")&lt;&gt;"",IFERROR(TRIM(INDEX($A282:$Y282,MATCH(Lists!$J$3,$A$1:$Y$1,0))&amp;""),""),IF(IFERROR(TRIM(INDEX($A282:$Y282,MATCH(Lists!$J$4,$A$1:$Y$1,0))&amp;""),"")&lt;&gt;"",IFERROR(TRIM(INDEX($A282:$Y282,MATCH(Lists!$J$4,$A$1:$Y$1,0))&amp;""),""),IFERROR(TRIM(INDEX($A282:$Y282,MATCH(Lists!$J$2,$A$1:$Y$1,0))&amp;""),"")))</f>
        <v/>
      </c>
      <c r="AG282" s="21">
        <f>IFERROR(TRIM(INDEX($A282:$Y282,MATCH(Lists!$J$5,$A$1:$Y$1,0))&amp;""),"")</f>
        <v/>
      </c>
      <c r="AH282" s="21">
        <f>IFERROR(VALUE(IFERROR(TRIM(INDEX($A282:$Y282,MATCH(Lists!$J$6,$A$1:$Y$1,0))&amp;""),"")),"")</f>
        <v/>
      </c>
      <c r="AI282" s="22">
        <f>IF($AD282="S",Themes!$L$8,IF($AD282="M",Themes!$L$9,IF($AD282="L",Themes!$L$10,0)))</f>
        <v/>
      </c>
      <c r="AJ282" s="21">
        <f>IF(OR($AA282="",$AF282=""),0,IF(COUNTIFS($AA$2:$AA282,$AA282,$AF$2:$AF282,$AF282)=1,1,0))</f>
        <v/>
      </c>
      <c r="AK282" s="21">
        <f>IF($AJ282=1,IF(AND($AG282&lt;&gt;"",$AG282&lt;&gt;Themes!$L$12),1,0),0)</f>
        <v/>
      </c>
    </row>
    <row r="283">
      <c r="Z283" s="19" t="n"/>
      <c r="AA283" s="23" t="n"/>
      <c r="AB283" s="23" t="n"/>
      <c r="AC283" s="23" t="n"/>
      <c r="AD283" s="23" t="n"/>
      <c r="AE283" s="19" t="n"/>
      <c r="AF283" s="21">
        <f>IF(IFERROR(TRIM(INDEX($A283:$Y283,MATCH(Lists!$J$3,$A$1:$Y$1,0))&amp;""),"")&lt;&gt;"",IFERROR(TRIM(INDEX($A283:$Y283,MATCH(Lists!$J$3,$A$1:$Y$1,0))&amp;""),""),IF(IFERROR(TRIM(INDEX($A283:$Y283,MATCH(Lists!$J$4,$A$1:$Y$1,0))&amp;""),"")&lt;&gt;"",IFERROR(TRIM(INDEX($A283:$Y283,MATCH(Lists!$J$4,$A$1:$Y$1,0))&amp;""),""),IFERROR(TRIM(INDEX($A283:$Y283,MATCH(Lists!$J$2,$A$1:$Y$1,0))&amp;""),"")))</f>
        <v/>
      </c>
      <c r="AG283" s="21">
        <f>IFERROR(TRIM(INDEX($A283:$Y283,MATCH(Lists!$J$5,$A$1:$Y$1,0))&amp;""),"")</f>
        <v/>
      </c>
      <c r="AH283" s="21">
        <f>IFERROR(VALUE(IFERROR(TRIM(INDEX($A283:$Y283,MATCH(Lists!$J$6,$A$1:$Y$1,0))&amp;""),"")),"")</f>
        <v/>
      </c>
      <c r="AI283" s="22">
        <f>IF($AD283="S",Themes!$L$8,IF($AD283="M",Themes!$L$9,IF($AD283="L",Themes!$L$10,0)))</f>
        <v/>
      </c>
      <c r="AJ283" s="21">
        <f>IF(OR($AA283="",$AF283=""),0,IF(COUNTIFS($AA$2:$AA283,$AA283,$AF$2:$AF283,$AF283)=1,1,0))</f>
        <v/>
      </c>
      <c r="AK283" s="21">
        <f>IF($AJ283=1,IF(AND($AG283&lt;&gt;"",$AG283&lt;&gt;Themes!$L$12),1,0),0)</f>
        <v/>
      </c>
    </row>
    <row r="284">
      <c r="Z284" s="19" t="n"/>
      <c r="AA284" s="23" t="n"/>
      <c r="AB284" s="23" t="n"/>
      <c r="AC284" s="23" t="n"/>
      <c r="AD284" s="23" t="n"/>
      <c r="AE284" s="19" t="n"/>
      <c r="AF284" s="21">
        <f>IF(IFERROR(TRIM(INDEX($A284:$Y284,MATCH(Lists!$J$3,$A$1:$Y$1,0))&amp;""),"")&lt;&gt;"",IFERROR(TRIM(INDEX($A284:$Y284,MATCH(Lists!$J$3,$A$1:$Y$1,0))&amp;""),""),IF(IFERROR(TRIM(INDEX($A284:$Y284,MATCH(Lists!$J$4,$A$1:$Y$1,0))&amp;""),"")&lt;&gt;"",IFERROR(TRIM(INDEX($A284:$Y284,MATCH(Lists!$J$4,$A$1:$Y$1,0))&amp;""),""),IFERROR(TRIM(INDEX($A284:$Y284,MATCH(Lists!$J$2,$A$1:$Y$1,0))&amp;""),"")))</f>
        <v/>
      </c>
      <c r="AG284" s="21">
        <f>IFERROR(TRIM(INDEX($A284:$Y284,MATCH(Lists!$J$5,$A$1:$Y$1,0))&amp;""),"")</f>
        <v/>
      </c>
      <c r="AH284" s="21">
        <f>IFERROR(VALUE(IFERROR(TRIM(INDEX($A284:$Y284,MATCH(Lists!$J$6,$A$1:$Y$1,0))&amp;""),"")),"")</f>
        <v/>
      </c>
      <c r="AI284" s="22">
        <f>IF($AD284="S",Themes!$L$8,IF($AD284="M",Themes!$L$9,IF($AD284="L",Themes!$L$10,0)))</f>
        <v/>
      </c>
      <c r="AJ284" s="21">
        <f>IF(OR($AA284="",$AF284=""),0,IF(COUNTIFS($AA$2:$AA284,$AA284,$AF$2:$AF284,$AF284)=1,1,0))</f>
        <v/>
      </c>
      <c r="AK284" s="21">
        <f>IF($AJ284=1,IF(AND($AG284&lt;&gt;"",$AG284&lt;&gt;Themes!$L$12),1,0),0)</f>
        <v/>
      </c>
    </row>
    <row r="285">
      <c r="Z285" s="19" t="n"/>
      <c r="AA285" s="23" t="n"/>
      <c r="AB285" s="23" t="n"/>
      <c r="AC285" s="23" t="n"/>
      <c r="AD285" s="23" t="n"/>
      <c r="AE285" s="19" t="n"/>
      <c r="AF285" s="21">
        <f>IF(IFERROR(TRIM(INDEX($A285:$Y285,MATCH(Lists!$J$3,$A$1:$Y$1,0))&amp;""),"")&lt;&gt;"",IFERROR(TRIM(INDEX($A285:$Y285,MATCH(Lists!$J$3,$A$1:$Y$1,0))&amp;""),""),IF(IFERROR(TRIM(INDEX($A285:$Y285,MATCH(Lists!$J$4,$A$1:$Y$1,0))&amp;""),"")&lt;&gt;"",IFERROR(TRIM(INDEX($A285:$Y285,MATCH(Lists!$J$4,$A$1:$Y$1,0))&amp;""),""),IFERROR(TRIM(INDEX($A285:$Y285,MATCH(Lists!$J$2,$A$1:$Y$1,0))&amp;""),"")))</f>
        <v/>
      </c>
      <c r="AG285" s="21">
        <f>IFERROR(TRIM(INDEX($A285:$Y285,MATCH(Lists!$J$5,$A$1:$Y$1,0))&amp;""),"")</f>
        <v/>
      </c>
      <c r="AH285" s="21">
        <f>IFERROR(VALUE(IFERROR(TRIM(INDEX($A285:$Y285,MATCH(Lists!$J$6,$A$1:$Y$1,0))&amp;""),"")),"")</f>
        <v/>
      </c>
      <c r="AI285" s="22">
        <f>IF($AD285="S",Themes!$L$8,IF($AD285="M",Themes!$L$9,IF($AD285="L",Themes!$L$10,0)))</f>
        <v/>
      </c>
      <c r="AJ285" s="21">
        <f>IF(OR($AA285="",$AF285=""),0,IF(COUNTIFS($AA$2:$AA285,$AA285,$AF$2:$AF285,$AF285)=1,1,0))</f>
        <v/>
      </c>
      <c r="AK285" s="21">
        <f>IF($AJ285=1,IF(AND($AG285&lt;&gt;"",$AG285&lt;&gt;Themes!$L$12),1,0),0)</f>
        <v/>
      </c>
    </row>
    <row r="286">
      <c r="Z286" s="19" t="n"/>
      <c r="AA286" s="23" t="n"/>
      <c r="AB286" s="23" t="n"/>
      <c r="AC286" s="23" t="n"/>
      <c r="AD286" s="23" t="n"/>
      <c r="AE286" s="19" t="n"/>
      <c r="AF286" s="21">
        <f>IF(IFERROR(TRIM(INDEX($A286:$Y286,MATCH(Lists!$J$3,$A$1:$Y$1,0))&amp;""),"")&lt;&gt;"",IFERROR(TRIM(INDEX($A286:$Y286,MATCH(Lists!$J$3,$A$1:$Y$1,0))&amp;""),""),IF(IFERROR(TRIM(INDEX($A286:$Y286,MATCH(Lists!$J$4,$A$1:$Y$1,0))&amp;""),"")&lt;&gt;"",IFERROR(TRIM(INDEX($A286:$Y286,MATCH(Lists!$J$4,$A$1:$Y$1,0))&amp;""),""),IFERROR(TRIM(INDEX($A286:$Y286,MATCH(Lists!$J$2,$A$1:$Y$1,0))&amp;""),"")))</f>
        <v/>
      </c>
      <c r="AG286" s="21">
        <f>IFERROR(TRIM(INDEX($A286:$Y286,MATCH(Lists!$J$5,$A$1:$Y$1,0))&amp;""),"")</f>
        <v/>
      </c>
      <c r="AH286" s="21">
        <f>IFERROR(VALUE(IFERROR(TRIM(INDEX($A286:$Y286,MATCH(Lists!$J$6,$A$1:$Y$1,0))&amp;""),"")),"")</f>
        <v/>
      </c>
      <c r="AI286" s="22">
        <f>IF($AD286="S",Themes!$L$8,IF($AD286="M",Themes!$L$9,IF($AD286="L",Themes!$L$10,0)))</f>
        <v/>
      </c>
      <c r="AJ286" s="21">
        <f>IF(OR($AA286="",$AF286=""),0,IF(COUNTIFS($AA$2:$AA286,$AA286,$AF$2:$AF286,$AF286)=1,1,0))</f>
        <v/>
      </c>
      <c r="AK286" s="21">
        <f>IF($AJ286=1,IF(AND($AG286&lt;&gt;"",$AG286&lt;&gt;Themes!$L$12),1,0),0)</f>
        <v/>
      </c>
    </row>
    <row r="287">
      <c r="Z287" s="19" t="n"/>
      <c r="AA287" s="23" t="n"/>
      <c r="AB287" s="23" t="n"/>
      <c r="AC287" s="23" t="n"/>
      <c r="AD287" s="23" t="n"/>
      <c r="AE287" s="19" t="n"/>
      <c r="AF287" s="21">
        <f>IF(IFERROR(TRIM(INDEX($A287:$Y287,MATCH(Lists!$J$3,$A$1:$Y$1,0))&amp;""),"")&lt;&gt;"",IFERROR(TRIM(INDEX($A287:$Y287,MATCH(Lists!$J$3,$A$1:$Y$1,0))&amp;""),""),IF(IFERROR(TRIM(INDEX($A287:$Y287,MATCH(Lists!$J$4,$A$1:$Y$1,0))&amp;""),"")&lt;&gt;"",IFERROR(TRIM(INDEX($A287:$Y287,MATCH(Lists!$J$4,$A$1:$Y$1,0))&amp;""),""),IFERROR(TRIM(INDEX($A287:$Y287,MATCH(Lists!$J$2,$A$1:$Y$1,0))&amp;""),"")))</f>
        <v/>
      </c>
      <c r="AG287" s="21">
        <f>IFERROR(TRIM(INDEX($A287:$Y287,MATCH(Lists!$J$5,$A$1:$Y$1,0))&amp;""),"")</f>
        <v/>
      </c>
      <c r="AH287" s="21">
        <f>IFERROR(VALUE(IFERROR(TRIM(INDEX($A287:$Y287,MATCH(Lists!$J$6,$A$1:$Y$1,0))&amp;""),"")),"")</f>
        <v/>
      </c>
      <c r="AI287" s="22">
        <f>IF($AD287="S",Themes!$L$8,IF($AD287="M",Themes!$L$9,IF($AD287="L",Themes!$L$10,0)))</f>
        <v/>
      </c>
      <c r="AJ287" s="21">
        <f>IF(OR($AA287="",$AF287=""),0,IF(COUNTIFS($AA$2:$AA287,$AA287,$AF$2:$AF287,$AF287)=1,1,0))</f>
        <v/>
      </c>
      <c r="AK287" s="21">
        <f>IF($AJ287=1,IF(AND($AG287&lt;&gt;"",$AG287&lt;&gt;Themes!$L$12),1,0),0)</f>
        <v/>
      </c>
    </row>
    <row r="288">
      <c r="Z288" s="19" t="n"/>
      <c r="AA288" s="23" t="n"/>
      <c r="AB288" s="23" t="n"/>
      <c r="AC288" s="23" t="n"/>
      <c r="AD288" s="23" t="n"/>
      <c r="AE288" s="19" t="n"/>
      <c r="AF288" s="21">
        <f>IF(IFERROR(TRIM(INDEX($A288:$Y288,MATCH(Lists!$J$3,$A$1:$Y$1,0))&amp;""),"")&lt;&gt;"",IFERROR(TRIM(INDEX($A288:$Y288,MATCH(Lists!$J$3,$A$1:$Y$1,0))&amp;""),""),IF(IFERROR(TRIM(INDEX($A288:$Y288,MATCH(Lists!$J$4,$A$1:$Y$1,0))&amp;""),"")&lt;&gt;"",IFERROR(TRIM(INDEX($A288:$Y288,MATCH(Lists!$J$4,$A$1:$Y$1,0))&amp;""),""),IFERROR(TRIM(INDEX($A288:$Y288,MATCH(Lists!$J$2,$A$1:$Y$1,0))&amp;""),"")))</f>
        <v/>
      </c>
      <c r="AG288" s="21">
        <f>IFERROR(TRIM(INDEX($A288:$Y288,MATCH(Lists!$J$5,$A$1:$Y$1,0))&amp;""),"")</f>
        <v/>
      </c>
      <c r="AH288" s="21">
        <f>IFERROR(VALUE(IFERROR(TRIM(INDEX($A288:$Y288,MATCH(Lists!$J$6,$A$1:$Y$1,0))&amp;""),"")),"")</f>
        <v/>
      </c>
      <c r="AI288" s="22">
        <f>IF($AD288="S",Themes!$L$8,IF($AD288="M",Themes!$L$9,IF($AD288="L",Themes!$L$10,0)))</f>
        <v/>
      </c>
      <c r="AJ288" s="21">
        <f>IF(OR($AA288="",$AF288=""),0,IF(COUNTIFS($AA$2:$AA288,$AA288,$AF$2:$AF288,$AF288)=1,1,0))</f>
        <v/>
      </c>
      <c r="AK288" s="21">
        <f>IF($AJ288=1,IF(AND($AG288&lt;&gt;"",$AG288&lt;&gt;Themes!$L$12),1,0),0)</f>
        <v/>
      </c>
    </row>
    <row r="289">
      <c r="Z289" s="19" t="n"/>
      <c r="AA289" s="23" t="n"/>
      <c r="AB289" s="23" t="n"/>
      <c r="AC289" s="23" t="n"/>
      <c r="AD289" s="23" t="n"/>
      <c r="AE289" s="19" t="n"/>
      <c r="AF289" s="21">
        <f>IF(IFERROR(TRIM(INDEX($A289:$Y289,MATCH(Lists!$J$3,$A$1:$Y$1,0))&amp;""),"")&lt;&gt;"",IFERROR(TRIM(INDEX($A289:$Y289,MATCH(Lists!$J$3,$A$1:$Y$1,0))&amp;""),""),IF(IFERROR(TRIM(INDEX($A289:$Y289,MATCH(Lists!$J$4,$A$1:$Y$1,0))&amp;""),"")&lt;&gt;"",IFERROR(TRIM(INDEX($A289:$Y289,MATCH(Lists!$J$4,$A$1:$Y$1,0))&amp;""),""),IFERROR(TRIM(INDEX($A289:$Y289,MATCH(Lists!$J$2,$A$1:$Y$1,0))&amp;""),"")))</f>
        <v/>
      </c>
      <c r="AG289" s="21">
        <f>IFERROR(TRIM(INDEX($A289:$Y289,MATCH(Lists!$J$5,$A$1:$Y$1,0))&amp;""),"")</f>
        <v/>
      </c>
      <c r="AH289" s="21">
        <f>IFERROR(VALUE(IFERROR(TRIM(INDEX($A289:$Y289,MATCH(Lists!$J$6,$A$1:$Y$1,0))&amp;""),"")),"")</f>
        <v/>
      </c>
      <c r="AI289" s="22">
        <f>IF($AD289="S",Themes!$L$8,IF($AD289="M",Themes!$L$9,IF($AD289="L",Themes!$L$10,0)))</f>
        <v/>
      </c>
      <c r="AJ289" s="21">
        <f>IF(OR($AA289="",$AF289=""),0,IF(COUNTIFS($AA$2:$AA289,$AA289,$AF$2:$AF289,$AF289)=1,1,0))</f>
        <v/>
      </c>
      <c r="AK289" s="21">
        <f>IF($AJ289=1,IF(AND($AG289&lt;&gt;"",$AG289&lt;&gt;Themes!$L$12),1,0),0)</f>
        <v/>
      </c>
    </row>
    <row r="290">
      <c r="Z290" s="19" t="n"/>
      <c r="AA290" s="23" t="n"/>
      <c r="AB290" s="23" t="n"/>
      <c r="AC290" s="23" t="n"/>
      <c r="AD290" s="23" t="n"/>
      <c r="AE290" s="19" t="n"/>
      <c r="AF290" s="21">
        <f>IF(IFERROR(TRIM(INDEX($A290:$Y290,MATCH(Lists!$J$3,$A$1:$Y$1,0))&amp;""),"")&lt;&gt;"",IFERROR(TRIM(INDEX($A290:$Y290,MATCH(Lists!$J$3,$A$1:$Y$1,0))&amp;""),""),IF(IFERROR(TRIM(INDEX($A290:$Y290,MATCH(Lists!$J$4,$A$1:$Y$1,0))&amp;""),"")&lt;&gt;"",IFERROR(TRIM(INDEX($A290:$Y290,MATCH(Lists!$J$4,$A$1:$Y$1,0))&amp;""),""),IFERROR(TRIM(INDEX($A290:$Y290,MATCH(Lists!$J$2,$A$1:$Y$1,0))&amp;""),"")))</f>
        <v/>
      </c>
      <c r="AG290" s="21">
        <f>IFERROR(TRIM(INDEX($A290:$Y290,MATCH(Lists!$J$5,$A$1:$Y$1,0))&amp;""),"")</f>
        <v/>
      </c>
      <c r="AH290" s="21">
        <f>IFERROR(VALUE(IFERROR(TRIM(INDEX($A290:$Y290,MATCH(Lists!$J$6,$A$1:$Y$1,0))&amp;""),"")),"")</f>
        <v/>
      </c>
      <c r="AI290" s="22">
        <f>IF($AD290="S",Themes!$L$8,IF($AD290="M",Themes!$L$9,IF($AD290="L",Themes!$L$10,0)))</f>
        <v/>
      </c>
      <c r="AJ290" s="21">
        <f>IF(OR($AA290="",$AF290=""),0,IF(COUNTIFS($AA$2:$AA290,$AA290,$AF$2:$AF290,$AF290)=1,1,0))</f>
        <v/>
      </c>
      <c r="AK290" s="21">
        <f>IF($AJ290=1,IF(AND($AG290&lt;&gt;"",$AG290&lt;&gt;Themes!$L$12),1,0),0)</f>
        <v/>
      </c>
    </row>
    <row r="291">
      <c r="Z291" s="19" t="n"/>
      <c r="AA291" s="23" t="n"/>
      <c r="AB291" s="23" t="n"/>
      <c r="AC291" s="23" t="n"/>
      <c r="AD291" s="23" t="n"/>
      <c r="AE291" s="19" t="n"/>
      <c r="AF291" s="21">
        <f>IF(IFERROR(TRIM(INDEX($A291:$Y291,MATCH(Lists!$J$3,$A$1:$Y$1,0))&amp;""),"")&lt;&gt;"",IFERROR(TRIM(INDEX($A291:$Y291,MATCH(Lists!$J$3,$A$1:$Y$1,0))&amp;""),""),IF(IFERROR(TRIM(INDEX($A291:$Y291,MATCH(Lists!$J$4,$A$1:$Y$1,0))&amp;""),"")&lt;&gt;"",IFERROR(TRIM(INDEX($A291:$Y291,MATCH(Lists!$J$4,$A$1:$Y$1,0))&amp;""),""),IFERROR(TRIM(INDEX($A291:$Y291,MATCH(Lists!$J$2,$A$1:$Y$1,0))&amp;""),"")))</f>
        <v/>
      </c>
      <c r="AG291" s="21">
        <f>IFERROR(TRIM(INDEX($A291:$Y291,MATCH(Lists!$J$5,$A$1:$Y$1,0))&amp;""),"")</f>
        <v/>
      </c>
      <c r="AH291" s="21">
        <f>IFERROR(VALUE(IFERROR(TRIM(INDEX($A291:$Y291,MATCH(Lists!$J$6,$A$1:$Y$1,0))&amp;""),"")),"")</f>
        <v/>
      </c>
      <c r="AI291" s="22">
        <f>IF($AD291="S",Themes!$L$8,IF($AD291="M",Themes!$L$9,IF($AD291="L",Themes!$L$10,0)))</f>
        <v/>
      </c>
      <c r="AJ291" s="21">
        <f>IF(OR($AA291="",$AF291=""),0,IF(COUNTIFS($AA$2:$AA291,$AA291,$AF$2:$AF291,$AF291)=1,1,0))</f>
        <v/>
      </c>
      <c r="AK291" s="21">
        <f>IF($AJ291=1,IF(AND($AG291&lt;&gt;"",$AG291&lt;&gt;Themes!$L$12),1,0),0)</f>
        <v/>
      </c>
    </row>
    <row r="292">
      <c r="Z292" s="19" t="n"/>
      <c r="AA292" s="23" t="n"/>
      <c r="AB292" s="23" t="n"/>
      <c r="AC292" s="23" t="n"/>
      <c r="AD292" s="23" t="n"/>
      <c r="AE292" s="19" t="n"/>
      <c r="AF292" s="21">
        <f>IF(IFERROR(TRIM(INDEX($A292:$Y292,MATCH(Lists!$J$3,$A$1:$Y$1,0))&amp;""),"")&lt;&gt;"",IFERROR(TRIM(INDEX($A292:$Y292,MATCH(Lists!$J$3,$A$1:$Y$1,0))&amp;""),""),IF(IFERROR(TRIM(INDEX($A292:$Y292,MATCH(Lists!$J$4,$A$1:$Y$1,0))&amp;""),"")&lt;&gt;"",IFERROR(TRIM(INDEX($A292:$Y292,MATCH(Lists!$J$4,$A$1:$Y$1,0))&amp;""),""),IFERROR(TRIM(INDEX($A292:$Y292,MATCH(Lists!$J$2,$A$1:$Y$1,0))&amp;""),"")))</f>
        <v/>
      </c>
      <c r="AG292" s="21">
        <f>IFERROR(TRIM(INDEX($A292:$Y292,MATCH(Lists!$J$5,$A$1:$Y$1,0))&amp;""),"")</f>
        <v/>
      </c>
      <c r="AH292" s="21">
        <f>IFERROR(VALUE(IFERROR(TRIM(INDEX($A292:$Y292,MATCH(Lists!$J$6,$A$1:$Y$1,0))&amp;""),"")),"")</f>
        <v/>
      </c>
      <c r="AI292" s="22">
        <f>IF($AD292="S",Themes!$L$8,IF($AD292="M",Themes!$L$9,IF($AD292="L",Themes!$L$10,0)))</f>
        <v/>
      </c>
      <c r="AJ292" s="21">
        <f>IF(OR($AA292="",$AF292=""),0,IF(COUNTIFS($AA$2:$AA292,$AA292,$AF$2:$AF292,$AF292)=1,1,0))</f>
        <v/>
      </c>
      <c r="AK292" s="21">
        <f>IF($AJ292=1,IF(AND($AG292&lt;&gt;"",$AG292&lt;&gt;Themes!$L$12),1,0),0)</f>
        <v/>
      </c>
    </row>
    <row r="293">
      <c r="Z293" s="19" t="n"/>
      <c r="AA293" s="23" t="n"/>
      <c r="AB293" s="23" t="n"/>
      <c r="AC293" s="23" t="n"/>
      <c r="AD293" s="23" t="n"/>
      <c r="AE293" s="19" t="n"/>
      <c r="AF293" s="21">
        <f>IF(IFERROR(TRIM(INDEX($A293:$Y293,MATCH(Lists!$J$3,$A$1:$Y$1,0))&amp;""),"")&lt;&gt;"",IFERROR(TRIM(INDEX($A293:$Y293,MATCH(Lists!$J$3,$A$1:$Y$1,0))&amp;""),""),IF(IFERROR(TRIM(INDEX($A293:$Y293,MATCH(Lists!$J$4,$A$1:$Y$1,0))&amp;""),"")&lt;&gt;"",IFERROR(TRIM(INDEX($A293:$Y293,MATCH(Lists!$J$4,$A$1:$Y$1,0))&amp;""),""),IFERROR(TRIM(INDEX($A293:$Y293,MATCH(Lists!$J$2,$A$1:$Y$1,0))&amp;""),"")))</f>
        <v/>
      </c>
      <c r="AG293" s="21">
        <f>IFERROR(TRIM(INDEX($A293:$Y293,MATCH(Lists!$J$5,$A$1:$Y$1,0))&amp;""),"")</f>
        <v/>
      </c>
      <c r="AH293" s="21">
        <f>IFERROR(VALUE(IFERROR(TRIM(INDEX($A293:$Y293,MATCH(Lists!$J$6,$A$1:$Y$1,0))&amp;""),"")),"")</f>
        <v/>
      </c>
      <c r="AI293" s="22">
        <f>IF($AD293="S",Themes!$L$8,IF($AD293="M",Themes!$L$9,IF($AD293="L",Themes!$L$10,0)))</f>
        <v/>
      </c>
      <c r="AJ293" s="21">
        <f>IF(OR($AA293="",$AF293=""),0,IF(COUNTIFS($AA$2:$AA293,$AA293,$AF$2:$AF293,$AF293)=1,1,0))</f>
        <v/>
      </c>
      <c r="AK293" s="21">
        <f>IF($AJ293=1,IF(AND($AG293&lt;&gt;"",$AG293&lt;&gt;Themes!$L$12),1,0),0)</f>
        <v/>
      </c>
    </row>
    <row r="294">
      <c r="Z294" s="19" t="n"/>
      <c r="AA294" s="23" t="n"/>
      <c r="AB294" s="23" t="n"/>
      <c r="AC294" s="23" t="n"/>
      <c r="AD294" s="23" t="n"/>
      <c r="AE294" s="19" t="n"/>
      <c r="AF294" s="21">
        <f>IF(IFERROR(TRIM(INDEX($A294:$Y294,MATCH(Lists!$J$3,$A$1:$Y$1,0))&amp;""),"")&lt;&gt;"",IFERROR(TRIM(INDEX($A294:$Y294,MATCH(Lists!$J$3,$A$1:$Y$1,0))&amp;""),""),IF(IFERROR(TRIM(INDEX($A294:$Y294,MATCH(Lists!$J$4,$A$1:$Y$1,0))&amp;""),"")&lt;&gt;"",IFERROR(TRIM(INDEX($A294:$Y294,MATCH(Lists!$J$4,$A$1:$Y$1,0))&amp;""),""),IFERROR(TRIM(INDEX($A294:$Y294,MATCH(Lists!$J$2,$A$1:$Y$1,0))&amp;""),"")))</f>
        <v/>
      </c>
      <c r="AG294" s="21">
        <f>IFERROR(TRIM(INDEX($A294:$Y294,MATCH(Lists!$J$5,$A$1:$Y$1,0))&amp;""),"")</f>
        <v/>
      </c>
      <c r="AH294" s="21">
        <f>IFERROR(VALUE(IFERROR(TRIM(INDEX($A294:$Y294,MATCH(Lists!$J$6,$A$1:$Y$1,0))&amp;""),"")),"")</f>
        <v/>
      </c>
      <c r="AI294" s="22">
        <f>IF($AD294="S",Themes!$L$8,IF($AD294="M",Themes!$L$9,IF($AD294="L",Themes!$L$10,0)))</f>
        <v/>
      </c>
      <c r="AJ294" s="21">
        <f>IF(OR($AA294="",$AF294=""),0,IF(COUNTIFS($AA$2:$AA294,$AA294,$AF$2:$AF294,$AF294)=1,1,0))</f>
        <v/>
      </c>
      <c r="AK294" s="21">
        <f>IF($AJ294=1,IF(AND($AG294&lt;&gt;"",$AG294&lt;&gt;Themes!$L$12),1,0),0)</f>
        <v/>
      </c>
    </row>
    <row r="295">
      <c r="Z295" s="19" t="n"/>
      <c r="AA295" s="23" t="n"/>
      <c r="AB295" s="23" t="n"/>
      <c r="AC295" s="23" t="n"/>
      <c r="AD295" s="23" t="n"/>
      <c r="AE295" s="19" t="n"/>
      <c r="AF295" s="21">
        <f>IF(IFERROR(TRIM(INDEX($A295:$Y295,MATCH(Lists!$J$3,$A$1:$Y$1,0))&amp;""),"")&lt;&gt;"",IFERROR(TRIM(INDEX($A295:$Y295,MATCH(Lists!$J$3,$A$1:$Y$1,0))&amp;""),""),IF(IFERROR(TRIM(INDEX($A295:$Y295,MATCH(Lists!$J$4,$A$1:$Y$1,0))&amp;""),"")&lt;&gt;"",IFERROR(TRIM(INDEX($A295:$Y295,MATCH(Lists!$J$4,$A$1:$Y$1,0))&amp;""),""),IFERROR(TRIM(INDEX($A295:$Y295,MATCH(Lists!$J$2,$A$1:$Y$1,0))&amp;""),"")))</f>
        <v/>
      </c>
      <c r="AG295" s="21">
        <f>IFERROR(TRIM(INDEX($A295:$Y295,MATCH(Lists!$J$5,$A$1:$Y$1,0))&amp;""),"")</f>
        <v/>
      </c>
      <c r="AH295" s="21">
        <f>IFERROR(VALUE(IFERROR(TRIM(INDEX($A295:$Y295,MATCH(Lists!$J$6,$A$1:$Y$1,0))&amp;""),"")),"")</f>
        <v/>
      </c>
      <c r="AI295" s="22">
        <f>IF($AD295="S",Themes!$L$8,IF($AD295="M",Themes!$L$9,IF($AD295="L",Themes!$L$10,0)))</f>
        <v/>
      </c>
      <c r="AJ295" s="21">
        <f>IF(OR($AA295="",$AF295=""),0,IF(COUNTIFS($AA$2:$AA295,$AA295,$AF$2:$AF295,$AF295)=1,1,0))</f>
        <v/>
      </c>
      <c r="AK295" s="21">
        <f>IF($AJ295=1,IF(AND($AG295&lt;&gt;"",$AG295&lt;&gt;Themes!$L$12),1,0),0)</f>
        <v/>
      </c>
    </row>
    <row r="296">
      <c r="Z296" s="19" t="n"/>
      <c r="AA296" s="23" t="n"/>
      <c r="AB296" s="23" t="n"/>
      <c r="AC296" s="23" t="n"/>
      <c r="AD296" s="23" t="n"/>
      <c r="AE296" s="19" t="n"/>
      <c r="AF296" s="21">
        <f>IF(IFERROR(TRIM(INDEX($A296:$Y296,MATCH(Lists!$J$3,$A$1:$Y$1,0))&amp;""),"")&lt;&gt;"",IFERROR(TRIM(INDEX($A296:$Y296,MATCH(Lists!$J$3,$A$1:$Y$1,0))&amp;""),""),IF(IFERROR(TRIM(INDEX($A296:$Y296,MATCH(Lists!$J$4,$A$1:$Y$1,0))&amp;""),"")&lt;&gt;"",IFERROR(TRIM(INDEX($A296:$Y296,MATCH(Lists!$J$4,$A$1:$Y$1,0))&amp;""),""),IFERROR(TRIM(INDEX($A296:$Y296,MATCH(Lists!$J$2,$A$1:$Y$1,0))&amp;""),"")))</f>
        <v/>
      </c>
      <c r="AG296" s="21">
        <f>IFERROR(TRIM(INDEX($A296:$Y296,MATCH(Lists!$J$5,$A$1:$Y$1,0))&amp;""),"")</f>
        <v/>
      </c>
      <c r="AH296" s="21">
        <f>IFERROR(VALUE(IFERROR(TRIM(INDEX($A296:$Y296,MATCH(Lists!$J$6,$A$1:$Y$1,0))&amp;""),"")),"")</f>
        <v/>
      </c>
      <c r="AI296" s="22">
        <f>IF($AD296="S",Themes!$L$8,IF($AD296="M",Themes!$L$9,IF($AD296="L",Themes!$L$10,0)))</f>
        <v/>
      </c>
      <c r="AJ296" s="21">
        <f>IF(OR($AA296="",$AF296=""),0,IF(COUNTIFS($AA$2:$AA296,$AA296,$AF$2:$AF296,$AF296)=1,1,0))</f>
        <v/>
      </c>
      <c r="AK296" s="21">
        <f>IF($AJ296=1,IF(AND($AG296&lt;&gt;"",$AG296&lt;&gt;Themes!$L$12),1,0),0)</f>
        <v/>
      </c>
    </row>
    <row r="297">
      <c r="Z297" s="19" t="n"/>
      <c r="AA297" s="23" t="n"/>
      <c r="AB297" s="23" t="n"/>
      <c r="AC297" s="23" t="n"/>
      <c r="AD297" s="23" t="n"/>
      <c r="AE297" s="19" t="n"/>
      <c r="AF297" s="21">
        <f>IF(IFERROR(TRIM(INDEX($A297:$Y297,MATCH(Lists!$J$3,$A$1:$Y$1,0))&amp;""),"")&lt;&gt;"",IFERROR(TRIM(INDEX($A297:$Y297,MATCH(Lists!$J$3,$A$1:$Y$1,0))&amp;""),""),IF(IFERROR(TRIM(INDEX($A297:$Y297,MATCH(Lists!$J$4,$A$1:$Y$1,0))&amp;""),"")&lt;&gt;"",IFERROR(TRIM(INDEX($A297:$Y297,MATCH(Lists!$J$4,$A$1:$Y$1,0))&amp;""),""),IFERROR(TRIM(INDEX($A297:$Y297,MATCH(Lists!$J$2,$A$1:$Y$1,0))&amp;""),"")))</f>
        <v/>
      </c>
      <c r="AG297" s="21">
        <f>IFERROR(TRIM(INDEX($A297:$Y297,MATCH(Lists!$J$5,$A$1:$Y$1,0))&amp;""),"")</f>
        <v/>
      </c>
      <c r="AH297" s="21">
        <f>IFERROR(VALUE(IFERROR(TRIM(INDEX($A297:$Y297,MATCH(Lists!$J$6,$A$1:$Y$1,0))&amp;""),"")),"")</f>
        <v/>
      </c>
      <c r="AI297" s="22">
        <f>IF($AD297="S",Themes!$L$8,IF($AD297="M",Themes!$L$9,IF($AD297="L",Themes!$L$10,0)))</f>
        <v/>
      </c>
      <c r="AJ297" s="21">
        <f>IF(OR($AA297="",$AF297=""),0,IF(COUNTIFS($AA$2:$AA297,$AA297,$AF$2:$AF297,$AF297)=1,1,0))</f>
        <v/>
      </c>
      <c r="AK297" s="21">
        <f>IF($AJ297=1,IF(AND($AG297&lt;&gt;"",$AG297&lt;&gt;Themes!$L$12),1,0),0)</f>
        <v/>
      </c>
    </row>
    <row r="298">
      <c r="Z298" s="19" t="n"/>
      <c r="AA298" s="23" t="n"/>
      <c r="AB298" s="23" t="n"/>
      <c r="AC298" s="23" t="n"/>
      <c r="AD298" s="23" t="n"/>
      <c r="AE298" s="19" t="n"/>
      <c r="AF298" s="21">
        <f>IF(IFERROR(TRIM(INDEX($A298:$Y298,MATCH(Lists!$J$3,$A$1:$Y$1,0))&amp;""),"")&lt;&gt;"",IFERROR(TRIM(INDEX($A298:$Y298,MATCH(Lists!$J$3,$A$1:$Y$1,0))&amp;""),""),IF(IFERROR(TRIM(INDEX($A298:$Y298,MATCH(Lists!$J$4,$A$1:$Y$1,0))&amp;""),"")&lt;&gt;"",IFERROR(TRIM(INDEX($A298:$Y298,MATCH(Lists!$J$4,$A$1:$Y$1,0))&amp;""),""),IFERROR(TRIM(INDEX($A298:$Y298,MATCH(Lists!$J$2,$A$1:$Y$1,0))&amp;""),"")))</f>
        <v/>
      </c>
      <c r="AG298" s="21">
        <f>IFERROR(TRIM(INDEX($A298:$Y298,MATCH(Lists!$J$5,$A$1:$Y$1,0))&amp;""),"")</f>
        <v/>
      </c>
      <c r="AH298" s="21">
        <f>IFERROR(VALUE(IFERROR(TRIM(INDEX($A298:$Y298,MATCH(Lists!$J$6,$A$1:$Y$1,0))&amp;""),"")),"")</f>
        <v/>
      </c>
      <c r="AI298" s="22">
        <f>IF($AD298="S",Themes!$L$8,IF($AD298="M",Themes!$L$9,IF($AD298="L",Themes!$L$10,0)))</f>
        <v/>
      </c>
      <c r="AJ298" s="21">
        <f>IF(OR($AA298="",$AF298=""),0,IF(COUNTIFS($AA$2:$AA298,$AA298,$AF$2:$AF298,$AF298)=1,1,0))</f>
        <v/>
      </c>
      <c r="AK298" s="21">
        <f>IF($AJ298=1,IF(AND($AG298&lt;&gt;"",$AG298&lt;&gt;Themes!$L$12),1,0),0)</f>
        <v/>
      </c>
    </row>
    <row r="299">
      <c r="Z299" s="19" t="n"/>
      <c r="AA299" s="23" t="n"/>
      <c r="AB299" s="23" t="n"/>
      <c r="AC299" s="23" t="n"/>
      <c r="AD299" s="23" t="n"/>
      <c r="AE299" s="19" t="n"/>
      <c r="AF299" s="21">
        <f>IF(IFERROR(TRIM(INDEX($A299:$Y299,MATCH(Lists!$J$3,$A$1:$Y$1,0))&amp;""),"")&lt;&gt;"",IFERROR(TRIM(INDEX($A299:$Y299,MATCH(Lists!$J$3,$A$1:$Y$1,0))&amp;""),""),IF(IFERROR(TRIM(INDEX($A299:$Y299,MATCH(Lists!$J$4,$A$1:$Y$1,0))&amp;""),"")&lt;&gt;"",IFERROR(TRIM(INDEX($A299:$Y299,MATCH(Lists!$J$4,$A$1:$Y$1,0))&amp;""),""),IFERROR(TRIM(INDEX($A299:$Y299,MATCH(Lists!$J$2,$A$1:$Y$1,0))&amp;""),"")))</f>
        <v/>
      </c>
      <c r="AG299" s="21">
        <f>IFERROR(TRIM(INDEX($A299:$Y299,MATCH(Lists!$J$5,$A$1:$Y$1,0))&amp;""),"")</f>
        <v/>
      </c>
      <c r="AH299" s="21">
        <f>IFERROR(VALUE(IFERROR(TRIM(INDEX($A299:$Y299,MATCH(Lists!$J$6,$A$1:$Y$1,0))&amp;""),"")),"")</f>
        <v/>
      </c>
      <c r="AI299" s="22">
        <f>IF($AD299="S",Themes!$L$8,IF($AD299="M",Themes!$L$9,IF($AD299="L",Themes!$L$10,0)))</f>
        <v/>
      </c>
      <c r="AJ299" s="21">
        <f>IF(OR($AA299="",$AF299=""),0,IF(COUNTIFS($AA$2:$AA299,$AA299,$AF$2:$AF299,$AF299)=1,1,0))</f>
        <v/>
      </c>
      <c r="AK299" s="21">
        <f>IF($AJ299=1,IF(AND($AG299&lt;&gt;"",$AG299&lt;&gt;Themes!$L$12),1,0),0)</f>
        <v/>
      </c>
    </row>
    <row r="300">
      <c r="Z300" s="19" t="n"/>
      <c r="AA300" s="23" t="n"/>
      <c r="AB300" s="23" t="n"/>
      <c r="AC300" s="23" t="n"/>
      <c r="AD300" s="23" t="n"/>
      <c r="AE300" s="19" t="n"/>
      <c r="AF300" s="21">
        <f>IF(IFERROR(TRIM(INDEX($A300:$Y300,MATCH(Lists!$J$3,$A$1:$Y$1,0))&amp;""),"")&lt;&gt;"",IFERROR(TRIM(INDEX($A300:$Y300,MATCH(Lists!$J$3,$A$1:$Y$1,0))&amp;""),""),IF(IFERROR(TRIM(INDEX($A300:$Y300,MATCH(Lists!$J$4,$A$1:$Y$1,0))&amp;""),"")&lt;&gt;"",IFERROR(TRIM(INDEX($A300:$Y300,MATCH(Lists!$J$4,$A$1:$Y$1,0))&amp;""),""),IFERROR(TRIM(INDEX($A300:$Y300,MATCH(Lists!$J$2,$A$1:$Y$1,0))&amp;""),"")))</f>
        <v/>
      </c>
      <c r="AG300" s="21">
        <f>IFERROR(TRIM(INDEX($A300:$Y300,MATCH(Lists!$J$5,$A$1:$Y$1,0))&amp;""),"")</f>
        <v/>
      </c>
      <c r="AH300" s="21">
        <f>IFERROR(VALUE(IFERROR(TRIM(INDEX($A300:$Y300,MATCH(Lists!$J$6,$A$1:$Y$1,0))&amp;""),"")),"")</f>
        <v/>
      </c>
      <c r="AI300" s="22">
        <f>IF($AD300="S",Themes!$L$8,IF($AD300="M",Themes!$L$9,IF($AD300="L",Themes!$L$10,0)))</f>
        <v/>
      </c>
      <c r="AJ300" s="21">
        <f>IF(OR($AA300="",$AF300=""),0,IF(COUNTIFS($AA$2:$AA300,$AA300,$AF$2:$AF300,$AF300)=1,1,0))</f>
        <v/>
      </c>
      <c r="AK300" s="21">
        <f>IF($AJ300=1,IF(AND($AG300&lt;&gt;"",$AG300&lt;&gt;Themes!$L$12),1,0),0)</f>
        <v/>
      </c>
    </row>
    <row r="301">
      <c r="Z301" s="19" t="n"/>
      <c r="AA301" s="23" t="n"/>
      <c r="AB301" s="23" t="n"/>
      <c r="AC301" s="23" t="n"/>
      <c r="AD301" s="23" t="n"/>
      <c r="AE301" s="19" t="n"/>
      <c r="AF301" s="21">
        <f>IF(IFERROR(TRIM(INDEX($A301:$Y301,MATCH(Lists!$J$3,$A$1:$Y$1,0))&amp;""),"")&lt;&gt;"",IFERROR(TRIM(INDEX($A301:$Y301,MATCH(Lists!$J$3,$A$1:$Y$1,0))&amp;""),""),IF(IFERROR(TRIM(INDEX($A301:$Y301,MATCH(Lists!$J$4,$A$1:$Y$1,0))&amp;""),"")&lt;&gt;"",IFERROR(TRIM(INDEX($A301:$Y301,MATCH(Lists!$J$4,$A$1:$Y$1,0))&amp;""),""),IFERROR(TRIM(INDEX($A301:$Y301,MATCH(Lists!$J$2,$A$1:$Y$1,0))&amp;""),"")))</f>
        <v/>
      </c>
      <c r="AG301" s="21">
        <f>IFERROR(TRIM(INDEX($A301:$Y301,MATCH(Lists!$J$5,$A$1:$Y$1,0))&amp;""),"")</f>
        <v/>
      </c>
      <c r="AH301" s="21">
        <f>IFERROR(VALUE(IFERROR(TRIM(INDEX($A301:$Y301,MATCH(Lists!$J$6,$A$1:$Y$1,0))&amp;""),"")),"")</f>
        <v/>
      </c>
      <c r="AI301" s="22">
        <f>IF($AD301="S",Themes!$L$8,IF($AD301="M",Themes!$L$9,IF($AD301="L",Themes!$L$10,0)))</f>
        <v/>
      </c>
      <c r="AJ301" s="21">
        <f>IF(OR($AA301="",$AF301=""),0,IF(COUNTIFS($AA$2:$AA301,$AA301,$AF$2:$AF301,$AF301)=1,1,0))</f>
        <v/>
      </c>
      <c r="AK301" s="21">
        <f>IF($AJ301=1,IF(AND($AG301&lt;&gt;"",$AG301&lt;&gt;Themes!$L$12),1,0),0)</f>
        <v/>
      </c>
    </row>
    <row r="302">
      <c r="Z302" s="19" t="n"/>
      <c r="AA302" s="23" t="n"/>
      <c r="AB302" s="23" t="n"/>
      <c r="AC302" s="23" t="n"/>
      <c r="AD302" s="23" t="n"/>
      <c r="AE302" s="19" t="n"/>
      <c r="AF302" s="21">
        <f>IF(IFERROR(TRIM(INDEX($A302:$Y302,MATCH(Lists!$J$3,$A$1:$Y$1,0))&amp;""),"")&lt;&gt;"",IFERROR(TRIM(INDEX($A302:$Y302,MATCH(Lists!$J$3,$A$1:$Y$1,0))&amp;""),""),IF(IFERROR(TRIM(INDEX($A302:$Y302,MATCH(Lists!$J$4,$A$1:$Y$1,0))&amp;""),"")&lt;&gt;"",IFERROR(TRIM(INDEX($A302:$Y302,MATCH(Lists!$J$4,$A$1:$Y$1,0))&amp;""),""),IFERROR(TRIM(INDEX($A302:$Y302,MATCH(Lists!$J$2,$A$1:$Y$1,0))&amp;""),"")))</f>
        <v/>
      </c>
      <c r="AG302" s="21">
        <f>IFERROR(TRIM(INDEX($A302:$Y302,MATCH(Lists!$J$5,$A$1:$Y$1,0))&amp;""),"")</f>
        <v/>
      </c>
      <c r="AH302" s="21">
        <f>IFERROR(VALUE(IFERROR(TRIM(INDEX($A302:$Y302,MATCH(Lists!$J$6,$A$1:$Y$1,0))&amp;""),"")),"")</f>
        <v/>
      </c>
      <c r="AI302" s="22">
        <f>IF($AD302="S",Themes!$L$8,IF($AD302="M",Themes!$L$9,IF($AD302="L",Themes!$L$10,0)))</f>
        <v/>
      </c>
      <c r="AJ302" s="21">
        <f>IF(OR($AA302="",$AF302=""),0,IF(COUNTIFS($AA$2:$AA302,$AA302,$AF$2:$AF302,$AF302)=1,1,0))</f>
        <v/>
      </c>
      <c r="AK302" s="21">
        <f>IF($AJ302=1,IF(AND($AG302&lt;&gt;"",$AG302&lt;&gt;Themes!$L$12),1,0),0)</f>
        <v/>
      </c>
    </row>
    <row r="303">
      <c r="Z303" s="19" t="n"/>
      <c r="AA303" s="23" t="n"/>
      <c r="AB303" s="23" t="n"/>
      <c r="AC303" s="23" t="n"/>
      <c r="AD303" s="23" t="n"/>
      <c r="AE303" s="19" t="n"/>
      <c r="AF303" s="21">
        <f>IF(IFERROR(TRIM(INDEX($A303:$Y303,MATCH(Lists!$J$3,$A$1:$Y$1,0))&amp;""),"")&lt;&gt;"",IFERROR(TRIM(INDEX($A303:$Y303,MATCH(Lists!$J$3,$A$1:$Y$1,0))&amp;""),""),IF(IFERROR(TRIM(INDEX($A303:$Y303,MATCH(Lists!$J$4,$A$1:$Y$1,0))&amp;""),"")&lt;&gt;"",IFERROR(TRIM(INDEX($A303:$Y303,MATCH(Lists!$J$4,$A$1:$Y$1,0))&amp;""),""),IFERROR(TRIM(INDEX($A303:$Y303,MATCH(Lists!$J$2,$A$1:$Y$1,0))&amp;""),"")))</f>
        <v/>
      </c>
      <c r="AG303" s="21">
        <f>IFERROR(TRIM(INDEX($A303:$Y303,MATCH(Lists!$J$5,$A$1:$Y$1,0))&amp;""),"")</f>
        <v/>
      </c>
      <c r="AH303" s="21">
        <f>IFERROR(VALUE(IFERROR(TRIM(INDEX($A303:$Y303,MATCH(Lists!$J$6,$A$1:$Y$1,0))&amp;""),"")),"")</f>
        <v/>
      </c>
      <c r="AI303" s="22">
        <f>IF($AD303="S",Themes!$L$8,IF($AD303="M",Themes!$L$9,IF($AD303="L",Themes!$L$10,0)))</f>
        <v/>
      </c>
      <c r="AJ303" s="21">
        <f>IF(OR($AA303="",$AF303=""),0,IF(COUNTIFS($AA$2:$AA303,$AA303,$AF$2:$AF303,$AF303)=1,1,0))</f>
        <v/>
      </c>
      <c r="AK303" s="21">
        <f>IF($AJ303=1,IF(AND($AG303&lt;&gt;"",$AG303&lt;&gt;Themes!$L$12),1,0),0)</f>
        <v/>
      </c>
    </row>
    <row r="304">
      <c r="Z304" s="19" t="n"/>
      <c r="AA304" s="23" t="n"/>
      <c r="AB304" s="23" t="n"/>
      <c r="AC304" s="23" t="n"/>
      <c r="AD304" s="23" t="n"/>
      <c r="AE304" s="19" t="n"/>
      <c r="AF304" s="21">
        <f>IF(IFERROR(TRIM(INDEX($A304:$Y304,MATCH(Lists!$J$3,$A$1:$Y$1,0))&amp;""),"")&lt;&gt;"",IFERROR(TRIM(INDEX($A304:$Y304,MATCH(Lists!$J$3,$A$1:$Y$1,0))&amp;""),""),IF(IFERROR(TRIM(INDEX($A304:$Y304,MATCH(Lists!$J$4,$A$1:$Y$1,0))&amp;""),"")&lt;&gt;"",IFERROR(TRIM(INDEX($A304:$Y304,MATCH(Lists!$J$4,$A$1:$Y$1,0))&amp;""),""),IFERROR(TRIM(INDEX($A304:$Y304,MATCH(Lists!$J$2,$A$1:$Y$1,0))&amp;""),"")))</f>
        <v/>
      </c>
      <c r="AG304" s="21">
        <f>IFERROR(TRIM(INDEX($A304:$Y304,MATCH(Lists!$J$5,$A$1:$Y$1,0))&amp;""),"")</f>
        <v/>
      </c>
      <c r="AH304" s="21">
        <f>IFERROR(VALUE(IFERROR(TRIM(INDEX($A304:$Y304,MATCH(Lists!$J$6,$A$1:$Y$1,0))&amp;""),"")),"")</f>
        <v/>
      </c>
      <c r="AI304" s="22">
        <f>IF($AD304="S",Themes!$L$8,IF($AD304="M",Themes!$L$9,IF($AD304="L",Themes!$L$10,0)))</f>
        <v/>
      </c>
      <c r="AJ304" s="21">
        <f>IF(OR($AA304="",$AF304=""),0,IF(COUNTIFS($AA$2:$AA304,$AA304,$AF$2:$AF304,$AF304)=1,1,0))</f>
        <v/>
      </c>
      <c r="AK304" s="21">
        <f>IF($AJ304=1,IF(AND($AG304&lt;&gt;"",$AG304&lt;&gt;Themes!$L$12),1,0),0)</f>
        <v/>
      </c>
    </row>
    <row r="305">
      <c r="Z305" s="19" t="n"/>
      <c r="AA305" s="23" t="n"/>
      <c r="AB305" s="23" t="n"/>
      <c r="AC305" s="23" t="n"/>
      <c r="AD305" s="23" t="n"/>
      <c r="AE305" s="19" t="n"/>
      <c r="AF305" s="21">
        <f>IF(IFERROR(TRIM(INDEX($A305:$Y305,MATCH(Lists!$J$3,$A$1:$Y$1,0))&amp;""),"")&lt;&gt;"",IFERROR(TRIM(INDEX($A305:$Y305,MATCH(Lists!$J$3,$A$1:$Y$1,0))&amp;""),""),IF(IFERROR(TRIM(INDEX($A305:$Y305,MATCH(Lists!$J$4,$A$1:$Y$1,0))&amp;""),"")&lt;&gt;"",IFERROR(TRIM(INDEX($A305:$Y305,MATCH(Lists!$J$4,$A$1:$Y$1,0))&amp;""),""),IFERROR(TRIM(INDEX($A305:$Y305,MATCH(Lists!$J$2,$A$1:$Y$1,0))&amp;""),"")))</f>
        <v/>
      </c>
      <c r="AG305" s="21">
        <f>IFERROR(TRIM(INDEX($A305:$Y305,MATCH(Lists!$J$5,$A$1:$Y$1,0))&amp;""),"")</f>
        <v/>
      </c>
      <c r="AH305" s="21">
        <f>IFERROR(VALUE(IFERROR(TRIM(INDEX($A305:$Y305,MATCH(Lists!$J$6,$A$1:$Y$1,0))&amp;""),"")),"")</f>
        <v/>
      </c>
      <c r="AI305" s="22">
        <f>IF($AD305="S",Themes!$L$8,IF($AD305="M",Themes!$L$9,IF($AD305="L",Themes!$L$10,0)))</f>
        <v/>
      </c>
      <c r="AJ305" s="21">
        <f>IF(OR($AA305="",$AF305=""),0,IF(COUNTIFS($AA$2:$AA305,$AA305,$AF$2:$AF305,$AF305)=1,1,0))</f>
        <v/>
      </c>
      <c r="AK305" s="21">
        <f>IF($AJ305=1,IF(AND($AG305&lt;&gt;"",$AG305&lt;&gt;Themes!$L$12),1,0),0)</f>
        <v/>
      </c>
    </row>
    <row r="306">
      <c r="Z306" s="19" t="n"/>
      <c r="AA306" s="23" t="n"/>
      <c r="AB306" s="23" t="n"/>
      <c r="AC306" s="23" t="n"/>
      <c r="AD306" s="23" t="n"/>
      <c r="AE306" s="19" t="n"/>
      <c r="AF306" s="21">
        <f>IF(IFERROR(TRIM(INDEX($A306:$Y306,MATCH(Lists!$J$3,$A$1:$Y$1,0))&amp;""),"")&lt;&gt;"",IFERROR(TRIM(INDEX($A306:$Y306,MATCH(Lists!$J$3,$A$1:$Y$1,0))&amp;""),""),IF(IFERROR(TRIM(INDEX($A306:$Y306,MATCH(Lists!$J$4,$A$1:$Y$1,0))&amp;""),"")&lt;&gt;"",IFERROR(TRIM(INDEX($A306:$Y306,MATCH(Lists!$J$4,$A$1:$Y$1,0))&amp;""),""),IFERROR(TRIM(INDEX($A306:$Y306,MATCH(Lists!$J$2,$A$1:$Y$1,0))&amp;""),"")))</f>
        <v/>
      </c>
      <c r="AG306" s="21">
        <f>IFERROR(TRIM(INDEX($A306:$Y306,MATCH(Lists!$J$5,$A$1:$Y$1,0))&amp;""),"")</f>
        <v/>
      </c>
      <c r="AH306" s="21">
        <f>IFERROR(VALUE(IFERROR(TRIM(INDEX($A306:$Y306,MATCH(Lists!$J$6,$A$1:$Y$1,0))&amp;""),"")),"")</f>
        <v/>
      </c>
      <c r="AI306" s="22">
        <f>IF($AD306="S",Themes!$L$8,IF($AD306="M",Themes!$L$9,IF($AD306="L",Themes!$L$10,0)))</f>
        <v/>
      </c>
      <c r="AJ306" s="21">
        <f>IF(OR($AA306="",$AF306=""),0,IF(COUNTIFS($AA$2:$AA306,$AA306,$AF$2:$AF306,$AF306)=1,1,0))</f>
        <v/>
      </c>
      <c r="AK306" s="21">
        <f>IF($AJ306=1,IF(AND($AG306&lt;&gt;"",$AG306&lt;&gt;Themes!$L$12),1,0),0)</f>
        <v/>
      </c>
    </row>
    <row r="307">
      <c r="Z307" s="19" t="n"/>
      <c r="AA307" s="23" t="n"/>
      <c r="AB307" s="23" t="n"/>
      <c r="AC307" s="23" t="n"/>
      <c r="AD307" s="23" t="n"/>
      <c r="AE307" s="19" t="n"/>
      <c r="AF307" s="21">
        <f>IF(IFERROR(TRIM(INDEX($A307:$Y307,MATCH(Lists!$J$3,$A$1:$Y$1,0))&amp;""),"")&lt;&gt;"",IFERROR(TRIM(INDEX($A307:$Y307,MATCH(Lists!$J$3,$A$1:$Y$1,0))&amp;""),""),IF(IFERROR(TRIM(INDEX($A307:$Y307,MATCH(Lists!$J$4,$A$1:$Y$1,0))&amp;""),"")&lt;&gt;"",IFERROR(TRIM(INDEX($A307:$Y307,MATCH(Lists!$J$4,$A$1:$Y$1,0))&amp;""),""),IFERROR(TRIM(INDEX($A307:$Y307,MATCH(Lists!$J$2,$A$1:$Y$1,0))&amp;""),"")))</f>
        <v/>
      </c>
      <c r="AG307" s="21">
        <f>IFERROR(TRIM(INDEX($A307:$Y307,MATCH(Lists!$J$5,$A$1:$Y$1,0))&amp;""),"")</f>
        <v/>
      </c>
      <c r="AH307" s="21">
        <f>IFERROR(VALUE(IFERROR(TRIM(INDEX($A307:$Y307,MATCH(Lists!$J$6,$A$1:$Y$1,0))&amp;""),"")),"")</f>
        <v/>
      </c>
      <c r="AI307" s="22">
        <f>IF($AD307="S",Themes!$L$8,IF($AD307="M",Themes!$L$9,IF($AD307="L",Themes!$L$10,0)))</f>
        <v/>
      </c>
      <c r="AJ307" s="21">
        <f>IF(OR($AA307="",$AF307=""),0,IF(COUNTIFS($AA$2:$AA307,$AA307,$AF$2:$AF307,$AF307)=1,1,0))</f>
        <v/>
      </c>
      <c r="AK307" s="21">
        <f>IF($AJ307=1,IF(AND($AG307&lt;&gt;"",$AG307&lt;&gt;Themes!$L$12),1,0),0)</f>
        <v/>
      </c>
    </row>
    <row r="308">
      <c r="Z308" s="19" t="n"/>
      <c r="AA308" s="23" t="n"/>
      <c r="AB308" s="23" t="n"/>
      <c r="AC308" s="23" t="n"/>
      <c r="AD308" s="23" t="n"/>
      <c r="AE308" s="19" t="n"/>
      <c r="AF308" s="21">
        <f>IF(IFERROR(TRIM(INDEX($A308:$Y308,MATCH(Lists!$J$3,$A$1:$Y$1,0))&amp;""),"")&lt;&gt;"",IFERROR(TRIM(INDEX($A308:$Y308,MATCH(Lists!$J$3,$A$1:$Y$1,0))&amp;""),""),IF(IFERROR(TRIM(INDEX($A308:$Y308,MATCH(Lists!$J$4,$A$1:$Y$1,0))&amp;""),"")&lt;&gt;"",IFERROR(TRIM(INDEX($A308:$Y308,MATCH(Lists!$J$4,$A$1:$Y$1,0))&amp;""),""),IFERROR(TRIM(INDEX($A308:$Y308,MATCH(Lists!$J$2,$A$1:$Y$1,0))&amp;""),"")))</f>
        <v/>
      </c>
      <c r="AG308" s="21">
        <f>IFERROR(TRIM(INDEX($A308:$Y308,MATCH(Lists!$J$5,$A$1:$Y$1,0))&amp;""),"")</f>
        <v/>
      </c>
      <c r="AH308" s="21">
        <f>IFERROR(VALUE(IFERROR(TRIM(INDEX($A308:$Y308,MATCH(Lists!$J$6,$A$1:$Y$1,0))&amp;""),"")),"")</f>
        <v/>
      </c>
      <c r="AI308" s="22">
        <f>IF($AD308="S",Themes!$L$8,IF($AD308="M",Themes!$L$9,IF($AD308="L",Themes!$L$10,0)))</f>
        <v/>
      </c>
      <c r="AJ308" s="21">
        <f>IF(OR($AA308="",$AF308=""),0,IF(COUNTIFS($AA$2:$AA308,$AA308,$AF$2:$AF308,$AF308)=1,1,0))</f>
        <v/>
      </c>
      <c r="AK308" s="21">
        <f>IF($AJ308=1,IF(AND($AG308&lt;&gt;"",$AG308&lt;&gt;Themes!$L$12),1,0),0)</f>
        <v/>
      </c>
    </row>
    <row r="309">
      <c r="Z309" s="19" t="n"/>
      <c r="AA309" s="23" t="n"/>
      <c r="AB309" s="23" t="n"/>
      <c r="AC309" s="23" t="n"/>
      <c r="AD309" s="23" t="n"/>
      <c r="AE309" s="19" t="n"/>
      <c r="AF309" s="21">
        <f>IF(IFERROR(TRIM(INDEX($A309:$Y309,MATCH(Lists!$J$3,$A$1:$Y$1,0))&amp;""),"")&lt;&gt;"",IFERROR(TRIM(INDEX($A309:$Y309,MATCH(Lists!$J$3,$A$1:$Y$1,0))&amp;""),""),IF(IFERROR(TRIM(INDEX($A309:$Y309,MATCH(Lists!$J$4,$A$1:$Y$1,0))&amp;""),"")&lt;&gt;"",IFERROR(TRIM(INDEX($A309:$Y309,MATCH(Lists!$J$4,$A$1:$Y$1,0))&amp;""),""),IFERROR(TRIM(INDEX($A309:$Y309,MATCH(Lists!$J$2,$A$1:$Y$1,0))&amp;""),"")))</f>
        <v/>
      </c>
      <c r="AG309" s="21">
        <f>IFERROR(TRIM(INDEX($A309:$Y309,MATCH(Lists!$J$5,$A$1:$Y$1,0))&amp;""),"")</f>
        <v/>
      </c>
      <c r="AH309" s="21">
        <f>IFERROR(VALUE(IFERROR(TRIM(INDEX($A309:$Y309,MATCH(Lists!$J$6,$A$1:$Y$1,0))&amp;""),"")),"")</f>
        <v/>
      </c>
      <c r="AI309" s="22">
        <f>IF($AD309="S",Themes!$L$8,IF($AD309="M",Themes!$L$9,IF($AD309="L",Themes!$L$10,0)))</f>
        <v/>
      </c>
      <c r="AJ309" s="21">
        <f>IF(OR($AA309="",$AF309=""),0,IF(COUNTIFS($AA$2:$AA309,$AA309,$AF$2:$AF309,$AF309)=1,1,0))</f>
        <v/>
      </c>
      <c r="AK309" s="21">
        <f>IF($AJ309=1,IF(AND($AG309&lt;&gt;"",$AG309&lt;&gt;Themes!$L$12),1,0),0)</f>
        <v/>
      </c>
    </row>
    <row r="310">
      <c r="Z310" s="19" t="n"/>
      <c r="AA310" s="23" t="n"/>
      <c r="AB310" s="23" t="n"/>
      <c r="AC310" s="23" t="n"/>
      <c r="AD310" s="23" t="n"/>
      <c r="AE310" s="19" t="n"/>
      <c r="AF310" s="21">
        <f>IF(IFERROR(TRIM(INDEX($A310:$Y310,MATCH(Lists!$J$3,$A$1:$Y$1,0))&amp;""),"")&lt;&gt;"",IFERROR(TRIM(INDEX($A310:$Y310,MATCH(Lists!$J$3,$A$1:$Y$1,0))&amp;""),""),IF(IFERROR(TRIM(INDEX($A310:$Y310,MATCH(Lists!$J$4,$A$1:$Y$1,0))&amp;""),"")&lt;&gt;"",IFERROR(TRIM(INDEX($A310:$Y310,MATCH(Lists!$J$4,$A$1:$Y$1,0))&amp;""),""),IFERROR(TRIM(INDEX($A310:$Y310,MATCH(Lists!$J$2,$A$1:$Y$1,0))&amp;""),"")))</f>
        <v/>
      </c>
      <c r="AG310" s="21">
        <f>IFERROR(TRIM(INDEX($A310:$Y310,MATCH(Lists!$J$5,$A$1:$Y$1,0))&amp;""),"")</f>
        <v/>
      </c>
      <c r="AH310" s="21">
        <f>IFERROR(VALUE(IFERROR(TRIM(INDEX($A310:$Y310,MATCH(Lists!$J$6,$A$1:$Y$1,0))&amp;""),"")),"")</f>
        <v/>
      </c>
      <c r="AI310" s="22">
        <f>IF($AD310="S",Themes!$L$8,IF($AD310="M",Themes!$L$9,IF($AD310="L",Themes!$L$10,0)))</f>
        <v/>
      </c>
      <c r="AJ310" s="21">
        <f>IF(OR($AA310="",$AF310=""),0,IF(COUNTIFS($AA$2:$AA310,$AA310,$AF$2:$AF310,$AF310)=1,1,0))</f>
        <v/>
      </c>
      <c r="AK310" s="21">
        <f>IF($AJ310=1,IF(AND($AG310&lt;&gt;"",$AG310&lt;&gt;Themes!$L$12),1,0),0)</f>
        <v/>
      </c>
    </row>
    <row r="311">
      <c r="Z311" s="19" t="n"/>
      <c r="AA311" s="23" t="n"/>
      <c r="AB311" s="23" t="n"/>
      <c r="AC311" s="23" t="n"/>
      <c r="AD311" s="23" t="n"/>
      <c r="AE311" s="19" t="n"/>
      <c r="AF311" s="21">
        <f>IF(IFERROR(TRIM(INDEX($A311:$Y311,MATCH(Lists!$J$3,$A$1:$Y$1,0))&amp;""),"")&lt;&gt;"",IFERROR(TRIM(INDEX($A311:$Y311,MATCH(Lists!$J$3,$A$1:$Y$1,0))&amp;""),""),IF(IFERROR(TRIM(INDEX($A311:$Y311,MATCH(Lists!$J$4,$A$1:$Y$1,0))&amp;""),"")&lt;&gt;"",IFERROR(TRIM(INDEX($A311:$Y311,MATCH(Lists!$J$4,$A$1:$Y$1,0))&amp;""),""),IFERROR(TRIM(INDEX($A311:$Y311,MATCH(Lists!$J$2,$A$1:$Y$1,0))&amp;""),"")))</f>
        <v/>
      </c>
      <c r="AG311" s="21">
        <f>IFERROR(TRIM(INDEX($A311:$Y311,MATCH(Lists!$J$5,$A$1:$Y$1,0))&amp;""),"")</f>
        <v/>
      </c>
      <c r="AH311" s="21">
        <f>IFERROR(VALUE(IFERROR(TRIM(INDEX($A311:$Y311,MATCH(Lists!$J$6,$A$1:$Y$1,0))&amp;""),"")),"")</f>
        <v/>
      </c>
      <c r="AI311" s="22">
        <f>IF($AD311="S",Themes!$L$8,IF($AD311="M",Themes!$L$9,IF($AD311="L",Themes!$L$10,0)))</f>
        <v/>
      </c>
      <c r="AJ311" s="21">
        <f>IF(OR($AA311="",$AF311=""),0,IF(COUNTIFS($AA$2:$AA311,$AA311,$AF$2:$AF311,$AF311)=1,1,0))</f>
        <v/>
      </c>
      <c r="AK311" s="21">
        <f>IF($AJ311=1,IF(AND($AG311&lt;&gt;"",$AG311&lt;&gt;Themes!$L$12),1,0),0)</f>
        <v/>
      </c>
    </row>
    <row r="312">
      <c r="Z312" s="19" t="n"/>
      <c r="AA312" s="23" t="n"/>
      <c r="AB312" s="23" t="n"/>
      <c r="AC312" s="23" t="n"/>
      <c r="AD312" s="23" t="n"/>
      <c r="AE312" s="19" t="n"/>
      <c r="AF312" s="21">
        <f>IF(IFERROR(TRIM(INDEX($A312:$Y312,MATCH(Lists!$J$3,$A$1:$Y$1,0))&amp;""),"")&lt;&gt;"",IFERROR(TRIM(INDEX($A312:$Y312,MATCH(Lists!$J$3,$A$1:$Y$1,0))&amp;""),""),IF(IFERROR(TRIM(INDEX($A312:$Y312,MATCH(Lists!$J$4,$A$1:$Y$1,0))&amp;""),"")&lt;&gt;"",IFERROR(TRIM(INDEX($A312:$Y312,MATCH(Lists!$J$4,$A$1:$Y$1,0))&amp;""),""),IFERROR(TRIM(INDEX($A312:$Y312,MATCH(Lists!$J$2,$A$1:$Y$1,0))&amp;""),"")))</f>
        <v/>
      </c>
      <c r="AG312" s="21">
        <f>IFERROR(TRIM(INDEX($A312:$Y312,MATCH(Lists!$J$5,$A$1:$Y$1,0))&amp;""),"")</f>
        <v/>
      </c>
      <c r="AH312" s="21">
        <f>IFERROR(VALUE(IFERROR(TRIM(INDEX($A312:$Y312,MATCH(Lists!$J$6,$A$1:$Y$1,0))&amp;""),"")),"")</f>
        <v/>
      </c>
      <c r="AI312" s="22">
        <f>IF($AD312="S",Themes!$L$8,IF($AD312="M",Themes!$L$9,IF($AD312="L",Themes!$L$10,0)))</f>
        <v/>
      </c>
      <c r="AJ312" s="21">
        <f>IF(OR($AA312="",$AF312=""),0,IF(COUNTIFS($AA$2:$AA312,$AA312,$AF$2:$AF312,$AF312)=1,1,0))</f>
        <v/>
      </c>
      <c r="AK312" s="21">
        <f>IF($AJ312=1,IF(AND($AG312&lt;&gt;"",$AG312&lt;&gt;Themes!$L$12),1,0),0)</f>
        <v/>
      </c>
    </row>
    <row r="313">
      <c r="Z313" s="19" t="n"/>
      <c r="AA313" s="23" t="n"/>
      <c r="AB313" s="23" t="n"/>
      <c r="AC313" s="23" t="n"/>
      <c r="AD313" s="23" t="n"/>
      <c r="AE313" s="19" t="n"/>
      <c r="AF313" s="21">
        <f>IF(IFERROR(TRIM(INDEX($A313:$Y313,MATCH(Lists!$J$3,$A$1:$Y$1,0))&amp;""),"")&lt;&gt;"",IFERROR(TRIM(INDEX($A313:$Y313,MATCH(Lists!$J$3,$A$1:$Y$1,0))&amp;""),""),IF(IFERROR(TRIM(INDEX($A313:$Y313,MATCH(Lists!$J$4,$A$1:$Y$1,0))&amp;""),"")&lt;&gt;"",IFERROR(TRIM(INDEX($A313:$Y313,MATCH(Lists!$J$4,$A$1:$Y$1,0))&amp;""),""),IFERROR(TRIM(INDEX($A313:$Y313,MATCH(Lists!$J$2,$A$1:$Y$1,0))&amp;""),"")))</f>
        <v/>
      </c>
      <c r="AG313" s="21">
        <f>IFERROR(TRIM(INDEX($A313:$Y313,MATCH(Lists!$J$5,$A$1:$Y$1,0))&amp;""),"")</f>
        <v/>
      </c>
      <c r="AH313" s="21">
        <f>IFERROR(VALUE(IFERROR(TRIM(INDEX($A313:$Y313,MATCH(Lists!$J$6,$A$1:$Y$1,0))&amp;""),"")),"")</f>
        <v/>
      </c>
      <c r="AI313" s="22">
        <f>IF($AD313="S",Themes!$L$8,IF($AD313="M",Themes!$L$9,IF($AD313="L",Themes!$L$10,0)))</f>
        <v/>
      </c>
      <c r="AJ313" s="21">
        <f>IF(OR($AA313="",$AF313=""),0,IF(COUNTIFS($AA$2:$AA313,$AA313,$AF$2:$AF313,$AF313)=1,1,0))</f>
        <v/>
      </c>
      <c r="AK313" s="21">
        <f>IF($AJ313=1,IF(AND($AG313&lt;&gt;"",$AG313&lt;&gt;Themes!$L$12),1,0),0)</f>
        <v/>
      </c>
    </row>
    <row r="314">
      <c r="Z314" s="19" t="n"/>
      <c r="AA314" s="23" t="n"/>
      <c r="AB314" s="23" t="n"/>
      <c r="AC314" s="23" t="n"/>
      <c r="AD314" s="23" t="n"/>
      <c r="AE314" s="19" t="n"/>
      <c r="AF314" s="21">
        <f>IF(IFERROR(TRIM(INDEX($A314:$Y314,MATCH(Lists!$J$3,$A$1:$Y$1,0))&amp;""),"")&lt;&gt;"",IFERROR(TRIM(INDEX($A314:$Y314,MATCH(Lists!$J$3,$A$1:$Y$1,0))&amp;""),""),IF(IFERROR(TRIM(INDEX($A314:$Y314,MATCH(Lists!$J$4,$A$1:$Y$1,0))&amp;""),"")&lt;&gt;"",IFERROR(TRIM(INDEX($A314:$Y314,MATCH(Lists!$J$4,$A$1:$Y$1,0))&amp;""),""),IFERROR(TRIM(INDEX($A314:$Y314,MATCH(Lists!$J$2,$A$1:$Y$1,0))&amp;""),"")))</f>
        <v/>
      </c>
      <c r="AG314" s="21">
        <f>IFERROR(TRIM(INDEX($A314:$Y314,MATCH(Lists!$J$5,$A$1:$Y$1,0))&amp;""),"")</f>
        <v/>
      </c>
      <c r="AH314" s="21">
        <f>IFERROR(VALUE(IFERROR(TRIM(INDEX($A314:$Y314,MATCH(Lists!$J$6,$A$1:$Y$1,0))&amp;""),"")),"")</f>
        <v/>
      </c>
      <c r="AI314" s="22">
        <f>IF($AD314="S",Themes!$L$8,IF($AD314="M",Themes!$L$9,IF($AD314="L",Themes!$L$10,0)))</f>
        <v/>
      </c>
      <c r="AJ314" s="21">
        <f>IF(OR($AA314="",$AF314=""),0,IF(COUNTIFS($AA$2:$AA314,$AA314,$AF$2:$AF314,$AF314)=1,1,0))</f>
        <v/>
      </c>
      <c r="AK314" s="21">
        <f>IF($AJ314=1,IF(AND($AG314&lt;&gt;"",$AG314&lt;&gt;Themes!$L$12),1,0),0)</f>
        <v/>
      </c>
    </row>
    <row r="315">
      <c r="Z315" s="19" t="n"/>
      <c r="AA315" s="23" t="n"/>
      <c r="AB315" s="23" t="n"/>
      <c r="AC315" s="23" t="n"/>
      <c r="AD315" s="23" t="n"/>
      <c r="AE315" s="19" t="n"/>
      <c r="AF315" s="21">
        <f>IF(IFERROR(TRIM(INDEX($A315:$Y315,MATCH(Lists!$J$3,$A$1:$Y$1,0))&amp;""),"")&lt;&gt;"",IFERROR(TRIM(INDEX($A315:$Y315,MATCH(Lists!$J$3,$A$1:$Y$1,0))&amp;""),""),IF(IFERROR(TRIM(INDEX($A315:$Y315,MATCH(Lists!$J$4,$A$1:$Y$1,0))&amp;""),"")&lt;&gt;"",IFERROR(TRIM(INDEX($A315:$Y315,MATCH(Lists!$J$4,$A$1:$Y$1,0))&amp;""),""),IFERROR(TRIM(INDEX($A315:$Y315,MATCH(Lists!$J$2,$A$1:$Y$1,0))&amp;""),"")))</f>
        <v/>
      </c>
      <c r="AG315" s="21">
        <f>IFERROR(TRIM(INDEX($A315:$Y315,MATCH(Lists!$J$5,$A$1:$Y$1,0))&amp;""),"")</f>
        <v/>
      </c>
      <c r="AH315" s="21">
        <f>IFERROR(VALUE(IFERROR(TRIM(INDEX($A315:$Y315,MATCH(Lists!$J$6,$A$1:$Y$1,0))&amp;""),"")),"")</f>
        <v/>
      </c>
      <c r="AI315" s="22">
        <f>IF($AD315="S",Themes!$L$8,IF($AD315="M",Themes!$L$9,IF($AD315="L",Themes!$L$10,0)))</f>
        <v/>
      </c>
      <c r="AJ315" s="21">
        <f>IF(OR($AA315="",$AF315=""),0,IF(COUNTIFS($AA$2:$AA315,$AA315,$AF$2:$AF315,$AF315)=1,1,0))</f>
        <v/>
      </c>
      <c r="AK315" s="21">
        <f>IF($AJ315=1,IF(AND($AG315&lt;&gt;"",$AG315&lt;&gt;Themes!$L$12),1,0),0)</f>
        <v/>
      </c>
    </row>
    <row r="316">
      <c r="Z316" s="19" t="n"/>
      <c r="AA316" s="23" t="n"/>
      <c r="AB316" s="23" t="n"/>
      <c r="AC316" s="23" t="n"/>
      <c r="AD316" s="23" t="n"/>
      <c r="AE316" s="19" t="n"/>
      <c r="AF316" s="21">
        <f>IF(IFERROR(TRIM(INDEX($A316:$Y316,MATCH(Lists!$J$3,$A$1:$Y$1,0))&amp;""),"")&lt;&gt;"",IFERROR(TRIM(INDEX($A316:$Y316,MATCH(Lists!$J$3,$A$1:$Y$1,0))&amp;""),""),IF(IFERROR(TRIM(INDEX($A316:$Y316,MATCH(Lists!$J$4,$A$1:$Y$1,0))&amp;""),"")&lt;&gt;"",IFERROR(TRIM(INDEX($A316:$Y316,MATCH(Lists!$J$4,$A$1:$Y$1,0))&amp;""),""),IFERROR(TRIM(INDEX($A316:$Y316,MATCH(Lists!$J$2,$A$1:$Y$1,0))&amp;""),"")))</f>
        <v/>
      </c>
      <c r="AG316" s="21">
        <f>IFERROR(TRIM(INDEX($A316:$Y316,MATCH(Lists!$J$5,$A$1:$Y$1,0))&amp;""),"")</f>
        <v/>
      </c>
      <c r="AH316" s="21">
        <f>IFERROR(VALUE(IFERROR(TRIM(INDEX($A316:$Y316,MATCH(Lists!$J$6,$A$1:$Y$1,0))&amp;""),"")),"")</f>
        <v/>
      </c>
      <c r="AI316" s="22">
        <f>IF($AD316="S",Themes!$L$8,IF($AD316="M",Themes!$L$9,IF($AD316="L",Themes!$L$10,0)))</f>
        <v/>
      </c>
      <c r="AJ316" s="21">
        <f>IF(OR($AA316="",$AF316=""),0,IF(COUNTIFS($AA$2:$AA316,$AA316,$AF$2:$AF316,$AF316)=1,1,0))</f>
        <v/>
      </c>
      <c r="AK316" s="21">
        <f>IF($AJ316=1,IF(AND($AG316&lt;&gt;"",$AG316&lt;&gt;Themes!$L$12),1,0),0)</f>
        <v/>
      </c>
    </row>
    <row r="317">
      <c r="Z317" s="19" t="n"/>
      <c r="AA317" s="23" t="n"/>
      <c r="AB317" s="23" t="n"/>
      <c r="AC317" s="23" t="n"/>
      <c r="AD317" s="23" t="n"/>
      <c r="AE317" s="19" t="n"/>
      <c r="AF317" s="21">
        <f>IF(IFERROR(TRIM(INDEX($A317:$Y317,MATCH(Lists!$J$3,$A$1:$Y$1,0))&amp;""),"")&lt;&gt;"",IFERROR(TRIM(INDEX($A317:$Y317,MATCH(Lists!$J$3,$A$1:$Y$1,0))&amp;""),""),IF(IFERROR(TRIM(INDEX($A317:$Y317,MATCH(Lists!$J$4,$A$1:$Y$1,0))&amp;""),"")&lt;&gt;"",IFERROR(TRIM(INDEX($A317:$Y317,MATCH(Lists!$J$4,$A$1:$Y$1,0))&amp;""),""),IFERROR(TRIM(INDEX($A317:$Y317,MATCH(Lists!$J$2,$A$1:$Y$1,0))&amp;""),"")))</f>
        <v/>
      </c>
      <c r="AG317" s="21">
        <f>IFERROR(TRIM(INDEX($A317:$Y317,MATCH(Lists!$J$5,$A$1:$Y$1,0))&amp;""),"")</f>
        <v/>
      </c>
      <c r="AH317" s="21">
        <f>IFERROR(VALUE(IFERROR(TRIM(INDEX($A317:$Y317,MATCH(Lists!$J$6,$A$1:$Y$1,0))&amp;""),"")),"")</f>
        <v/>
      </c>
      <c r="AI317" s="22">
        <f>IF($AD317="S",Themes!$L$8,IF($AD317="M",Themes!$L$9,IF($AD317="L",Themes!$L$10,0)))</f>
        <v/>
      </c>
      <c r="AJ317" s="21">
        <f>IF(OR($AA317="",$AF317=""),0,IF(COUNTIFS($AA$2:$AA317,$AA317,$AF$2:$AF317,$AF317)=1,1,0))</f>
        <v/>
      </c>
      <c r="AK317" s="21">
        <f>IF($AJ317=1,IF(AND($AG317&lt;&gt;"",$AG317&lt;&gt;Themes!$L$12),1,0),0)</f>
        <v/>
      </c>
    </row>
    <row r="318">
      <c r="Z318" s="19" t="n"/>
      <c r="AA318" s="23" t="n"/>
      <c r="AB318" s="23" t="n"/>
      <c r="AC318" s="23" t="n"/>
      <c r="AD318" s="23" t="n"/>
      <c r="AE318" s="19" t="n"/>
      <c r="AF318" s="21">
        <f>IF(IFERROR(TRIM(INDEX($A318:$Y318,MATCH(Lists!$J$3,$A$1:$Y$1,0))&amp;""),"")&lt;&gt;"",IFERROR(TRIM(INDEX($A318:$Y318,MATCH(Lists!$J$3,$A$1:$Y$1,0))&amp;""),""),IF(IFERROR(TRIM(INDEX($A318:$Y318,MATCH(Lists!$J$4,$A$1:$Y$1,0))&amp;""),"")&lt;&gt;"",IFERROR(TRIM(INDEX($A318:$Y318,MATCH(Lists!$J$4,$A$1:$Y$1,0))&amp;""),""),IFERROR(TRIM(INDEX($A318:$Y318,MATCH(Lists!$J$2,$A$1:$Y$1,0))&amp;""),"")))</f>
        <v/>
      </c>
      <c r="AG318" s="21">
        <f>IFERROR(TRIM(INDEX($A318:$Y318,MATCH(Lists!$J$5,$A$1:$Y$1,0))&amp;""),"")</f>
        <v/>
      </c>
      <c r="AH318" s="21">
        <f>IFERROR(VALUE(IFERROR(TRIM(INDEX($A318:$Y318,MATCH(Lists!$J$6,$A$1:$Y$1,0))&amp;""),"")),"")</f>
        <v/>
      </c>
      <c r="AI318" s="22">
        <f>IF($AD318="S",Themes!$L$8,IF($AD318="M",Themes!$L$9,IF($AD318="L",Themes!$L$10,0)))</f>
        <v/>
      </c>
      <c r="AJ318" s="21">
        <f>IF(OR($AA318="",$AF318=""),0,IF(COUNTIFS($AA$2:$AA318,$AA318,$AF$2:$AF318,$AF318)=1,1,0))</f>
        <v/>
      </c>
      <c r="AK318" s="21">
        <f>IF($AJ318=1,IF(AND($AG318&lt;&gt;"",$AG318&lt;&gt;Themes!$L$12),1,0),0)</f>
        <v/>
      </c>
    </row>
    <row r="319">
      <c r="Z319" s="19" t="n"/>
      <c r="AA319" s="23" t="n"/>
      <c r="AB319" s="23" t="n"/>
      <c r="AC319" s="23" t="n"/>
      <c r="AD319" s="23" t="n"/>
      <c r="AE319" s="19" t="n"/>
      <c r="AF319" s="21">
        <f>IF(IFERROR(TRIM(INDEX($A319:$Y319,MATCH(Lists!$J$3,$A$1:$Y$1,0))&amp;""),"")&lt;&gt;"",IFERROR(TRIM(INDEX($A319:$Y319,MATCH(Lists!$J$3,$A$1:$Y$1,0))&amp;""),""),IF(IFERROR(TRIM(INDEX($A319:$Y319,MATCH(Lists!$J$4,$A$1:$Y$1,0))&amp;""),"")&lt;&gt;"",IFERROR(TRIM(INDEX($A319:$Y319,MATCH(Lists!$J$4,$A$1:$Y$1,0))&amp;""),""),IFERROR(TRIM(INDEX($A319:$Y319,MATCH(Lists!$J$2,$A$1:$Y$1,0))&amp;""),"")))</f>
        <v/>
      </c>
      <c r="AG319" s="21">
        <f>IFERROR(TRIM(INDEX($A319:$Y319,MATCH(Lists!$J$5,$A$1:$Y$1,0))&amp;""),"")</f>
        <v/>
      </c>
      <c r="AH319" s="21">
        <f>IFERROR(VALUE(IFERROR(TRIM(INDEX($A319:$Y319,MATCH(Lists!$J$6,$A$1:$Y$1,0))&amp;""),"")),"")</f>
        <v/>
      </c>
      <c r="AI319" s="22">
        <f>IF($AD319="S",Themes!$L$8,IF($AD319="M",Themes!$L$9,IF($AD319="L",Themes!$L$10,0)))</f>
        <v/>
      </c>
      <c r="AJ319" s="21">
        <f>IF(OR($AA319="",$AF319=""),0,IF(COUNTIFS($AA$2:$AA319,$AA319,$AF$2:$AF319,$AF319)=1,1,0))</f>
        <v/>
      </c>
      <c r="AK319" s="21">
        <f>IF($AJ319=1,IF(AND($AG319&lt;&gt;"",$AG319&lt;&gt;Themes!$L$12),1,0),0)</f>
        <v/>
      </c>
    </row>
    <row r="320">
      <c r="Z320" s="19" t="n"/>
      <c r="AA320" s="23" t="n"/>
      <c r="AB320" s="23" t="n"/>
      <c r="AC320" s="23" t="n"/>
      <c r="AD320" s="23" t="n"/>
      <c r="AE320" s="19" t="n"/>
      <c r="AF320" s="21">
        <f>IF(IFERROR(TRIM(INDEX($A320:$Y320,MATCH(Lists!$J$3,$A$1:$Y$1,0))&amp;""),"")&lt;&gt;"",IFERROR(TRIM(INDEX($A320:$Y320,MATCH(Lists!$J$3,$A$1:$Y$1,0))&amp;""),""),IF(IFERROR(TRIM(INDEX($A320:$Y320,MATCH(Lists!$J$4,$A$1:$Y$1,0))&amp;""),"")&lt;&gt;"",IFERROR(TRIM(INDEX($A320:$Y320,MATCH(Lists!$J$4,$A$1:$Y$1,0))&amp;""),""),IFERROR(TRIM(INDEX($A320:$Y320,MATCH(Lists!$J$2,$A$1:$Y$1,0))&amp;""),"")))</f>
        <v/>
      </c>
      <c r="AG320" s="21">
        <f>IFERROR(TRIM(INDEX($A320:$Y320,MATCH(Lists!$J$5,$A$1:$Y$1,0))&amp;""),"")</f>
        <v/>
      </c>
      <c r="AH320" s="21">
        <f>IFERROR(VALUE(IFERROR(TRIM(INDEX($A320:$Y320,MATCH(Lists!$J$6,$A$1:$Y$1,0))&amp;""),"")),"")</f>
        <v/>
      </c>
      <c r="AI320" s="22">
        <f>IF($AD320="S",Themes!$L$8,IF($AD320="M",Themes!$L$9,IF($AD320="L",Themes!$L$10,0)))</f>
        <v/>
      </c>
      <c r="AJ320" s="21">
        <f>IF(OR($AA320="",$AF320=""),0,IF(COUNTIFS($AA$2:$AA320,$AA320,$AF$2:$AF320,$AF320)=1,1,0))</f>
        <v/>
      </c>
      <c r="AK320" s="21">
        <f>IF($AJ320=1,IF(AND($AG320&lt;&gt;"",$AG320&lt;&gt;Themes!$L$12),1,0),0)</f>
        <v/>
      </c>
    </row>
    <row r="321">
      <c r="Z321" s="19" t="n"/>
      <c r="AA321" s="23" t="n"/>
      <c r="AB321" s="23" t="n"/>
      <c r="AC321" s="23" t="n"/>
      <c r="AD321" s="23" t="n"/>
      <c r="AE321" s="19" t="n"/>
      <c r="AF321" s="21">
        <f>IF(IFERROR(TRIM(INDEX($A321:$Y321,MATCH(Lists!$J$3,$A$1:$Y$1,0))&amp;""),"")&lt;&gt;"",IFERROR(TRIM(INDEX($A321:$Y321,MATCH(Lists!$J$3,$A$1:$Y$1,0))&amp;""),""),IF(IFERROR(TRIM(INDEX($A321:$Y321,MATCH(Lists!$J$4,$A$1:$Y$1,0))&amp;""),"")&lt;&gt;"",IFERROR(TRIM(INDEX($A321:$Y321,MATCH(Lists!$J$4,$A$1:$Y$1,0))&amp;""),""),IFERROR(TRIM(INDEX($A321:$Y321,MATCH(Lists!$J$2,$A$1:$Y$1,0))&amp;""),"")))</f>
        <v/>
      </c>
      <c r="AG321" s="21">
        <f>IFERROR(TRIM(INDEX($A321:$Y321,MATCH(Lists!$J$5,$A$1:$Y$1,0))&amp;""),"")</f>
        <v/>
      </c>
      <c r="AH321" s="21">
        <f>IFERROR(VALUE(IFERROR(TRIM(INDEX($A321:$Y321,MATCH(Lists!$J$6,$A$1:$Y$1,0))&amp;""),"")),"")</f>
        <v/>
      </c>
      <c r="AI321" s="22">
        <f>IF($AD321="S",Themes!$L$8,IF($AD321="M",Themes!$L$9,IF($AD321="L",Themes!$L$10,0)))</f>
        <v/>
      </c>
      <c r="AJ321" s="21">
        <f>IF(OR($AA321="",$AF321=""),0,IF(COUNTIFS($AA$2:$AA321,$AA321,$AF$2:$AF321,$AF321)=1,1,0))</f>
        <v/>
      </c>
      <c r="AK321" s="21">
        <f>IF($AJ321=1,IF(AND($AG321&lt;&gt;"",$AG321&lt;&gt;Themes!$L$12),1,0),0)</f>
        <v/>
      </c>
    </row>
    <row r="322">
      <c r="Z322" s="19" t="n"/>
      <c r="AA322" s="23" t="n"/>
      <c r="AB322" s="23" t="n"/>
      <c r="AC322" s="23" t="n"/>
      <c r="AD322" s="23" t="n"/>
      <c r="AE322" s="19" t="n"/>
      <c r="AF322" s="21">
        <f>IF(IFERROR(TRIM(INDEX($A322:$Y322,MATCH(Lists!$J$3,$A$1:$Y$1,0))&amp;""),"")&lt;&gt;"",IFERROR(TRIM(INDEX($A322:$Y322,MATCH(Lists!$J$3,$A$1:$Y$1,0))&amp;""),""),IF(IFERROR(TRIM(INDEX($A322:$Y322,MATCH(Lists!$J$4,$A$1:$Y$1,0))&amp;""),"")&lt;&gt;"",IFERROR(TRIM(INDEX($A322:$Y322,MATCH(Lists!$J$4,$A$1:$Y$1,0))&amp;""),""),IFERROR(TRIM(INDEX($A322:$Y322,MATCH(Lists!$J$2,$A$1:$Y$1,0))&amp;""),"")))</f>
        <v/>
      </c>
      <c r="AG322" s="21">
        <f>IFERROR(TRIM(INDEX($A322:$Y322,MATCH(Lists!$J$5,$A$1:$Y$1,0))&amp;""),"")</f>
        <v/>
      </c>
      <c r="AH322" s="21">
        <f>IFERROR(VALUE(IFERROR(TRIM(INDEX($A322:$Y322,MATCH(Lists!$J$6,$A$1:$Y$1,0))&amp;""),"")),"")</f>
        <v/>
      </c>
      <c r="AI322" s="22">
        <f>IF($AD322="S",Themes!$L$8,IF($AD322="M",Themes!$L$9,IF($AD322="L",Themes!$L$10,0)))</f>
        <v/>
      </c>
      <c r="AJ322" s="21">
        <f>IF(OR($AA322="",$AF322=""),0,IF(COUNTIFS($AA$2:$AA322,$AA322,$AF$2:$AF322,$AF322)=1,1,0))</f>
        <v/>
      </c>
      <c r="AK322" s="21">
        <f>IF($AJ322=1,IF(AND($AG322&lt;&gt;"",$AG322&lt;&gt;Themes!$L$12),1,0),0)</f>
        <v/>
      </c>
    </row>
    <row r="323">
      <c r="Z323" s="19" t="n"/>
      <c r="AA323" s="23" t="n"/>
      <c r="AB323" s="23" t="n"/>
      <c r="AC323" s="23" t="n"/>
      <c r="AD323" s="23" t="n"/>
      <c r="AE323" s="19" t="n"/>
      <c r="AF323" s="21">
        <f>IF(IFERROR(TRIM(INDEX($A323:$Y323,MATCH(Lists!$J$3,$A$1:$Y$1,0))&amp;""),"")&lt;&gt;"",IFERROR(TRIM(INDEX($A323:$Y323,MATCH(Lists!$J$3,$A$1:$Y$1,0))&amp;""),""),IF(IFERROR(TRIM(INDEX($A323:$Y323,MATCH(Lists!$J$4,$A$1:$Y$1,0))&amp;""),"")&lt;&gt;"",IFERROR(TRIM(INDEX($A323:$Y323,MATCH(Lists!$J$4,$A$1:$Y$1,0))&amp;""),""),IFERROR(TRIM(INDEX($A323:$Y323,MATCH(Lists!$J$2,$A$1:$Y$1,0))&amp;""),"")))</f>
        <v/>
      </c>
      <c r="AG323" s="21">
        <f>IFERROR(TRIM(INDEX($A323:$Y323,MATCH(Lists!$J$5,$A$1:$Y$1,0))&amp;""),"")</f>
        <v/>
      </c>
      <c r="AH323" s="21">
        <f>IFERROR(VALUE(IFERROR(TRIM(INDEX($A323:$Y323,MATCH(Lists!$J$6,$A$1:$Y$1,0))&amp;""),"")),"")</f>
        <v/>
      </c>
      <c r="AI323" s="22">
        <f>IF($AD323="S",Themes!$L$8,IF($AD323="M",Themes!$L$9,IF($AD323="L",Themes!$L$10,0)))</f>
        <v/>
      </c>
      <c r="AJ323" s="21">
        <f>IF(OR($AA323="",$AF323=""),0,IF(COUNTIFS($AA$2:$AA323,$AA323,$AF$2:$AF323,$AF323)=1,1,0))</f>
        <v/>
      </c>
      <c r="AK323" s="21">
        <f>IF($AJ323=1,IF(AND($AG323&lt;&gt;"",$AG323&lt;&gt;Themes!$L$12),1,0),0)</f>
        <v/>
      </c>
    </row>
    <row r="324">
      <c r="Z324" s="19" t="n"/>
      <c r="AA324" s="23" t="n"/>
      <c r="AB324" s="23" t="n"/>
      <c r="AC324" s="23" t="n"/>
      <c r="AD324" s="23" t="n"/>
      <c r="AE324" s="19" t="n"/>
      <c r="AF324" s="21">
        <f>IF(IFERROR(TRIM(INDEX($A324:$Y324,MATCH(Lists!$J$3,$A$1:$Y$1,0))&amp;""),"")&lt;&gt;"",IFERROR(TRIM(INDEX($A324:$Y324,MATCH(Lists!$J$3,$A$1:$Y$1,0))&amp;""),""),IF(IFERROR(TRIM(INDEX($A324:$Y324,MATCH(Lists!$J$4,$A$1:$Y$1,0))&amp;""),"")&lt;&gt;"",IFERROR(TRIM(INDEX($A324:$Y324,MATCH(Lists!$J$4,$A$1:$Y$1,0))&amp;""),""),IFERROR(TRIM(INDEX($A324:$Y324,MATCH(Lists!$J$2,$A$1:$Y$1,0))&amp;""),"")))</f>
        <v/>
      </c>
      <c r="AG324" s="21">
        <f>IFERROR(TRIM(INDEX($A324:$Y324,MATCH(Lists!$J$5,$A$1:$Y$1,0))&amp;""),"")</f>
        <v/>
      </c>
      <c r="AH324" s="21">
        <f>IFERROR(VALUE(IFERROR(TRIM(INDEX($A324:$Y324,MATCH(Lists!$J$6,$A$1:$Y$1,0))&amp;""),"")),"")</f>
        <v/>
      </c>
      <c r="AI324" s="22">
        <f>IF($AD324="S",Themes!$L$8,IF($AD324="M",Themes!$L$9,IF($AD324="L",Themes!$L$10,0)))</f>
        <v/>
      </c>
      <c r="AJ324" s="21">
        <f>IF(OR($AA324="",$AF324=""),0,IF(COUNTIFS($AA$2:$AA324,$AA324,$AF$2:$AF324,$AF324)=1,1,0))</f>
        <v/>
      </c>
      <c r="AK324" s="21">
        <f>IF($AJ324=1,IF(AND($AG324&lt;&gt;"",$AG324&lt;&gt;Themes!$L$12),1,0),0)</f>
        <v/>
      </c>
    </row>
    <row r="325">
      <c r="Z325" s="19" t="n"/>
      <c r="AA325" s="23" t="n"/>
      <c r="AB325" s="23" t="n"/>
      <c r="AC325" s="23" t="n"/>
      <c r="AD325" s="23" t="n"/>
      <c r="AE325" s="19" t="n"/>
      <c r="AF325" s="21">
        <f>IF(IFERROR(TRIM(INDEX($A325:$Y325,MATCH(Lists!$J$3,$A$1:$Y$1,0))&amp;""),"")&lt;&gt;"",IFERROR(TRIM(INDEX($A325:$Y325,MATCH(Lists!$J$3,$A$1:$Y$1,0))&amp;""),""),IF(IFERROR(TRIM(INDEX($A325:$Y325,MATCH(Lists!$J$4,$A$1:$Y$1,0))&amp;""),"")&lt;&gt;"",IFERROR(TRIM(INDEX($A325:$Y325,MATCH(Lists!$J$4,$A$1:$Y$1,0))&amp;""),""),IFERROR(TRIM(INDEX($A325:$Y325,MATCH(Lists!$J$2,$A$1:$Y$1,0))&amp;""),"")))</f>
        <v/>
      </c>
      <c r="AG325" s="21">
        <f>IFERROR(TRIM(INDEX($A325:$Y325,MATCH(Lists!$J$5,$A$1:$Y$1,0))&amp;""),"")</f>
        <v/>
      </c>
      <c r="AH325" s="21">
        <f>IFERROR(VALUE(IFERROR(TRIM(INDEX($A325:$Y325,MATCH(Lists!$J$6,$A$1:$Y$1,0))&amp;""),"")),"")</f>
        <v/>
      </c>
      <c r="AI325" s="22">
        <f>IF($AD325="S",Themes!$L$8,IF($AD325="M",Themes!$L$9,IF($AD325="L",Themes!$L$10,0)))</f>
        <v/>
      </c>
      <c r="AJ325" s="21">
        <f>IF(OR($AA325="",$AF325=""),0,IF(COUNTIFS($AA$2:$AA325,$AA325,$AF$2:$AF325,$AF325)=1,1,0))</f>
        <v/>
      </c>
      <c r="AK325" s="21">
        <f>IF($AJ325=1,IF(AND($AG325&lt;&gt;"",$AG325&lt;&gt;Themes!$L$12),1,0),0)</f>
        <v/>
      </c>
    </row>
    <row r="326">
      <c r="Z326" s="19" t="n"/>
      <c r="AA326" s="23" t="n"/>
      <c r="AB326" s="23" t="n"/>
      <c r="AC326" s="23" t="n"/>
      <c r="AD326" s="23" t="n"/>
      <c r="AE326" s="19" t="n"/>
      <c r="AF326" s="21">
        <f>IF(IFERROR(TRIM(INDEX($A326:$Y326,MATCH(Lists!$J$3,$A$1:$Y$1,0))&amp;""),"")&lt;&gt;"",IFERROR(TRIM(INDEX($A326:$Y326,MATCH(Lists!$J$3,$A$1:$Y$1,0))&amp;""),""),IF(IFERROR(TRIM(INDEX($A326:$Y326,MATCH(Lists!$J$4,$A$1:$Y$1,0))&amp;""),"")&lt;&gt;"",IFERROR(TRIM(INDEX($A326:$Y326,MATCH(Lists!$J$4,$A$1:$Y$1,0))&amp;""),""),IFERROR(TRIM(INDEX($A326:$Y326,MATCH(Lists!$J$2,$A$1:$Y$1,0))&amp;""),"")))</f>
        <v/>
      </c>
      <c r="AG326" s="21">
        <f>IFERROR(TRIM(INDEX($A326:$Y326,MATCH(Lists!$J$5,$A$1:$Y$1,0))&amp;""),"")</f>
        <v/>
      </c>
      <c r="AH326" s="21">
        <f>IFERROR(VALUE(IFERROR(TRIM(INDEX($A326:$Y326,MATCH(Lists!$J$6,$A$1:$Y$1,0))&amp;""),"")),"")</f>
        <v/>
      </c>
      <c r="AI326" s="22">
        <f>IF($AD326="S",Themes!$L$8,IF($AD326="M",Themes!$L$9,IF($AD326="L",Themes!$L$10,0)))</f>
        <v/>
      </c>
      <c r="AJ326" s="21">
        <f>IF(OR($AA326="",$AF326=""),0,IF(COUNTIFS($AA$2:$AA326,$AA326,$AF$2:$AF326,$AF326)=1,1,0))</f>
        <v/>
      </c>
      <c r="AK326" s="21">
        <f>IF($AJ326=1,IF(AND($AG326&lt;&gt;"",$AG326&lt;&gt;Themes!$L$12),1,0),0)</f>
        <v/>
      </c>
    </row>
    <row r="327">
      <c r="Z327" s="19" t="n"/>
      <c r="AA327" s="23" t="n"/>
      <c r="AB327" s="23" t="n"/>
      <c r="AC327" s="23" t="n"/>
      <c r="AD327" s="23" t="n"/>
      <c r="AE327" s="19" t="n"/>
      <c r="AF327" s="21">
        <f>IF(IFERROR(TRIM(INDEX($A327:$Y327,MATCH(Lists!$J$3,$A$1:$Y$1,0))&amp;""),"")&lt;&gt;"",IFERROR(TRIM(INDEX($A327:$Y327,MATCH(Lists!$J$3,$A$1:$Y$1,0))&amp;""),""),IF(IFERROR(TRIM(INDEX($A327:$Y327,MATCH(Lists!$J$4,$A$1:$Y$1,0))&amp;""),"")&lt;&gt;"",IFERROR(TRIM(INDEX($A327:$Y327,MATCH(Lists!$J$4,$A$1:$Y$1,0))&amp;""),""),IFERROR(TRIM(INDEX($A327:$Y327,MATCH(Lists!$J$2,$A$1:$Y$1,0))&amp;""),"")))</f>
        <v/>
      </c>
      <c r="AG327" s="21">
        <f>IFERROR(TRIM(INDEX($A327:$Y327,MATCH(Lists!$J$5,$A$1:$Y$1,0))&amp;""),"")</f>
        <v/>
      </c>
      <c r="AH327" s="21">
        <f>IFERROR(VALUE(IFERROR(TRIM(INDEX($A327:$Y327,MATCH(Lists!$J$6,$A$1:$Y$1,0))&amp;""),"")),"")</f>
        <v/>
      </c>
      <c r="AI327" s="22">
        <f>IF($AD327="S",Themes!$L$8,IF($AD327="M",Themes!$L$9,IF($AD327="L",Themes!$L$10,0)))</f>
        <v/>
      </c>
      <c r="AJ327" s="21">
        <f>IF(OR($AA327="",$AF327=""),0,IF(COUNTIFS($AA$2:$AA327,$AA327,$AF$2:$AF327,$AF327)=1,1,0))</f>
        <v/>
      </c>
      <c r="AK327" s="21">
        <f>IF($AJ327=1,IF(AND($AG327&lt;&gt;"",$AG327&lt;&gt;Themes!$L$12),1,0),0)</f>
        <v/>
      </c>
    </row>
    <row r="328">
      <c r="Z328" s="19" t="n"/>
      <c r="AA328" s="23" t="n"/>
      <c r="AB328" s="23" t="n"/>
      <c r="AC328" s="23" t="n"/>
      <c r="AD328" s="23" t="n"/>
      <c r="AE328" s="19" t="n"/>
      <c r="AF328" s="21">
        <f>IF(IFERROR(TRIM(INDEX($A328:$Y328,MATCH(Lists!$J$3,$A$1:$Y$1,0))&amp;""),"")&lt;&gt;"",IFERROR(TRIM(INDEX($A328:$Y328,MATCH(Lists!$J$3,$A$1:$Y$1,0))&amp;""),""),IF(IFERROR(TRIM(INDEX($A328:$Y328,MATCH(Lists!$J$4,$A$1:$Y$1,0))&amp;""),"")&lt;&gt;"",IFERROR(TRIM(INDEX($A328:$Y328,MATCH(Lists!$J$4,$A$1:$Y$1,0))&amp;""),""),IFERROR(TRIM(INDEX($A328:$Y328,MATCH(Lists!$J$2,$A$1:$Y$1,0))&amp;""),"")))</f>
        <v/>
      </c>
      <c r="AG328" s="21">
        <f>IFERROR(TRIM(INDEX($A328:$Y328,MATCH(Lists!$J$5,$A$1:$Y$1,0))&amp;""),"")</f>
        <v/>
      </c>
      <c r="AH328" s="21">
        <f>IFERROR(VALUE(IFERROR(TRIM(INDEX($A328:$Y328,MATCH(Lists!$J$6,$A$1:$Y$1,0))&amp;""),"")),"")</f>
        <v/>
      </c>
      <c r="AI328" s="22">
        <f>IF($AD328="S",Themes!$L$8,IF($AD328="M",Themes!$L$9,IF($AD328="L",Themes!$L$10,0)))</f>
        <v/>
      </c>
      <c r="AJ328" s="21">
        <f>IF(OR($AA328="",$AF328=""),0,IF(COUNTIFS($AA$2:$AA328,$AA328,$AF$2:$AF328,$AF328)=1,1,0))</f>
        <v/>
      </c>
      <c r="AK328" s="21">
        <f>IF($AJ328=1,IF(AND($AG328&lt;&gt;"",$AG328&lt;&gt;Themes!$L$12),1,0),0)</f>
        <v/>
      </c>
    </row>
    <row r="329">
      <c r="Z329" s="19" t="n"/>
      <c r="AA329" s="23" t="n"/>
      <c r="AB329" s="23" t="n"/>
      <c r="AC329" s="23" t="n"/>
      <c r="AD329" s="23" t="n"/>
      <c r="AE329" s="19" t="n"/>
      <c r="AF329" s="21">
        <f>IF(IFERROR(TRIM(INDEX($A329:$Y329,MATCH(Lists!$J$3,$A$1:$Y$1,0))&amp;""),"")&lt;&gt;"",IFERROR(TRIM(INDEX($A329:$Y329,MATCH(Lists!$J$3,$A$1:$Y$1,0))&amp;""),""),IF(IFERROR(TRIM(INDEX($A329:$Y329,MATCH(Lists!$J$4,$A$1:$Y$1,0))&amp;""),"")&lt;&gt;"",IFERROR(TRIM(INDEX($A329:$Y329,MATCH(Lists!$J$4,$A$1:$Y$1,0))&amp;""),""),IFERROR(TRIM(INDEX($A329:$Y329,MATCH(Lists!$J$2,$A$1:$Y$1,0))&amp;""),"")))</f>
        <v/>
      </c>
      <c r="AG329" s="21">
        <f>IFERROR(TRIM(INDEX($A329:$Y329,MATCH(Lists!$J$5,$A$1:$Y$1,0))&amp;""),"")</f>
        <v/>
      </c>
      <c r="AH329" s="21">
        <f>IFERROR(VALUE(IFERROR(TRIM(INDEX($A329:$Y329,MATCH(Lists!$J$6,$A$1:$Y$1,0))&amp;""),"")),"")</f>
        <v/>
      </c>
      <c r="AI329" s="22">
        <f>IF($AD329="S",Themes!$L$8,IF($AD329="M",Themes!$L$9,IF($AD329="L",Themes!$L$10,0)))</f>
        <v/>
      </c>
      <c r="AJ329" s="21">
        <f>IF(OR($AA329="",$AF329=""),0,IF(COUNTIFS($AA$2:$AA329,$AA329,$AF$2:$AF329,$AF329)=1,1,0))</f>
        <v/>
      </c>
      <c r="AK329" s="21">
        <f>IF($AJ329=1,IF(AND($AG329&lt;&gt;"",$AG329&lt;&gt;Themes!$L$12),1,0),0)</f>
        <v/>
      </c>
    </row>
    <row r="330">
      <c r="Z330" s="19" t="n"/>
      <c r="AA330" s="23" t="n"/>
      <c r="AB330" s="23" t="n"/>
      <c r="AC330" s="23" t="n"/>
      <c r="AD330" s="23" t="n"/>
      <c r="AE330" s="19" t="n"/>
      <c r="AF330" s="21">
        <f>IF(IFERROR(TRIM(INDEX($A330:$Y330,MATCH(Lists!$J$3,$A$1:$Y$1,0))&amp;""),"")&lt;&gt;"",IFERROR(TRIM(INDEX($A330:$Y330,MATCH(Lists!$J$3,$A$1:$Y$1,0))&amp;""),""),IF(IFERROR(TRIM(INDEX($A330:$Y330,MATCH(Lists!$J$4,$A$1:$Y$1,0))&amp;""),"")&lt;&gt;"",IFERROR(TRIM(INDEX($A330:$Y330,MATCH(Lists!$J$4,$A$1:$Y$1,0))&amp;""),""),IFERROR(TRIM(INDEX($A330:$Y330,MATCH(Lists!$J$2,$A$1:$Y$1,0))&amp;""),"")))</f>
        <v/>
      </c>
      <c r="AG330" s="21">
        <f>IFERROR(TRIM(INDEX($A330:$Y330,MATCH(Lists!$J$5,$A$1:$Y$1,0))&amp;""),"")</f>
        <v/>
      </c>
      <c r="AH330" s="21">
        <f>IFERROR(VALUE(IFERROR(TRIM(INDEX($A330:$Y330,MATCH(Lists!$J$6,$A$1:$Y$1,0))&amp;""),"")),"")</f>
        <v/>
      </c>
      <c r="AI330" s="22">
        <f>IF($AD330="S",Themes!$L$8,IF($AD330="M",Themes!$L$9,IF($AD330="L",Themes!$L$10,0)))</f>
        <v/>
      </c>
      <c r="AJ330" s="21">
        <f>IF(OR($AA330="",$AF330=""),0,IF(COUNTIFS($AA$2:$AA330,$AA330,$AF$2:$AF330,$AF330)=1,1,0))</f>
        <v/>
      </c>
      <c r="AK330" s="21">
        <f>IF($AJ330=1,IF(AND($AG330&lt;&gt;"",$AG330&lt;&gt;Themes!$L$12),1,0),0)</f>
        <v/>
      </c>
    </row>
    <row r="331">
      <c r="Z331" s="19" t="n"/>
      <c r="AA331" s="23" t="n"/>
      <c r="AB331" s="23" t="n"/>
      <c r="AC331" s="23" t="n"/>
      <c r="AD331" s="23" t="n"/>
      <c r="AE331" s="19" t="n"/>
      <c r="AF331" s="21">
        <f>IF(IFERROR(TRIM(INDEX($A331:$Y331,MATCH(Lists!$J$3,$A$1:$Y$1,0))&amp;""),"")&lt;&gt;"",IFERROR(TRIM(INDEX($A331:$Y331,MATCH(Lists!$J$3,$A$1:$Y$1,0))&amp;""),""),IF(IFERROR(TRIM(INDEX($A331:$Y331,MATCH(Lists!$J$4,$A$1:$Y$1,0))&amp;""),"")&lt;&gt;"",IFERROR(TRIM(INDEX($A331:$Y331,MATCH(Lists!$J$4,$A$1:$Y$1,0))&amp;""),""),IFERROR(TRIM(INDEX($A331:$Y331,MATCH(Lists!$J$2,$A$1:$Y$1,0))&amp;""),"")))</f>
        <v/>
      </c>
      <c r="AG331" s="21">
        <f>IFERROR(TRIM(INDEX($A331:$Y331,MATCH(Lists!$J$5,$A$1:$Y$1,0))&amp;""),"")</f>
        <v/>
      </c>
      <c r="AH331" s="21">
        <f>IFERROR(VALUE(IFERROR(TRIM(INDEX($A331:$Y331,MATCH(Lists!$J$6,$A$1:$Y$1,0))&amp;""),"")),"")</f>
        <v/>
      </c>
      <c r="AI331" s="22">
        <f>IF($AD331="S",Themes!$L$8,IF($AD331="M",Themes!$L$9,IF($AD331="L",Themes!$L$10,0)))</f>
        <v/>
      </c>
      <c r="AJ331" s="21">
        <f>IF(OR($AA331="",$AF331=""),0,IF(COUNTIFS($AA$2:$AA331,$AA331,$AF$2:$AF331,$AF331)=1,1,0))</f>
        <v/>
      </c>
      <c r="AK331" s="21">
        <f>IF($AJ331=1,IF(AND($AG331&lt;&gt;"",$AG331&lt;&gt;Themes!$L$12),1,0),0)</f>
        <v/>
      </c>
    </row>
    <row r="332">
      <c r="Z332" s="19" t="n"/>
      <c r="AA332" s="23" t="n"/>
      <c r="AB332" s="23" t="n"/>
      <c r="AC332" s="23" t="n"/>
      <c r="AD332" s="23" t="n"/>
      <c r="AE332" s="19" t="n"/>
      <c r="AF332" s="21">
        <f>IF(IFERROR(TRIM(INDEX($A332:$Y332,MATCH(Lists!$J$3,$A$1:$Y$1,0))&amp;""),"")&lt;&gt;"",IFERROR(TRIM(INDEX($A332:$Y332,MATCH(Lists!$J$3,$A$1:$Y$1,0))&amp;""),""),IF(IFERROR(TRIM(INDEX($A332:$Y332,MATCH(Lists!$J$4,$A$1:$Y$1,0))&amp;""),"")&lt;&gt;"",IFERROR(TRIM(INDEX($A332:$Y332,MATCH(Lists!$J$4,$A$1:$Y$1,0))&amp;""),""),IFERROR(TRIM(INDEX($A332:$Y332,MATCH(Lists!$J$2,$A$1:$Y$1,0))&amp;""),"")))</f>
        <v/>
      </c>
      <c r="AG332" s="21">
        <f>IFERROR(TRIM(INDEX($A332:$Y332,MATCH(Lists!$J$5,$A$1:$Y$1,0))&amp;""),"")</f>
        <v/>
      </c>
      <c r="AH332" s="21">
        <f>IFERROR(VALUE(IFERROR(TRIM(INDEX($A332:$Y332,MATCH(Lists!$J$6,$A$1:$Y$1,0))&amp;""),"")),"")</f>
        <v/>
      </c>
      <c r="AI332" s="22">
        <f>IF($AD332="S",Themes!$L$8,IF($AD332="M",Themes!$L$9,IF($AD332="L",Themes!$L$10,0)))</f>
        <v/>
      </c>
      <c r="AJ332" s="21">
        <f>IF(OR($AA332="",$AF332=""),0,IF(COUNTIFS($AA$2:$AA332,$AA332,$AF$2:$AF332,$AF332)=1,1,0))</f>
        <v/>
      </c>
      <c r="AK332" s="21">
        <f>IF($AJ332=1,IF(AND($AG332&lt;&gt;"",$AG332&lt;&gt;Themes!$L$12),1,0),0)</f>
        <v/>
      </c>
    </row>
    <row r="333">
      <c r="Z333" s="19" t="n"/>
      <c r="AA333" s="23" t="n"/>
      <c r="AB333" s="23" t="n"/>
      <c r="AC333" s="23" t="n"/>
      <c r="AD333" s="23" t="n"/>
      <c r="AE333" s="19" t="n"/>
      <c r="AF333" s="21">
        <f>IF(IFERROR(TRIM(INDEX($A333:$Y333,MATCH(Lists!$J$3,$A$1:$Y$1,0))&amp;""),"")&lt;&gt;"",IFERROR(TRIM(INDEX($A333:$Y333,MATCH(Lists!$J$3,$A$1:$Y$1,0))&amp;""),""),IF(IFERROR(TRIM(INDEX($A333:$Y333,MATCH(Lists!$J$4,$A$1:$Y$1,0))&amp;""),"")&lt;&gt;"",IFERROR(TRIM(INDEX($A333:$Y333,MATCH(Lists!$J$4,$A$1:$Y$1,0))&amp;""),""),IFERROR(TRIM(INDEX($A333:$Y333,MATCH(Lists!$J$2,$A$1:$Y$1,0))&amp;""),"")))</f>
        <v/>
      </c>
      <c r="AG333" s="21">
        <f>IFERROR(TRIM(INDEX($A333:$Y333,MATCH(Lists!$J$5,$A$1:$Y$1,0))&amp;""),"")</f>
        <v/>
      </c>
      <c r="AH333" s="21">
        <f>IFERROR(VALUE(IFERROR(TRIM(INDEX($A333:$Y333,MATCH(Lists!$J$6,$A$1:$Y$1,0))&amp;""),"")),"")</f>
        <v/>
      </c>
      <c r="AI333" s="22">
        <f>IF($AD333="S",Themes!$L$8,IF($AD333="M",Themes!$L$9,IF($AD333="L",Themes!$L$10,0)))</f>
        <v/>
      </c>
      <c r="AJ333" s="21">
        <f>IF(OR($AA333="",$AF333=""),0,IF(COUNTIFS($AA$2:$AA333,$AA333,$AF$2:$AF333,$AF333)=1,1,0))</f>
        <v/>
      </c>
      <c r="AK333" s="21">
        <f>IF($AJ333=1,IF(AND($AG333&lt;&gt;"",$AG333&lt;&gt;Themes!$L$12),1,0),0)</f>
        <v/>
      </c>
    </row>
    <row r="334">
      <c r="Z334" s="19" t="n"/>
      <c r="AA334" s="23" t="n"/>
      <c r="AB334" s="23" t="n"/>
      <c r="AC334" s="23" t="n"/>
      <c r="AD334" s="23" t="n"/>
      <c r="AE334" s="19" t="n"/>
      <c r="AF334" s="21">
        <f>IF(IFERROR(TRIM(INDEX($A334:$Y334,MATCH(Lists!$J$3,$A$1:$Y$1,0))&amp;""),"")&lt;&gt;"",IFERROR(TRIM(INDEX($A334:$Y334,MATCH(Lists!$J$3,$A$1:$Y$1,0))&amp;""),""),IF(IFERROR(TRIM(INDEX($A334:$Y334,MATCH(Lists!$J$4,$A$1:$Y$1,0))&amp;""),"")&lt;&gt;"",IFERROR(TRIM(INDEX($A334:$Y334,MATCH(Lists!$J$4,$A$1:$Y$1,0))&amp;""),""),IFERROR(TRIM(INDEX($A334:$Y334,MATCH(Lists!$J$2,$A$1:$Y$1,0))&amp;""),"")))</f>
        <v/>
      </c>
      <c r="AG334" s="21">
        <f>IFERROR(TRIM(INDEX($A334:$Y334,MATCH(Lists!$J$5,$A$1:$Y$1,0))&amp;""),"")</f>
        <v/>
      </c>
      <c r="AH334" s="21">
        <f>IFERROR(VALUE(IFERROR(TRIM(INDEX($A334:$Y334,MATCH(Lists!$J$6,$A$1:$Y$1,0))&amp;""),"")),"")</f>
        <v/>
      </c>
      <c r="AI334" s="22">
        <f>IF($AD334="S",Themes!$L$8,IF($AD334="M",Themes!$L$9,IF($AD334="L",Themes!$L$10,0)))</f>
        <v/>
      </c>
      <c r="AJ334" s="21">
        <f>IF(OR($AA334="",$AF334=""),0,IF(COUNTIFS($AA$2:$AA334,$AA334,$AF$2:$AF334,$AF334)=1,1,0))</f>
        <v/>
      </c>
      <c r="AK334" s="21">
        <f>IF($AJ334=1,IF(AND($AG334&lt;&gt;"",$AG334&lt;&gt;Themes!$L$12),1,0),0)</f>
        <v/>
      </c>
    </row>
    <row r="335">
      <c r="Z335" s="19" t="n"/>
      <c r="AA335" s="23" t="n"/>
      <c r="AB335" s="23" t="n"/>
      <c r="AC335" s="23" t="n"/>
      <c r="AD335" s="23" t="n"/>
      <c r="AE335" s="19" t="n"/>
      <c r="AF335" s="21">
        <f>IF(IFERROR(TRIM(INDEX($A335:$Y335,MATCH(Lists!$J$3,$A$1:$Y$1,0))&amp;""),"")&lt;&gt;"",IFERROR(TRIM(INDEX($A335:$Y335,MATCH(Lists!$J$3,$A$1:$Y$1,0))&amp;""),""),IF(IFERROR(TRIM(INDEX($A335:$Y335,MATCH(Lists!$J$4,$A$1:$Y$1,0))&amp;""),"")&lt;&gt;"",IFERROR(TRIM(INDEX($A335:$Y335,MATCH(Lists!$J$4,$A$1:$Y$1,0))&amp;""),""),IFERROR(TRIM(INDEX($A335:$Y335,MATCH(Lists!$J$2,$A$1:$Y$1,0))&amp;""),"")))</f>
        <v/>
      </c>
      <c r="AG335" s="21">
        <f>IFERROR(TRIM(INDEX($A335:$Y335,MATCH(Lists!$J$5,$A$1:$Y$1,0))&amp;""),"")</f>
        <v/>
      </c>
      <c r="AH335" s="21">
        <f>IFERROR(VALUE(IFERROR(TRIM(INDEX($A335:$Y335,MATCH(Lists!$J$6,$A$1:$Y$1,0))&amp;""),"")),"")</f>
        <v/>
      </c>
      <c r="AI335" s="22">
        <f>IF($AD335="S",Themes!$L$8,IF($AD335="M",Themes!$L$9,IF($AD335="L",Themes!$L$10,0)))</f>
        <v/>
      </c>
      <c r="AJ335" s="21">
        <f>IF(OR($AA335="",$AF335=""),0,IF(COUNTIFS($AA$2:$AA335,$AA335,$AF$2:$AF335,$AF335)=1,1,0))</f>
        <v/>
      </c>
      <c r="AK335" s="21">
        <f>IF($AJ335=1,IF(AND($AG335&lt;&gt;"",$AG335&lt;&gt;Themes!$L$12),1,0),0)</f>
        <v/>
      </c>
    </row>
    <row r="336">
      <c r="Z336" s="19" t="n"/>
      <c r="AA336" s="23" t="n"/>
      <c r="AB336" s="23" t="n"/>
      <c r="AC336" s="23" t="n"/>
      <c r="AD336" s="23" t="n"/>
      <c r="AE336" s="19" t="n"/>
      <c r="AF336" s="21">
        <f>IF(IFERROR(TRIM(INDEX($A336:$Y336,MATCH(Lists!$J$3,$A$1:$Y$1,0))&amp;""),"")&lt;&gt;"",IFERROR(TRIM(INDEX($A336:$Y336,MATCH(Lists!$J$3,$A$1:$Y$1,0))&amp;""),""),IF(IFERROR(TRIM(INDEX($A336:$Y336,MATCH(Lists!$J$4,$A$1:$Y$1,0))&amp;""),"")&lt;&gt;"",IFERROR(TRIM(INDEX($A336:$Y336,MATCH(Lists!$J$4,$A$1:$Y$1,0))&amp;""),""),IFERROR(TRIM(INDEX($A336:$Y336,MATCH(Lists!$J$2,$A$1:$Y$1,0))&amp;""),"")))</f>
        <v/>
      </c>
      <c r="AG336" s="21">
        <f>IFERROR(TRIM(INDEX($A336:$Y336,MATCH(Lists!$J$5,$A$1:$Y$1,0))&amp;""),"")</f>
        <v/>
      </c>
      <c r="AH336" s="21">
        <f>IFERROR(VALUE(IFERROR(TRIM(INDEX($A336:$Y336,MATCH(Lists!$J$6,$A$1:$Y$1,0))&amp;""),"")),"")</f>
        <v/>
      </c>
      <c r="AI336" s="22">
        <f>IF($AD336="S",Themes!$L$8,IF($AD336="M",Themes!$L$9,IF($AD336="L",Themes!$L$10,0)))</f>
        <v/>
      </c>
      <c r="AJ336" s="21">
        <f>IF(OR($AA336="",$AF336=""),0,IF(COUNTIFS($AA$2:$AA336,$AA336,$AF$2:$AF336,$AF336)=1,1,0))</f>
        <v/>
      </c>
      <c r="AK336" s="21">
        <f>IF($AJ336=1,IF(AND($AG336&lt;&gt;"",$AG336&lt;&gt;Themes!$L$12),1,0),0)</f>
        <v/>
      </c>
    </row>
    <row r="337">
      <c r="Z337" s="19" t="n"/>
      <c r="AA337" s="23" t="n"/>
      <c r="AB337" s="23" t="n"/>
      <c r="AC337" s="23" t="n"/>
      <c r="AD337" s="23" t="n"/>
      <c r="AE337" s="19" t="n"/>
      <c r="AF337" s="21">
        <f>IF(IFERROR(TRIM(INDEX($A337:$Y337,MATCH(Lists!$J$3,$A$1:$Y$1,0))&amp;""),"")&lt;&gt;"",IFERROR(TRIM(INDEX($A337:$Y337,MATCH(Lists!$J$3,$A$1:$Y$1,0))&amp;""),""),IF(IFERROR(TRIM(INDEX($A337:$Y337,MATCH(Lists!$J$4,$A$1:$Y$1,0))&amp;""),"")&lt;&gt;"",IFERROR(TRIM(INDEX($A337:$Y337,MATCH(Lists!$J$4,$A$1:$Y$1,0))&amp;""),""),IFERROR(TRIM(INDEX($A337:$Y337,MATCH(Lists!$J$2,$A$1:$Y$1,0))&amp;""),"")))</f>
        <v/>
      </c>
      <c r="AG337" s="21">
        <f>IFERROR(TRIM(INDEX($A337:$Y337,MATCH(Lists!$J$5,$A$1:$Y$1,0))&amp;""),"")</f>
        <v/>
      </c>
      <c r="AH337" s="21">
        <f>IFERROR(VALUE(IFERROR(TRIM(INDEX($A337:$Y337,MATCH(Lists!$J$6,$A$1:$Y$1,0))&amp;""),"")),"")</f>
        <v/>
      </c>
      <c r="AI337" s="22">
        <f>IF($AD337="S",Themes!$L$8,IF($AD337="M",Themes!$L$9,IF($AD337="L",Themes!$L$10,0)))</f>
        <v/>
      </c>
      <c r="AJ337" s="21">
        <f>IF(OR($AA337="",$AF337=""),0,IF(COUNTIFS($AA$2:$AA337,$AA337,$AF$2:$AF337,$AF337)=1,1,0))</f>
        <v/>
      </c>
      <c r="AK337" s="21">
        <f>IF($AJ337=1,IF(AND($AG337&lt;&gt;"",$AG337&lt;&gt;Themes!$L$12),1,0),0)</f>
        <v/>
      </c>
    </row>
    <row r="338">
      <c r="Z338" s="19" t="n"/>
      <c r="AA338" s="23" t="n"/>
      <c r="AB338" s="23" t="n"/>
      <c r="AC338" s="23" t="n"/>
      <c r="AD338" s="23" t="n"/>
      <c r="AE338" s="19" t="n"/>
      <c r="AF338" s="21">
        <f>IF(IFERROR(TRIM(INDEX($A338:$Y338,MATCH(Lists!$J$3,$A$1:$Y$1,0))&amp;""),"")&lt;&gt;"",IFERROR(TRIM(INDEX($A338:$Y338,MATCH(Lists!$J$3,$A$1:$Y$1,0))&amp;""),""),IF(IFERROR(TRIM(INDEX($A338:$Y338,MATCH(Lists!$J$4,$A$1:$Y$1,0))&amp;""),"")&lt;&gt;"",IFERROR(TRIM(INDEX($A338:$Y338,MATCH(Lists!$J$4,$A$1:$Y$1,0))&amp;""),""),IFERROR(TRIM(INDEX($A338:$Y338,MATCH(Lists!$J$2,$A$1:$Y$1,0))&amp;""),"")))</f>
        <v/>
      </c>
      <c r="AG338" s="21">
        <f>IFERROR(TRIM(INDEX($A338:$Y338,MATCH(Lists!$J$5,$A$1:$Y$1,0))&amp;""),"")</f>
        <v/>
      </c>
      <c r="AH338" s="21">
        <f>IFERROR(VALUE(IFERROR(TRIM(INDEX($A338:$Y338,MATCH(Lists!$J$6,$A$1:$Y$1,0))&amp;""),"")),"")</f>
        <v/>
      </c>
      <c r="AI338" s="22">
        <f>IF($AD338="S",Themes!$L$8,IF($AD338="M",Themes!$L$9,IF($AD338="L",Themes!$L$10,0)))</f>
        <v/>
      </c>
      <c r="AJ338" s="21">
        <f>IF(OR($AA338="",$AF338=""),0,IF(COUNTIFS($AA$2:$AA338,$AA338,$AF$2:$AF338,$AF338)=1,1,0))</f>
        <v/>
      </c>
      <c r="AK338" s="21">
        <f>IF($AJ338=1,IF(AND($AG338&lt;&gt;"",$AG338&lt;&gt;Themes!$L$12),1,0),0)</f>
        <v/>
      </c>
    </row>
    <row r="339">
      <c r="Z339" s="19" t="n"/>
      <c r="AA339" s="23" t="n"/>
      <c r="AB339" s="23" t="n"/>
      <c r="AC339" s="23" t="n"/>
      <c r="AD339" s="23" t="n"/>
      <c r="AE339" s="19" t="n"/>
      <c r="AF339" s="21">
        <f>IF(IFERROR(TRIM(INDEX($A339:$Y339,MATCH(Lists!$J$3,$A$1:$Y$1,0))&amp;""),"")&lt;&gt;"",IFERROR(TRIM(INDEX($A339:$Y339,MATCH(Lists!$J$3,$A$1:$Y$1,0))&amp;""),""),IF(IFERROR(TRIM(INDEX($A339:$Y339,MATCH(Lists!$J$4,$A$1:$Y$1,0))&amp;""),"")&lt;&gt;"",IFERROR(TRIM(INDEX($A339:$Y339,MATCH(Lists!$J$4,$A$1:$Y$1,0))&amp;""),""),IFERROR(TRIM(INDEX($A339:$Y339,MATCH(Lists!$J$2,$A$1:$Y$1,0))&amp;""),"")))</f>
        <v/>
      </c>
      <c r="AG339" s="21">
        <f>IFERROR(TRIM(INDEX($A339:$Y339,MATCH(Lists!$J$5,$A$1:$Y$1,0))&amp;""),"")</f>
        <v/>
      </c>
      <c r="AH339" s="21">
        <f>IFERROR(VALUE(IFERROR(TRIM(INDEX($A339:$Y339,MATCH(Lists!$J$6,$A$1:$Y$1,0))&amp;""),"")),"")</f>
        <v/>
      </c>
      <c r="AI339" s="22">
        <f>IF($AD339="S",Themes!$L$8,IF($AD339="M",Themes!$L$9,IF($AD339="L",Themes!$L$10,0)))</f>
        <v/>
      </c>
      <c r="AJ339" s="21">
        <f>IF(OR($AA339="",$AF339=""),0,IF(COUNTIFS($AA$2:$AA339,$AA339,$AF$2:$AF339,$AF339)=1,1,0))</f>
        <v/>
      </c>
      <c r="AK339" s="21">
        <f>IF($AJ339=1,IF(AND($AG339&lt;&gt;"",$AG339&lt;&gt;Themes!$L$12),1,0),0)</f>
        <v/>
      </c>
    </row>
    <row r="340">
      <c r="Z340" s="19" t="n"/>
      <c r="AA340" s="23" t="n"/>
      <c r="AB340" s="23" t="n"/>
      <c r="AC340" s="23" t="n"/>
      <c r="AD340" s="23" t="n"/>
      <c r="AE340" s="19" t="n"/>
      <c r="AF340" s="21">
        <f>IF(IFERROR(TRIM(INDEX($A340:$Y340,MATCH(Lists!$J$3,$A$1:$Y$1,0))&amp;""),"")&lt;&gt;"",IFERROR(TRIM(INDEX($A340:$Y340,MATCH(Lists!$J$3,$A$1:$Y$1,0))&amp;""),""),IF(IFERROR(TRIM(INDEX($A340:$Y340,MATCH(Lists!$J$4,$A$1:$Y$1,0))&amp;""),"")&lt;&gt;"",IFERROR(TRIM(INDEX($A340:$Y340,MATCH(Lists!$J$4,$A$1:$Y$1,0))&amp;""),""),IFERROR(TRIM(INDEX($A340:$Y340,MATCH(Lists!$J$2,$A$1:$Y$1,0))&amp;""),"")))</f>
        <v/>
      </c>
      <c r="AG340" s="21">
        <f>IFERROR(TRIM(INDEX($A340:$Y340,MATCH(Lists!$J$5,$A$1:$Y$1,0))&amp;""),"")</f>
        <v/>
      </c>
      <c r="AH340" s="21">
        <f>IFERROR(VALUE(IFERROR(TRIM(INDEX($A340:$Y340,MATCH(Lists!$J$6,$A$1:$Y$1,0))&amp;""),"")),"")</f>
        <v/>
      </c>
      <c r="AI340" s="22">
        <f>IF($AD340="S",Themes!$L$8,IF($AD340="M",Themes!$L$9,IF($AD340="L",Themes!$L$10,0)))</f>
        <v/>
      </c>
      <c r="AJ340" s="21">
        <f>IF(OR($AA340="",$AF340=""),0,IF(COUNTIFS($AA$2:$AA340,$AA340,$AF$2:$AF340,$AF340)=1,1,0))</f>
        <v/>
      </c>
      <c r="AK340" s="21">
        <f>IF($AJ340=1,IF(AND($AG340&lt;&gt;"",$AG340&lt;&gt;Themes!$L$12),1,0),0)</f>
        <v/>
      </c>
    </row>
    <row r="341">
      <c r="Z341" s="19" t="n"/>
      <c r="AA341" s="23" t="n"/>
      <c r="AB341" s="23" t="n"/>
      <c r="AC341" s="23" t="n"/>
      <c r="AD341" s="23" t="n"/>
      <c r="AE341" s="19" t="n"/>
      <c r="AF341" s="21">
        <f>IF(IFERROR(TRIM(INDEX($A341:$Y341,MATCH(Lists!$J$3,$A$1:$Y$1,0))&amp;""),"")&lt;&gt;"",IFERROR(TRIM(INDEX($A341:$Y341,MATCH(Lists!$J$3,$A$1:$Y$1,0))&amp;""),""),IF(IFERROR(TRIM(INDEX($A341:$Y341,MATCH(Lists!$J$4,$A$1:$Y$1,0))&amp;""),"")&lt;&gt;"",IFERROR(TRIM(INDEX($A341:$Y341,MATCH(Lists!$J$4,$A$1:$Y$1,0))&amp;""),""),IFERROR(TRIM(INDEX($A341:$Y341,MATCH(Lists!$J$2,$A$1:$Y$1,0))&amp;""),"")))</f>
        <v/>
      </c>
      <c r="AG341" s="21">
        <f>IFERROR(TRIM(INDEX($A341:$Y341,MATCH(Lists!$J$5,$A$1:$Y$1,0))&amp;""),"")</f>
        <v/>
      </c>
      <c r="AH341" s="21">
        <f>IFERROR(VALUE(IFERROR(TRIM(INDEX($A341:$Y341,MATCH(Lists!$J$6,$A$1:$Y$1,0))&amp;""),"")),"")</f>
        <v/>
      </c>
      <c r="AI341" s="22">
        <f>IF($AD341="S",Themes!$L$8,IF($AD341="M",Themes!$L$9,IF($AD341="L",Themes!$L$10,0)))</f>
        <v/>
      </c>
      <c r="AJ341" s="21">
        <f>IF(OR($AA341="",$AF341=""),0,IF(COUNTIFS($AA$2:$AA341,$AA341,$AF$2:$AF341,$AF341)=1,1,0))</f>
        <v/>
      </c>
      <c r="AK341" s="21">
        <f>IF($AJ341=1,IF(AND($AG341&lt;&gt;"",$AG341&lt;&gt;Themes!$L$12),1,0),0)</f>
        <v/>
      </c>
    </row>
    <row r="342">
      <c r="Z342" s="19" t="n"/>
      <c r="AA342" s="23" t="n"/>
      <c r="AB342" s="23" t="n"/>
      <c r="AC342" s="23" t="n"/>
      <c r="AD342" s="23" t="n"/>
      <c r="AE342" s="19" t="n"/>
      <c r="AF342" s="21">
        <f>IF(IFERROR(TRIM(INDEX($A342:$Y342,MATCH(Lists!$J$3,$A$1:$Y$1,0))&amp;""),"")&lt;&gt;"",IFERROR(TRIM(INDEX($A342:$Y342,MATCH(Lists!$J$3,$A$1:$Y$1,0))&amp;""),""),IF(IFERROR(TRIM(INDEX($A342:$Y342,MATCH(Lists!$J$4,$A$1:$Y$1,0))&amp;""),"")&lt;&gt;"",IFERROR(TRIM(INDEX($A342:$Y342,MATCH(Lists!$J$4,$A$1:$Y$1,0))&amp;""),""),IFERROR(TRIM(INDEX($A342:$Y342,MATCH(Lists!$J$2,$A$1:$Y$1,0))&amp;""),"")))</f>
        <v/>
      </c>
      <c r="AG342" s="21">
        <f>IFERROR(TRIM(INDEX($A342:$Y342,MATCH(Lists!$J$5,$A$1:$Y$1,0))&amp;""),"")</f>
        <v/>
      </c>
      <c r="AH342" s="21">
        <f>IFERROR(VALUE(IFERROR(TRIM(INDEX($A342:$Y342,MATCH(Lists!$J$6,$A$1:$Y$1,0))&amp;""),"")),"")</f>
        <v/>
      </c>
      <c r="AI342" s="22">
        <f>IF($AD342="S",Themes!$L$8,IF($AD342="M",Themes!$L$9,IF($AD342="L",Themes!$L$10,0)))</f>
        <v/>
      </c>
      <c r="AJ342" s="21">
        <f>IF(OR($AA342="",$AF342=""),0,IF(COUNTIFS($AA$2:$AA342,$AA342,$AF$2:$AF342,$AF342)=1,1,0))</f>
        <v/>
      </c>
      <c r="AK342" s="21">
        <f>IF($AJ342=1,IF(AND($AG342&lt;&gt;"",$AG342&lt;&gt;Themes!$L$12),1,0),0)</f>
        <v/>
      </c>
    </row>
    <row r="343">
      <c r="Z343" s="19" t="n"/>
      <c r="AA343" s="23" t="n"/>
      <c r="AB343" s="23" t="n"/>
      <c r="AC343" s="23" t="n"/>
      <c r="AD343" s="23" t="n"/>
      <c r="AE343" s="19" t="n"/>
      <c r="AF343" s="21">
        <f>IF(IFERROR(TRIM(INDEX($A343:$Y343,MATCH(Lists!$J$3,$A$1:$Y$1,0))&amp;""),"")&lt;&gt;"",IFERROR(TRIM(INDEX($A343:$Y343,MATCH(Lists!$J$3,$A$1:$Y$1,0))&amp;""),""),IF(IFERROR(TRIM(INDEX($A343:$Y343,MATCH(Lists!$J$4,$A$1:$Y$1,0))&amp;""),"")&lt;&gt;"",IFERROR(TRIM(INDEX($A343:$Y343,MATCH(Lists!$J$4,$A$1:$Y$1,0))&amp;""),""),IFERROR(TRIM(INDEX($A343:$Y343,MATCH(Lists!$J$2,$A$1:$Y$1,0))&amp;""),"")))</f>
        <v/>
      </c>
      <c r="AG343" s="21">
        <f>IFERROR(TRIM(INDEX($A343:$Y343,MATCH(Lists!$J$5,$A$1:$Y$1,0))&amp;""),"")</f>
        <v/>
      </c>
      <c r="AH343" s="21">
        <f>IFERROR(VALUE(IFERROR(TRIM(INDEX($A343:$Y343,MATCH(Lists!$J$6,$A$1:$Y$1,0))&amp;""),"")),"")</f>
        <v/>
      </c>
      <c r="AI343" s="22">
        <f>IF($AD343="S",Themes!$L$8,IF($AD343="M",Themes!$L$9,IF($AD343="L",Themes!$L$10,0)))</f>
        <v/>
      </c>
      <c r="AJ343" s="21">
        <f>IF(OR($AA343="",$AF343=""),0,IF(COUNTIFS($AA$2:$AA343,$AA343,$AF$2:$AF343,$AF343)=1,1,0))</f>
        <v/>
      </c>
      <c r="AK343" s="21">
        <f>IF($AJ343=1,IF(AND($AG343&lt;&gt;"",$AG343&lt;&gt;Themes!$L$12),1,0),0)</f>
        <v/>
      </c>
    </row>
    <row r="344">
      <c r="Z344" s="19" t="n"/>
      <c r="AA344" s="23" t="n"/>
      <c r="AB344" s="23" t="n"/>
      <c r="AC344" s="23" t="n"/>
      <c r="AD344" s="23" t="n"/>
      <c r="AE344" s="19" t="n"/>
      <c r="AF344" s="21">
        <f>IF(IFERROR(TRIM(INDEX($A344:$Y344,MATCH(Lists!$J$3,$A$1:$Y$1,0))&amp;""),"")&lt;&gt;"",IFERROR(TRIM(INDEX($A344:$Y344,MATCH(Lists!$J$3,$A$1:$Y$1,0))&amp;""),""),IF(IFERROR(TRIM(INDEX($A344:$Y344,MATCH(Lists!$J$4,$A$1:$Y$1,0))&amp;""),"")&lt;&gt;"",IFERROR(TRIM(INDEX($A344:$Y344,MATCH(Lists!$J$4,$A$1:$Y$1,0))&amp;""),""),IFERROR(TRIM(INDEX($A344:$Y344,MATCH(Lists!$J$2,$A$1:$Y$1,0))&amp;""),"")))</f>
        <v/>
      </c>
      <c r="AG344" s="21">
        <f>IFERROR(TRIM(INDEX($A344:$Y344,MATCH(Lists!$J$5,$A$1:$Y$1,0))&amp;""),"")</f>
        <v/>
      </c>
      <c r="AH344" s="21">
        <f>IFERROR(VALUE(IFERROR(TRIM(INDEX($A344:$Y344,MATCH(Lists!$J$6,$A$1:$Y$1,0))&amp;""),"")),"")</f>
        <v/>
      </c>
      <c r="AI344" s="22">
        <f>IF($AD344="S",Themes!$L$8,IF($AD344="M",Themes!$L$9,IF($AD344="L",Themes!$L$10,0)))</f>
        <v/>
      </c>
      <c r="AJ344" s="21">
        <f>IF(OR($AA344="",$AF344=""),0,IF(COUNTIFS($AA$2:$AA344,$AA344,$AF$2:$AF344,$AF344)=1,1,0))</f>
        <v/>
      </c>
      <c r="AK344" s="21">
        <f>IF($AJ344=1,IF(AND($AG344&lt;&gt;"",$AG344&lt;&gt;Themes!$L$12),1,0),0)</f>
        <v/>
      </c>
    </row>
    <row r="345">
      <c r="Z345" s="19" t="n"/>
      <c r="AA345" s="23" t="n"/>
      <c r="AB345" s="23" t="n"/>
      <c r="AC345" s="23" t="n"/>
      <c r="AD345" s="23" t="n"/>
      <c r="AE345" s="19" t="n"/>
      <c r="AF345" s="21">
        <f>IF(IFERROR(TRIM(INDEX($A345:$Y345,MATCH(Lists!$J$3,$A$1:$Y$1,0))&amp;""),"")&lt;&gt;"",IFERROR(TRIM(INDEX($A345:$Y345,MATCH(Lists!$J$3,$A$1:$Y$1,0))&amp;""),""),IF(IFERROR(TRIM(INDEX($A345:$Y345,MATCH(Lists!$J$4,$A$1:$Y$1,0))&amp;""),"")&lt;&gt;"",IFERROR(TRIM(INDEX($A345:$Y345,MATCH(Lists!$J$4,$A$1:$Y$1,0))&amp;""),""),IFERROR(TRIM(INDEX($A345:$Y345,MATCH(Lists!$J$2,$A$1:$Y$1,0))&amp;""),"")))</f>
        <v/>
      </c>
      <c r="AG345" s="21">
        <f>IFERROR(TRIM(INDEX($A345:$Y345,MATCH(Lists!$J$5,$A$1:$Y$1,0))&amp;""),"")</f>
        <v/>
      </c>
      <c r="AH345" s="21">
        <f>IFERROR(VALUE(IFERROR(TRIM(INDEX($A345:$Y345,MATCH(Lists!$J$6,$A$1:$Y$1,0))&amp;""),"")),"")</f>
        <v/>
      </c>
      <c r="AI345" s="22">
        <f>IF($AD345="S",Themes!$L$8,IF($AD345="M",Themes!$L$9,IF($AD345="L",Themes!$L$10,0)))</f>
        <v/>
      </c>
      <c r="AJ345" s="21">
        <f>IF(OR($AA345="",$AF345=""),0,IF(COUNTIFS($AA$2:$AA345,$AA345,$AF$2:$AF345,$AF345)=1,1,0))</f>
        <v/>
      </c>
      <c r="AK345" s="21">
        <f>IF($AJ345=1,IF(AND($AG345&lt;&gt;"",$AG345&lt;&gt;Themes!$L$12),1,0),0)</f>
        <v/>
      </c>
    </row>
    <row r="346">
      <c r="Z346" s="19" t="n"/>
      <c r="AA346" s="23" t="n"/>
      <c r="AB346" s="23" t="n"/>
      <c r="AC346" s="23" t="n"/>
      <c r="AD346" s="23" t="n"/>
      <c r="AE346" s="19" t="n"/>
      <c r="AF346" s="21">
        <f>IF(IFERROR(TRIM(INDEX($A346:$Y346,MATCH(Lists!$J$3,$A$1:$Y$1,0))&amp;""),"")&lt;&gt;"",IFERROR(TRIM(INDEX($A346:$Y346,MATCH(Lists!$J$3,$A$1:$Y$1,0))&amp;""),""),IF(IFERROR(TRIM(INDEX($A346:$Y346,MATCH(Lists!$J$4,$A$1:$Y$1,0))&amp;""),"")&lt;&gt;"",IFERROR(TRIM(INDEX($A346:$Y346,MATCH(Lists!$J$4,$A$1:$Y$1,0))&amp;""),""),IFERROR(TRIM(INDEX($A346:$Y346,MATCH(Lists!$J$2,$A$1:$Y$1,0))&amp;""),"")))</f>
        <v/>
      </c>
      <c r="AG346" s="21">
        <f>IFERROR(TRIM(INDEX($A346:$Y346,MATCH(Lists!$J$5,$A$1:$Y$1,0))&amp;""),"")</f>
        <v/>
      </c>
      <c r="AH346" s="21">
        <f>IFERROR(VALUE(IFERROR(TRIM(INDEX($A346:$Y346,MATCH(Lists!$J$6,$A$1:$Y$1,0))&amp;""),"")),"")</f>
        <v/>
      </c>
      <c r="AI346" s="22">
        <f>IF($AD346="S",Themes!$L$8,IF($AD346="M",Themes!$L$9,IF($AD346="L",Themes!$L$10,0)))</f>
        <v/>
      </c>
      <c r="AJ346" s="21">
        <f>IF(OR($AA346="",$AF346=""),0,IF(COUNTIFS($AA$2:$AA346,$AA346,$AF$2:$AF346,$AF346)=1,1,0))</f>
        <v/>
      </c>
      <c r="AK346" s="21">
        <f>IF($AJ346=1,IF(AND($AG346&lt;&gt;"",$AG346&lt;&gt;Themes!$L$12),1,0),0)</f>
        <v/>
      </c>
    </row>
    <row r="347">
      <c r="Z347" s="19" t="n"/>
      <c r="AA347" s="23" t="n"/>
      <c r="AB347" s="23" t="n"/>
      <c r="AC347" s="23" t="n"/>
      <c r="AD347" s="23" t="n"/>
      <c r="AE347" s="19" t="n"/>
      <c r="AF347" s="21">
        <f>IF(IFERROR(TRIM(INDEX($A347:$Y347,MATCH(Lists!$J$3,$A$1:$Y$1,0))&amp;""),"")&lt;&gt;"",IFERROR(TRIM(INDEX($A347:$Y347,MATCH(Lists!$J$3,$A$1:$Y$1,0))&amp;""),""),IF(IFERROR(TRIM(INDEX($A347:$Y347,MATCH(Lists!$J$4,$A$1:$Y$1,0))&amp;""),"")&lt;&gt;"",IFERROR(TRIM(INDEX($A347:$Y347,MATCH(Lists!$J$4,$A$1:$Y$1,0))&amp;""),""),IFERROR(TRIM(INDEX($A347:$Y347,MATCH(Lists!$J$2,$A$1:$Y$1,0))&amp;""),"")))</f>
        <v/>
      </c>
      <c r="AG347" s="21">
        <f>IFERROR(TRIM(INDEX($A347:$Y347,MATCH(Lists!$J$5,$A$1:$Y$1,0))&amp;""),"")</f>
        <v/>
      </c>
      <c r="AH347" s="21">
        <f>IFERROR(VALUE(IFERROR(TRIM(INDEX($A347:$Y347,MATCH(Lists!$J$6,$A$1:$Y$1,0))&amp;""),"")),"")</f>
        <v/>
      </c>
      <c r="AI347" s="22">
        <f>IF($AD347="S",Themes!$L$8,IF($AD347="M",Themes!$L$9,IF($AD347="L",Themes!$L$10,0)))</f>
        <v/>
      </c>
      <c r="AJ347" s="21">
        <f>IF(OR($AA347="",$AF347=""),0,IF(COUNTIFS($AA$2:$AA347,$AA347,$AF$2:$AF347,$AF347)=1,1,0))</f>
        <v/>
      </c>
      <c r="AK347" s="21">
        <f>IF($AJ347=1,IF(AND($AG347&lt;&gt;"",$AG347&lt;&gt;Themes!$L$12),1,0),0)</f>
        <v/>
      </c>
    </row>
    <row r="348">
      <c r="Z348" s="19" t="n"/>
      <c r="AA348" s="23" t="n"/>
      <c r="AB348" s="23" t="n"/>
      <c r="AC348" s="23" t="n"/>
      <c r="AD348" s="23" t="n"/>
      <c r="AE348" s="19" t="n"/>
      <c r="AF348" s="21">
        <f>IF(IFERROR(TRIM(INDEX($A348:$Y348,MATCH(Lists!$J$3,$A$1:$Y$1,0))&amp;""),"")&lt;&gt;"",IFERROR(TRIM(INDEX($A348:$Y348,MATCH(Lists!$J$3,$A$1:$Y$1,0))&amp;""),""),IF(IFERROR(TRIM(INDEX($A348:$Y348,MATCH(Lists!$J$4,$A$1:$Y$1,0))&amp;""),"")&lt;&gt;"",IFERROR(TRIM(INDEX($A348:$Y348,MATCH(Lists!$J$4,$A$1:$Y$1,0))&amp;""),""),IFERROR(TRIM(INDEX($A348:$Y348,MATCH(Lists!$J$2,$A$1:$Y$1,0))&amp;""),"")))</f>
        <v/>
      </c>
      <c r="AG348" s="21">
        <f>IFERROR(TRIM(INDEX($A348:$Y348,MATCH(Lists!$J$5,$A$1:$Y$1,0))&amp;""),"")</f>
        <v/>
      </c>
      <c r="AH348" s="21">
        <f>IFERROR(VALUE(IFERROR(TRIM(INDEX($A348:$Y348,MATCH(Lists!$J$6,$A$1:$Y$1,0))&amp;""),"")),"")</f>
        <v/>
      </c>
      <c r="AI348" s="22">
        <f>IF($AD348="S",Themes!$L$8,IF($AD348="M",Themes!$L$9,IF($AD348="L",Themes!$L$10,0)))</f>
        <v/>
      </c>
      <c r="AJ348" s="21">
        <f>IF(OR($AA348="",$AF348=""),0,IF(COUNTIFS($AA$2:$AA348,$AA348,$AF$2:$AF348,$AF348)=1,1,0))</f>
        <v/>
      </c>
      <c r="AK348" s="21">
        <f>IF($AJ348=1,IF(AND($AG348&lt;&gt;"",$AG348&lt;&gt;Themes!$L$12),1,0),0)</f>
        <v/>
      </c>
    </row>
    <row r="349">
      <c r="Z349" s="19" t="n"/>
      <c r="AA349" s="23" t="n"/>
      <c r="AB349" s="23" t="n"/>
      <c r="AC349" s="23" t="n"/>
      <c r="AD349" s="23" t="n"/>
      <c r="AE349" s="19" t="n"/>
      <c r="AF349" s="21">
        <f>IF(IFERROR(TRIM(INDEX($A349:$Y349,MATCH(Lists!$J$3,$A$1:$Y$1,0))&amp;""),"")&lt;&gt;"",IFERROR(TRIM(INDEX($A349:$Y349,MATCH(Lists!$J$3,$A$1:$Y$1,0))&amp;""),""),IF(IFERROR(TRIM(INDEX($A349:$Y349,MATCH(Lists!$J$4,$A$1:$Y$1,0))&amp;""),"")&lt;&gt;"",IFERROR(TRIM(INDEX($A349:$Y349,MATCH(Lists!$J$4,$A$1:$Y$1,0))&amp;""),""),IFERROR(TRIM(INDEX($A349:$Y349,MATCH(Lists!$J$2,$A$1:$Y$1,0))&amp;""),"")))</f>
        <v/>
      </c>
      <c r="AG349" s="21">
        <f>IFERROR(TRIM(INDEX($A349:$Y349,MATCH(Lists!$J$5,$A$1:$Y$1,0))&amp;""),"")</f>
        <v/>
      </c>
      <c r="AH349" s="21">
        <f>IFERROR(VALUE(IFERROR(TRIM(INDEX($A349:$Y349,MATCH(Lists!$J$6,$A$1:$Y$1,0))&amp;""),"")),"")</f>
        <v/>
      </c>
      <c r="AI349" s="22">
        <f>IF($AD349="S",Themes!$L$8,IF($AD349="M",Themes!$L$9,IF($AD349="L",Themes!$L$10,0)))</f>
        <v/>
      </c>
      <c r="AJ349" s="21">
        <f>IF(OR($AA349="",$AF349=""),0,IF(COUNTIFS($AA$2:$AA349,$AA349,$AF$2:$AF349,$AF349)=1,1,0))</f>
        <v/>
      </c>
      <c r="AK349" s="21">
        <f>IF($AJ349=1,IF(AND($AG349&lt;&gt;"",$AG349&lt;&gt;Themes!$L$12),1,0),0)</f>
        <v/>
      </c>
    </row>
    <row r="350">
      <c r="Z350" s="19" t="n"/>
      <c r="AA350" s="23" t="n"/>
      <c r="AB350" s="23" t="n"/>
      <c r="AC350" s="23" t="n"/>
      <c r="AD350" s="23" t="n"/>
      <c r="AE350" s="19" t="n"/>
      <c r="AF350" s="21">
        <f>IF(IFERROR(TRIM(INDEX($A350:$Y350,MATCH(Lists!$J$3,$A$1:$Y$1,0))&amp;""),"")&lt;&gt;"",IFERROR(TRIM(INDEX($A350:$Y350,MATCH(Lists!$J$3,$A$1:$Y$1,0))&amp;""),""),IF(IFERROR(TRIM(INDEX($A350:$Y350,MATCH(Lists!$J$4,$A$1:$Y$1,0))&amp;""),"")&lt;&gt;"",IFERROR(TRIM(INDEX($A350:$Y350,MATCH(Lists!$J$4,$A$1:$Y$1,0))&amp;""),""),IFERROR(TRIM(INDEX($A350:$Y350,MATCH(Lists!$J$2,$A$1:$Y$1,0))&amp;""),"")))</f>
        <v/>
      </c>
      <c r="AG350" s="21">
        <f>IFERROR(TRIM(INDEX($A350:$Y350,MATCH(Lists!$J$5,$A$1:$Y$1,0))&amp;""),"")</f>
        <v/>
      </c>
      <c r="AH350" s="21">
        <f>IFERROR(VALUE(IFERROR(TRIM(INDEX($A350:$Y350,MATCH(Lists!$J$6,$A$1:$Y$1,0))&amp;""),"")),"")</f>
        <v/>
      </c>
      <c r="AI350" s="22">
        <f>IF($AD350="S",Themes!$L$8,IF($AD350="M",Themes!$L$9,IF($AD350="L",Themes!$L$10,0)))</f>
        <v/>
      </c>
      <c r="AJ350" s="21">
        <f>IF(OR($AA350="",$AF350=""),0,IF(COUNTIFS($AA$2:$AA350,$AA350,$AF$2:$AF350,$AF350)=1,1,0))</f>
        <v/>
      </c>
      <c r="AK350" s="21">
        <f>IF($AJ350=1,IF(AND($AG350&lt;&gt;"",$AG350&lt;&gt;Themes!$L$12),1,0),0)</f>
        <v/>
      </c>
    </row>
    <row r="351">
      <c r="Z351" s="19" t="n"/>
      <c r="AA351" s="23" t="n"/>
      <c r="AB351" s="23" t="n"/>
      <c r="AC351" s="23" t="n"/>
      <c r="AD351" s="23" t="n"/>
      <c r="AE351" s="19" t="n"/>
      <c r="AF351" s="21">
        <f>IF(IFERROR(TRIM(INDEX($A351:$Y351,MATCH(Lists!$J$3,$A$1:$Y$1,0))&amp;""),"")&lt;&gt;"",IFERROR(TRIM(INDEX($A351:$Y351,MATCH(Lists!$J$3,$A$1:$Y$1,0))&amp;""),""),IF(IFERROR(TRIM(INDEX($A351:$Y351,MATCH(Lists!$J$4,$A$1:$Y$1,0))&amp;""),"")&lt;&gt;"",IFERROR(TRIM(INDEX($A351:$Y351,MATCH(Lists!$J$4,$A$1:$Y$1,0))&amp;""),""),IFERROR(TRIM(INDEX($A351:$Y351,MATCH(Lists!$J$2,$A$1:$Y$1,0))&amp;""),"")))</f>
        <v/>
      </c>
      <c r="AG351" s="21">
        <f>IFERROR(TRIM(INDEX($A351:$Y351,MATCH(Lists!$J$5,$A$1:$Y$1,0))&amp;""),"")</f>
        <v/>
      </c>
      <c r="AH351" s="21">
        <f>IFERROR(VALUE(IFERROR(TRIM(INDEX($A351:$Y351,MATCH(Lists!$J$6,$A$1:$Y$1,0))&amp;""),"")),"")</f>
        <v/>
      </c>
      <c r="AI351" s="22">
        <f>IF($AD351="S",Themes!$L$8,IF($AD351="M",Themes!$L$9,IF($AD351="L",Themes!$L$10,0)))</f>
        <v/>
      </c>
      <c r="AJ351" s="21">
        <f>IF(OR($AA351="",$AF351=""),0,IF(COUNTIFS($AA$2:$AA351,$AA351,$AF$2:$AF351,$AF351)=1,1,0))</f>
        <v/>
      </c>
      <c r="AK351" s="21">
        <f>IF($AJ351=1,IF(AND($AG351&lt;&gt;"",$AG351&lt;&gt;Themes!$L$12),1,0),0)</f>
        <v/>
      </c>
    </row>
    <row r="352">
      <c r="Z352" s="19" t="n"/>
      <c r="AA352" s="23" t="n"/>
      <c r="AB352" s="23" t="n"/>
      <c r="AC352" s="23" t="n"/>
      <c r="AD352" s="23" t="n"/>
      <c r="AE352" s="19" t="n"/>
      <c r="AF352" s="21">
        <f>IF(IFERROR(TRIM(INDEX($A352:$Y352,MATCH(Lists!$J$3,$A$1:$Y$1,0))&amp;""),"")&lt;&gt;"",IFERROR(TRIM(INDEX($A352:$Y352,MATCH(Lists!$J$3,$A$1:$Y$1,0))&amp;""),""),IF(IFERROR(TRIM(INDEX($A352:$Y352,MATCH(Lists!$J$4,$A$1:$Y$1,0))&amp;""),"")&lt;&gt;"",IFERROR(TRIM(INDEX($A352:$Y352,MATCH(Lists!$J$4,$A$1:$Y$1,0))&amp;""),""),IFERROR(TRIM(INDEX($A352:$Y352,MATCH(Lists!$J$2,$A$1:$Y$1,0))&amp;""),"")))</f>
        <v/>
      </c>
      <c r="AG352" s="21">
        <f>IFERROR(TRIM(INDEX($A352:$Y352,MATCH(Lists!$J$5,$A$1:$Y$1,0))&amp;""),"")</f>
        <v/>
      </c>
      <c r="AH352" s="21">
        <f>IFERROR(VALUE(IFERROR(TRIM(INDEX($A352:$Y352,MATCH(Lists!$J$6,$A$1:$Y$1,0))&amp;""),"")),"")</f>
        <v/>
      </c>
      <c r="AI352" s="22">
        <f>IF($AD352="S",Themes!$L$8,IF($AD352="M",Themes!$L$9,IF($AD352="L",Themes!$L$10,0)))</f>
        <v/>
      </c>
      <c r="AJ352" s="21">
        <f>IF(OR($AA352="",$AF352=""),0,IF(COUNTIFS($AA$2:$AA352,$AA352,$AF$2:$AF352,$AF352)=1,1,0))</f>
        <v/>
      </c>
      <c r="AK352" s="21">
        <f>IF($AJ352=1,IF(AND($AG352&lt;&gt;"",$AG352&lt;&gt;Themes!$L$12),1,0),0)</f>
        <v/>
      </c>
    </row>
    <row r="353">
      <c r="Z353" s="19" t="n"/>
      <c r="AA353" s="23" t="n"/>
      <c r="AB353" s="23" t="n"/>
      <c r="AC353" s="23" t="n"/>
      <c r="AD353" s="23" t="n"/>
      <c r="AE353" s="19" t="n"/>
      <c r="AF353" s="21">
        <f>IF(IFERROR(TRIM(INDEX($A353:$Y353,MATCH(Lists!$J$3,$A$1:$Y$1,0))&amp;""),"")&lt;&gt;"",IFERROR(TRIM(INDEX($A353:$Y353,MATCH(Lists!$J$3,$A$1:$Y$1,0))&amp;""),""),IF(IFERROR(TRIM(INDEX($A353:$Y353,MATCH(Lists!$J$4,$A$1:$Y$1,0))&amp;""),"")&lt;&gt;"",IFERROR(TRIM(INDEX($A353:$Y353,MATCH(Lists!$J$4,$A$1:$Y$1,0))&amp;""),""),IFERROR(TRIM(INDEX($A353:$Y353,MATCH(Lists!$J$2,$A$1:$Y$1,0))&amp;""),"")))</f>
        <v/>
      </c>
      <c r="AG353" s="21">
        <f>IFERROR(TRIM(INDEX($A353:$Y353,MATCH(Lists!$J$5,$A$1:$Y$1,0))&amp;""),"")</f>
        <v/>
      </c>
      <c r="AH353" s="21">
        <f>IFERROR(VALUE(IFERROR(TRIM(INDEX($A353:$Y353,MATCH(Lists!$J$6,$A$1:$Y$1,0))&amp;""),"")),"")</f>
        <v/>
      </c>
      <c r="AI353" s="22">
        <f>IF($AD353="S",Themes!$L$8,IF($AD353="M",Themes!$L$9,IF($AD353="L",Themes!$L$10,0)))</f>
        <v/>
      </c>
      <c r="AJ353" s="21">
        <f>IF(OR($AA353="",$AF353=""),0,IF(COUNTIFS($AA$2:$AA353,$AA353,$AF$2:$AF353,$AF353)=1,1,0))</f>
        <v/>
      </c>
      <c r="AK353" s="21">
        <f>IF($AJ353=1,IF(AND($AG353&lt;&gt;"",$AG353&lt;&gt;Themes!$L$12),1,0),0)</f>
        <v/>
      </c>
    </row>
    <row r="354">
      <c r="Z354" s="19" t="n"/>
      <c r="AA354" s="23" t="n"/>
      <c r="AB354" s="23" t="n"/>
      <c r="AC354" s="23" t="n"/>
      <c r="AD354" s="23" t="n"/>
      <c r="AE354" s="19" t="n"/>
      <c r="AF354" s="21">
        <f>IF(IFERROR(TRIM(INDEX($A354:$Y354,MATCH(Lists!$J$3,$A$1:$Y$1,0))&amp;""),"")&lt;&gt;"",IFERROR(TRIM(INDEX($A354:$Y354,MATCH(Lists!$J$3,$A$1:$Y$1,0))&amp;""),""),IF(IFERROR(TRIM(INDEX($A354:$Y354,MATCH(Lists!$J$4,$A$1:$Y$1,0))&amp;""),"")&lt;&gt;"",IFERROR(TRIM(INDEX($A354:$Y354,MATCH(Lists!$J$4,$A$1:$Y$1,0))&amp;""),""),IFERROR(TRIM(INDEX($A354:$Y354,MATCH(Lists!$J$2,$A$1:$Y$1,0))&amp;""),"")))</f>
        <v/>
      </c>
      <c r="AG354" s="21">
        <f>IFERROR(TRIM(INDEX($A354:$Y354,MATCH(Lists!$J$5,$A$1:$Y$1,0))&amp;""),"")</f>
        <v/>
      </c>
      <c r="AH354" s="21">
        <f>IFERROR(VALUE(IFERROR(TRIM(INDEX($A354:$Y354,MATCH(Lists!$J$6,$A$1:$Y$1,0))&amp;""),"")),"")</f>
        <v/>
      </c>
      <c r="AI354" s="22">
        <f>IF($AD354="S",Themes!$L$8,IF($AD354="M",Themes!$L$9,IF($AD354="L",Themes!$L$10,0)))</f>
        <v/>
      </c>
      <c r="AJ354" s="21">
        <f>IF(OR($AA354="",$AF354=""),0,IF(COUNTIFS($AA$2:$AA354,$AA354,$AF$2:$AF354,$AF354)=1,1,0))</f>
        <v/>
      </c>
      <c r="AK354" s="21">
        <f>IF($AJ354=1,IF(AND($AG354&lt;&gt;"",$AG354&lt;&gt;Themes!$L$12),1,0),0)</f>
        <v/>
      </c>
    </row>
    <row r="355">
      <c r="Z355" s="19" t="n"/>
      <c r="AA355" s="23" t="n"/>
      <c r="AB355" s="23" t="n"/>
      <c r="AC355" s="23" t="n"/>
      <c r="AD355" s="23" t="n"/>
      <c r="AE355" s="19" t="n"/>
      <c r="AF355" s="21">
        <f>IF(IFERROR(TRIM(INDEX($A355:$Y355,MATCH(Lists!$J$3,$A$1:$Y$1,0))&amp;""),"")&lt;&gt;"",IFERROR(TRIM(INDEX($A355:$Y355,MATCH(Lists!$J$3,$A$1:$Y$1,0))&amp;""),""),IF(IFERROR(TRIM(INDEX($A355:$Y355,MATCH(Lists!$J$4,$A$1:$Y$1,0))&amp;""),"")&lt;&gt;"",IFERROR(TRIM(INDEX($A355:$Y355,MATCH(Lists!$J$4,$A$1:$Y$1,0))&amp;""),""),IFERROR(TRIM(INDEX($A355:$Y355,MATCH(Lists!$J$2,$A$1:$Y$1,0))&amp;""),"")))</f>
        <v/>
      </c>
      <c r="AG355" s="21">
        <f>IFERROR(TRIM(INDEX($A355:$Y355,MATCH(Lists!$J$5,$A$1:$Y$1,0))&amp;""),"")</f>
        <v/>
      </c>
      <c r="AH355" s="21">
        <f>IFERROR(VALUE(IFERROR(TRIM(INDEX($A355:$Y355,MATCH(Lists!$J$6,$A$1:$Y$1,0))&amp;""),"")),"")</f>
        <v/>
      </c>
      <c r="AI355" s="22">
        <f>IF($AD355="S",Themes!$L$8,IF($AD355="M",Themes!$L$9,IF($AD355="L",Themes!$L$10,0)))</f>
        <v/>
      </c>
      <c r="AJ355" s="21">
        <f>IF(OR($AA355="",$AF355=""),0,IF(COUNTIFS($AA$2:$AA355,$AA355,$AF$2:$AF355,$AF355)=1,1,0))</f>
        <v/>
      </c>
      <c r="AK355" s="21">
        <f>IF($AJ355=1,IF(AND($AG355&lt;&gt;"",$AG355&lt;&gt;Themes!$L$12),1,0),0)</f>
        <v/>
      </c>
    </row>
    <row r="356">
      <c r="Z356" s="19" t="n"/>
      <c r="AA356" s="23" t="n"/>
      <c r="AB356" s="23" t="n"/>
      <c r="AC356" s="23" t="n"/>
      <c r="AD356" s="23" t="n"/>
      <c r="AE356" s="19" t="n"/>
      <c r="AF356" s="21">
        <f>IF(IFERROR(TRIM(INDEX($A356:$Y356,MATCH(Lists!$J$3,$A$1:$Y$1,0))&amp;""),"")&lt;&gt;"",IFERROR(TRIM(INDEX($A356:$Y356,MATCH(Lists!$J$3,$A$1:$Y$1,0))&amp;""),""),IF(IFERROR(TRIM(INDEX($A356:$Y356,MATCH(Lists!$J$4,$A$1:$Y$1,0))&amp;""),"")&lt;&gt;"",IFERROR(TRIM(INDEX($A356:$Y356,MATCH(Lists!$J$4,$A$1:$Y$1,0))&amp;""),""),IFERROR(TRIM(INDEX($A356:$Y356,MATCH(Lists!$J$2,$A$1:$Y$1,0))&amp;""),"")))</f>
        <v/>
      </c>
      <c r="AG356" s="21">
        <f>IFERROR(TRIM(INDEX($A356:$Y356,MATCH(Lists!$J$5,$A$1:$Y$1,0))&amp;""),"")</f>
        <v/>
      </c>
      <c r="AH356" s="21">
        <f>IFERROR(VALUE(IFERROR(TRIM(INDEX($A356:$Y356,MATCH(Lists!$J$6,$A$1:$Y$1,0))&amp;""),"")),"")</f>
        <v/>
      </c>
      <c r="AI356" s="22">
        <f>IF($AD356="S",Themes!$L$8,IF($AD356="M",Themes!$L$9,IF($AD356="L",Themes!$L$10,0)))</f>
        <v/>
      </c>
      <c r="AJ356" s="21">
        <f>IF(OR($AA356="",$AF356=""),0,IF(COUNTIFS($AA$2:$AA356,$AA356,$AF$2:$AF356,$AF356)=1,1,0))</f>
        <v/>
      </c>
      <c r="AK356" s="21">
        <f>IF($AJ356=1,IF(AND($AG356&lt;&gt;"",$AG356&lt;&gt;Themes!$L$12),1,0),0)</f>
        <v/>
      </c>
    </row>
    <row r="357">
      <c r="Z357" s="19" t="n"/>
      <c r="AA357" s="23" t="n"/>
      <c r="AB357" s="23" t="n"/>
      <c r="AC357" s="23" t="n"/>
      <c r="AD357" s="23" t="n"/>
      <c r="AE357" s="19" t="n"/>
      <c r="AF357" s="21">
        <f>IF(IFERROR(TRIM(INDEX($A357:$Y357,MATCH(Lists!$J$3,$A$1:$Y$1,0))&amp;""),"")&lt;&gt;"",IFERROR(TRIM(INDEX($A357:$Y357,MATCH(Lists!$J$3,$A$1:$Y$1,0))&amp;""),""),IF(IFERROR(TRIM(INDEX($A357:$Y357,MATCH(Lists!$J$4,$A$1:$Y$1,0))&amp;""),"")&lt;&gt;"",IFERROR(TRIM(INDEX($A357:$Y357,MATCH(Lists!$J$4,$A$1:$Y$1,0))&amp;""),""),IFERROR(TRIM(INDEX($A357:$Y357,MATCH(Lists!$J$2,$A$1:$Y$1,0))&amp;""),"")))</f>
        <v/>
      </c>
      <c r="AG357" s="21">
        <f>IFERROR(TRIM(INDEX($A357:$Y357,MATCH(Lists!$J$5,$A$1:$Y$1,0))&amp;""),"")</f>
        <v/>
      </c>
      <c r="AH357" s="21">
        <f>IFERROR(VALUE(IFERROR(TRIM(INDEX($A357:$Y357,MATCH(Lists!$J$6,$A$1:$Y$1,0))&amp;""),"")),"")</f>
        <v/>
      </c>
      <c r="AI357" s="22">
        <f>IF($AD357="S",Themes!$L$8,IF($AD357="M",Themes!$L$9,IF($AD357="L",Themes!$L$10,0)))</f>
        <v/>
      </c>
      <c r="AJ357" s="21">
        <f>IF(OR($AA357="",$AF357=""),0,IF(COUNTIFS($AA$2:$AA357,$AA357,$AF$2:$AF357,$AF357)=1,1,0))</f>
        <v/>
      </c>
      <c r="AK357" s="21">
        <f>IF($AJ357=1,IF(AND($AG357&lt;&gt;"",$AG357&lt;&gt;Themes!$L$12),1,0),0)</f>
        <v/>
      </c>
    </row>
    <row r="358">
      <c r="Z358" s="19" t="n"/>
      <c r="AA358" s="23" t="n"/>
      <c r="AB358" s="23" t="n"/>
      <c r="AC358" s="23" t="n"/>
      <c r="AD358" s="23" t="n"/>
      <c r="AE358" s="19" t="n"/>
      <c r="AF358" s="21">
        <f>IF(IFERROR(TRIM(INDEX($A358:$Y358,MATCH(Lists!$J$3,$A$1:$Y$1,0))&amp;""),"")&lt;&gt;"",IFERROR(TRIM(INDEX($A358:$Y358,MATCH(Lists!$J$3,$A$1:$Y$1,0))&amp;""),""),IF(IFERROR(TRIM(INDEX($A358:$Y358,MATCH(Lists!$J$4,$A$1:$Y$1,0))&amp;""),"")&lt;&gt;"",IFERROR(TRIM(INDEX($A358:$Y358,MATCH(Lists!$J$4,$A$1:$Y$1,0))&amp;""),""),IFERROR(TRIM(INDEX($A358:$Y358,MATCH(Lists!$J$2,$A$1:$Y$1,0))&amp;""),"")))</f>
        <v/>
      </c>
      <c r="AG358" s="21">
        <f>IFERROR(TRIM(INDEX($A358:$Y358,MATCH(Lists!$J$5,$A$1:$Y$1,0))&amp;""),"")</f>
        <v/>
      </c>
      <c r="AH358" s="21">
        <f>IFERROR(VALUE(IFERROR(TRIM(INDEX($A358:$Y358,MATCH(Lists!$J$6,$A$1:$Y$1,0))&amp;""),"")),"")</f>
        <v/>
      </c>
      <c r="AI358" s="22">
        <f>IF($AD358="S",Themes!$L$8,IF($AD358="M",Themes!$L$9,IF($AD358="L",Themes!$L$10,0)))</f>
        <v/>
      </c>
      <c r="AJ358" s="21">
        <f>IF(OR($AA358="",$AF358=""),0,IF(COUNTIFS($AA$2:$AA358,$AA358,$AF$2:$AF358,$AF358)=1,1,0))</f>
        <v/>
      </c>
      <c r="AK358" s="21">
        <f>IF($AJ358=1,IF(AND($AG358&lt;&gt;"",$AG358&lt;&gt;Themes!$L$12),1,0),0)</f>
        <v/>
      </c>
    </row>
    <row r="359">
      <c r="Z359" s="19" t="n"/>
      <c r="AA359" s="23" t="n"/>
      <c r="AB359" s="23" t="n"/>
      <c r="AC359" s="23" t="n"/>
      <c r="AD359" s="23" t="n"/>
      <c r="AE359" s="19" t="n"/>
      <c r="AF359" s="21">
        <f>IF(IFERROR(TRIM(INDEX($A359:$Y359,MATCH(Lists!$J$3,$A$1:$Y$1,0))&amp;""),"")&lt;&gt;"",IFERROR(TRIM(INDEX($A359:$Y359,MATCH(Lists!$J$3,$A$1:$Y$1,0))&amp;""),""),IF(IFERROR(TRIM(INDEX($A359:$Y359,MATCH(Lists!$J$4,$A$1:$Y$1,0))&amp;""),"")&lt;&gt;"",IFERROR(TRIM(INDEX($A359:$Y359,MATCH(Lists!$J$4,$A$1:$Y$1,0))&amp;""),""),IFERROR(TRIM(INDEX($A359:$Y359,MATCH(Lists!$J$2,$A$1:$Y$1,0))&amp;""),"")))</f>
        <v/>
      </c>
      <c r="AG359" s="21">
        <f>IFERROR(TRIM(INDEX($A359:$Y359,MATCH(Lists!$J$5,$A$1:$Y$1,0))&amp;""),"")</f>
        <v/>
      </c>
      <c r="AH359" s="21">
        <f>IFERROR(VALUE(IFERROR(TRIM(INDEX($A359:$Y359,MATCH(Lists!$J$6,$A$1:$Y$1,0))&amp;""),"")),"")</f>
        <v/>
      </c>
      <c r="AI359" s="22">
        <f>IF($AD359="S",Themes!$L$8,IF($AD359="M",Themes!$L$9,IF($AD359="L",Themes!$L$10,0)))</f>
        <v/>
      </c>
      <c r="AJ359" s="21">
        <f>IF(OR($AA359="",$AF359=""),0,IF(COUNTIFS($AA$2:$AA359,$AA359,$AF$2:$AF359,$AF359)=1,1,0))</f>
        <v/>
      </c>
      <c r="AK359" s="21">
        <f>IF($AJ359=1,IF(AND($AG359&lt;&gt;"",$AG359&lt;&gt;Themes!$L$12),1,0),0)</f>
        <v/>
      </c>
    </row>
    <row r="360">
      <c r="Z360" s="19" t="n"/>
      <c r="AA360" s="23" t="n"/>
      <c r="AB360" s="23" t="n"/>
      <c r="AC360" s="23" t="n"/>
      <c r="AD360" s="23" t="n"/>
      <c r="AE360" s="19" t="n"/>
      <c r="AF360" s="21">
        <f>IF(IFERROR(TRIM(INDEX($A360:$Y360,MATCH(Lists!$J$3,$A$1:$Y$1,0))&amp;""),"")&lt;&gt;"",IFERROR(TRIM(INDEX($A360:$Y360,MATCH(Lists!$J$3,$A$1:$Y$1,0))&amp;""),""),IF(IFERROR(TRIM(INDEX($A360:$Y360,MATCH(Lists!$J$4,$A$1:$Y$1,0))&amp;""),"")&lt;&gt;"",IFERROR(TRIM(INDEX($A360:$Y360,MATCH(Lists!$J$4,$A$1:$Y$1,0))&amp;""),""),IFERROR(TRIM(INDEX($A360:$Y360,MATCH(Lists!$J$2,$A$1:$Y$1,0))&amp;""),"")))</f>
        <v/>
      </c>
      <c r="AG360" s="21">
        <f>IFERROR(TRIM(INDEX($A360:$Y360,MATCH(Lists!$J$5,$A$1:$Y$1,0))&amp;""),"")</f>
        <v/>
      </c>
      <c r="AH360" s="21">
        <f>IFERROR(VALUE(IFERROR(TRIM(INDEX($A360:$Y360,MATCH(Lists!$J$6,$A$1:$Y$1,0))&amp;""),"")),"")</f>
        <v/>
      </c>
      <c r="AI360" s="22">
        <f>IF($AD360="S",Themes!$L$8,IF($AD360="M",Themes!$L$9,IF($AD360="L",Themes!$L$10,0)))</f>
        <v/>
      </c>
      <c r="AJ360" s="21">
        <f>IF(OR($AA360="",$AF360=""),0,IF(COUNTIFS($AA$2:$AA360,$AA360,$AF$2:$AF360,$AF360)=1,1,0))</f>
        <v/>
      </c>
      <c r="AK360" s="21">
        <f>IF($AJ360=1,IF(AND($AG360&lt;&gt;"",$AG360&lt;&gt;Themes!$L$12),1,0),0)</f>
        <v/>
      </c>
    </row>
    <row r="361">
      <c r="Z361" s="19" t="n"/>
      <c r="AA361" s="23" t="n"/>
      <c r="AB361" s="23" t="n"/>
      <c r="AC361" s="23" t="n"/>
      <c r="AD361" s="23" t="n"/>
      <c r="AE361" s="19" t="n"/>
      <c r="AF361" s="21">
        <f>IF(IFERROR(TRIM(INDEX($A361:$Y361,MATCH(Lists!$J$3,$A$1:$Y$1,0))&amp;""),"")&lt;&gt;"",IFERROR(TRIM(INDEX($A361:$Y361,MATCH(Lists!$J$3,$A$1:$Y$1,0))&amp;""),""),IF(IFERROR(TRIM(INDEX($A361:$Y361,MATCH(Lists!$J$4,$A$1:$Y$1,0))&amp;""),"")&lt;&gt;"",IFERROR(TRIM(INDEX($A361:$Y361,MATCH(Lists!$J$4,$A$1:$Y$1,0))&amp;""),""),IFERROR(TRIM(INDEX($A361:$Y361,MATCH(Lists!$J$2,$A$1:$Y$1,0))&amp;""),"")))</f>
        <v/>
      </c>
      <c r="AG361" s="21">
        <f>IFERROR(TRIM(INDEX($A361:$Y361,MATCH(Lists!$J$5,$A$1:$Y$1,0))&amp;""),"")</f>
        <v/>
      </c>
      <c r="AH361" s="21">
        <f>IFERROR(VALUE(IFERROR(TRIM(INDEX($A361:$Y361,MATCH(Lists!$J$6,$A$1:$Y$1,0))&amp;""),"")),"")</f>
        <v/>
      </c>
      <c r="AI361" s="22">
        <f>IF($AD361="S",Themes!$L$8,IF($AD361="M",Themes!$L$9,IF($AD361="L",Themes!$L$10,0)))</f>
        <v/>
      </c>
      <c r="AJ361" s="21">
        <f>IF(OR($AA361="",$AF361=""),0,IF(COUNTIFS($AA$2:$AA361,$AA361,$AF$2:$AF361,$AF361)=1,1,0))</f>
        <v/>
      </c>
      <c r="AK361" s="21">
        <f>IF($AJ361=1,IF(AND($AG361&lt;&gt;"",$AG361&lt;&gt;Themes!$L$12),1,0),0)</f>
        <v/>
      </c>
    </row>
    <row r="362">
      <c r="Z362" s="19" t="n"/>
      <c r="AA362" s="23" t="n"/>
      <c r="AB362" s="23" t="n"/>
      <c r="AC362" s="23" t="n"/>
      <c r="AD362" s="23" t="n"/>
      <c r="AE362" s="19" t="n"/>
      <c r="AF362" s="21">
        <f>IF(IFERROR(TRIM(INDEX($A362:$Y362,MATCH(Lists!$J$3,$A$1:$Y$1,0))&amp;""),"")&lt;&gt;"",IFERROR(TRIM(INDEX($A362:$Y362,MATCH(Lists!$J$3,$A$1:$Y$1,0))&amp;""),""),IF(IFERROR(TRIM(INDEX($A362:$Y362,MATCH(Lists!$J$4,$A$1:$Y$1,0))&amp;""),"")&lt;&gt;"",IFERROR(TRIM(INDEX($A362:$Y362,MATCH(Lists!$J$4,$A$1:$Y$1,0))&amp;""),""),IFERROR(TRIM(INDEX($A362:$Y362,MATCH(Lists!$J$2,$A$1:$Y$1,0))&amp;""),"")))</f>
        <v/>
      </c>
      <c r="AG362" s="21">
        <f>IFERROR(TRIM(INDEX($A362:$Y362,MATCH(Lists!$J$5,$A$1:$Y$1,0))&amp;""),"")</f>
        <v/>
      </c>
      <c r="AH362" s="21">
        <f>IFERROR(VALUE(IFERROR(TRIM(INDEX($A362:$Y362,MATCH(Lists!$J$6,$A$1:$Y$1,0))&amp;""),"")),"")</f>
        <v/>
      </c>
      <c r="AI362" s="22">
        <f>IF($AD362="S",Themes!$L$8,IF($AD362="M",Themes!$L$9,IF($AD362="L",Themes!$L$10,0)))</f>
        <v/>
      </c>
      <c r="AJ362" s="21">
        <f>IF(OR($AA362="",$AF362=""),0,IF(COUNTIFS($AA$2:$AA362,$AA362,$AF$2:$AF362,$AF362)=1,1,0))</f>
        <v/>
      </c>
      <c r="AK362" s="21">
        <f>IF($AJ362=1,IF(AND($AG362&lt;&gt;"",$AG362&lt;&gt;Themes!$L$12),1,0),0)</f>
        <v/>
      </c>
    </row>
    <row r="363">
      <c r="Z363" s="19" t="n"/>
      <c r="AA363" s="23" t="n"/>
      <c r="AB363" s="23" t="n"/>
      <c r="AC363" s="23" t="n"/>
      <c r="AD363" s="23" t="n"/>
      <c r="AE363" s="19" t="n"/>
      <c r="AF363" s="21">
        <f>IF(IFERROR(TRIM(INDEX($A363:$Y363,MATCH(Lists!$J$3,$A$1:$Y$1,0))&amp;""),"")&lt;&gt;"",IFERROR(TRIM(INDEX($A363:$Y363,MATCH(Lists!$J$3,$A$1:$Y$1,0))&amp;""),""),IF(IFERROR(TRIM(INDEX($A363:$Y363,MATCH(Lists!$J$4,$A$1:$Y$1,0))&amp;""),"")&lt;&gt;"",IFERROR(TRIM(INDEX($A363:$Y363,MATCH(Lists!$J$4,$A$1:$Y$1,0))&amp;""),""),IFERROR(TRIM(INDEX($A363:$Y363,MATCH(Lists!$J$2,$A$1:$Y$1,0))&amp;""),"")))</f>
        <v/>
      </c>
      <c r="AG363" s="21">
        <f>IFERROR(TRIM(INDEX($A363:$Y363,MATCH(Lists!$J$5,$A$1:$Y$1,0))&amp;""),"")</f>
        <v/>
      </c>
      <c r="AH363" s="21">
        <f>IFERROR(VALUE(IFERROR(TRIM(INDEX($A363:$Y363,MATCH(Lists!$J$6,$A$1:$Y$1,0))&amp;""),"")),"")</f>
        <v/>
      </c>
      <c r="AI363" s="22">
        <f>IF($AD363="S",Themes!$L$8,IF($AD363="M",Themes!$L$9,IF($AD363="L",Themes!$L$10,0)))</f>
        <v/>
      </c>
      <c r="AJ363" s="21">
        <f>IF(OR($AA363="",$AF363=""),0,IF(COUNTIFS($AA$2:$AA363,$AA363,$AF$2:$AF363,$AF363)=1,1,0))</f>
        <v/>
      </c>
      <c r="AK363" s="21">
        <f>IF($AJ363=1,IF(AND($AG363&lt;&gt;"",$AG363&lt;&gt;Themes!$L$12),1,0),0)</f>
        <v/>
      </c>
    </row>
    <row r="364">
      <c r="Z364" s="19" t="n"/>
      <c r="AA364" s="23" t="n"/>
      <c r="AB364" s="23" t="n"/>
      <c r="AC364" s="23" t="n"/>
      <c r="AD364" s="23" t="n"/>
      <c r="AE364" s="19" t="n"/>
      <c r="AF364" s="21">
        <f>IF(IFERROR(TRIM(INDEX($A364:$Y364,MATCH(Lists!$J$3,$A$1:$Y$1,0))&amp;""),"")&lt;&gt;"",IFERROR(TRIM(INDEX($A364:$Y364,MATCH(Lists!$J$3,$A$1:$Y$1,0))&amp;""),""),IF(IFERROR(TRIM(INDEX($A364:$Y364,MATCH(Lists!$J$4,$A$1:$Y$1,0))&amp;""),"")&lt;&gt;"",IFERROR(TRIM(INDEX($A364:$Y364,MATCH(Lists!$J$4,$A$1:$Y$1,0))&amp;""),""),IFERROR(TRIM(INDEX($A364:$Y364,MATCH(Lists!$J$2,$A$1:$Y$1,0))&amp;""),"")))</f>
        <v/>
      </c>
      <c r="AG364" s="21">
        <f>IFERROR(TRIM(INDEX($A364:$Y364,MATCH(Lists!$J$5,$A$1:$Y$1,0))&amp;""),"")</f>
        <v/>
      </c>
      <c r="AH364" s="21">
        <f>IFERROR(VALUE(IFERROR(TRIM(INDEX($A364:$Y364,MATCH(Lists!$J$6,$A$1:$Y$1,0))&amp;""),"")),"")</f>
        <v/>
      </c>
      <c r="AI364" s="22">
        <f>IF($AD364="S",Themes!$L$8,IF($AD364="M",Themes!$L$9,IF($AD364="L",Themes!$L$10,0)))</f>
        <v/>
      </c>
      <c r="AJ364" s="21">
        <f>IF(OR($AA364="",$AF364=""),0,IF(COUNTIFS($AA$2:$AA364,$AA364,$AF$2:$AF364,$AF364)=1,1,0))</f>
        <v/>
      </c>
      <c r="AK364" s="21">
        <f>IF($AJ364=1,IF(AND($AG364&lt;&gt;"",$AG364&lt;&gt;Themes!$L$12),1,0),0)</f>
        <v/>
      </c>
    </row>
    <row r="365">
      <c r="Z365" s="19" t="n"/>
      <c r="AA365" s="23" t="n"/>
      <c r="AB365" s="23" t="n"/>
      <c r="AC365" s="23" t="n"/>
      <c r="AD365" s="23" t="n"/>
      <c r="AE365" s="19" t="n"/>
      <c r="AF365" s="21">
        <f>IF(IFERROR(TRIM(INDEX($A365:$Y365,MATCH(Lists!$J$3,$A$1:$Y$1,0))&amp;""),"")&lt;&gt;"",IFERROR(TRIM(INDEX($A365:$Y365,MATCH(Lists!$J$3,$A$1:$Y$1,0))&amp;""),""),IF(IFERROR(TRIM(INDEX($A365:$Y365,MATCH(Lists!$J$4,$A$1:$Y$1,0))&amp;""),"")&lt;&gt;"",IFERROR(TRIM(INDEX($A365:$Y365,MATCH(Lists!$J$4,$A$1:$Y$1,0))&amp;""),""),IFERROR(TRIM(INDEX($A365:$Y365,MATCH(Lists!$J$2,$A$1:$Y$1,0))&amp;""),"")))</f>
        <v/>
      </c>
      <c r="AG365" s="21">
        <f>IFERROR(TRIM(INDEX($A365:$Y365,MATCH(Lists!$J$5,$A$1:$Y$1,0))&amp;""),"")</f>
        <v/>
      </c>
      <c r="AH365" s="21">
        <f>IFERROR(VALUE(IFERROR(TRIM(INDEX($A365:$Y365,MATCH(Lists!$J$6,$A$1:$Y$1,0))&amp;""),"")),"")</f>
        <v/>
      </c>
      <c r="AI365" s="22">
        <f>IF($AD365="S",Themes!$L$8,IF($AD365="M",Themes!$L$9,IF($AD365="L",Themes!$L$10,0)))</f>
        <v/>
      </c>
      <c r="AJ365" s="21">
        <f>IF(OR($AA365="",$AF365=""),0,IF(COUNTIFS($AA$2:$AA365,$AA365,$AF$2:$AF365,$AF365)=1,1,0))</f>
        <v/>
      </c>
      <c r="AK365" s="21">
        <f>IF($AJ365=1,IF(AND($AG365&lt;&gt;"",$AG365&lt;&gt;Themes!$L$12),1,0),0)</f>
        <v/>
      </c>
    </row>
    <row r="366">
      <c r="Z366" s="19" t="n"/>
      <c r="AA366" s="23" t="n"/>
      <c r="AB366" s="23" t="n"/>
      <c r="AC366" s="23" t="n"/>
      <c r="AD366" s="23" t="n"/>
      <c r="AE366" s="19" t="n"/>
      <c r="AF366" s="21">
        <f>IF(IFERROR(TRIM(INDEX($A366:$Y366,MATCH(Lists!$J$3,$A$1:$Y$1,0))&amp;""),"")&lt;&gt;"",IFERROR(TRIM(INDEX($A366:$Y366,MATCH(Lists!$J$3,$A$1:$Y$1,0))&amp;""),""),IF(IFERROR(TRIM(INDEX($A366:$Y366,MATCH(Lists!$J$4,$A$1:$Y$1,0))&amp;""),"")&lt;&gt;"",IFERROR(TRIM(INDEX($A366:$Y366,MATCH(Lists!$J$4,$A$1:$Y$1,0))&amp;""),""),IFERROR(TRIM(INDEX($A366:$Y366,MATCH(Lists!$J$2,$A$1:$Y$1,0))&amp;""),"")))</f>
        <v/>
      </c>
      <c r="AG366" s="21">
        <f>IFERROR(TRIM(INDEX($A366:$Y366,MATCH(Lists!$J$5,$A$1:$Y$1,0))&amp;""),"")</f>
        <v/>
      </c>
      <c r="AH366" s="21">
        <f>IFERROR(VALUE(IFERROR(TRIM(INDEX($A366:$Y366,MATCH(Lists!$J$6,$A$1:$Y$1,0))&amp;""),"")),"")</f>
        <v/>
      </c>
      <c r="AI366" s="22">
        <f>IF($AD366="S",Themes!$L$8,IF($AD366="M",Themes!$L$9,IF($AD366="L",Themes!$L$10,0)))</f>
        <v/>
      </c>
      <c r="AJ366" s="21">
        <f>IF(OR($AA366="",$AF366=""),0,IF(COUNTIFS($AA$2:$AA366,$AA366,$AF$2:$AF366,$AF366)=1,1,0))</f>
        <v/>
      </c>
      <c r="AK366" s="21">
        <f>IF($AJ366=1,IF(AND($AG366&lt;&gt;"",$AG366&lt;&gt;Themes!$L$12),1,0),0)</f>
        <v/>
      </c>
    </row>
    <row r="367">
      <c r="Z367" s="19" t="n"/>
      <c r="AA367" s="23" t="n"/>
      <c r="AB367" s="23" t="n"/>
      <c r="AC367" s="23" t="n"/>
      <c r="AD367" s="23" t="n"/>
      <c r="AE367" s="19" t="n"/>
      <c r="AF367" s="21">
        <f>IF(IFERROR(TRIM(INDEX($A367:$Y367,MATCH(Lists!$J$3,$A$1:$Y$1,0))&amp;""),"")&lt;&gt;"",IFERROR(TRIM(INDEX($A367:$Y367,MATCH(Lists!$J$3,$A$1:$Y$1,0))&amp;""),""),IF(IFERROR(TRIM(INDEX($A367:$Y367,MATCH(Lists!$J$4,$A$1:$Y$1,0))&amp;""),"")&lt;&gt;"",IFERROR(TRIM(INDEX($A367:$Y367,MATCH(Lists!$J$4,$A$1:$Y$1,0))&amp;""),""),IFERROR(TRIM(INDEX($A367:$Y367,MATCH(Lists!$J$2,$A$1:$Y$1,0))&amp;""),"")))</f>
        <v/>
      </c>
      <c r="AG367" s="21">
        <f>IFERROR(TRIM(INDEX($A367:$Y367,MATCH(Lists!$J$5,$A$1:$Y$1,0))&amp;""),"")</f>
        <v/>
      </c>
      <c r="AH367" s="21">
        <f>IFERROR(VALUE(IFERROR(TRIM(INDEX($A367:$Y367,MATCH(Lists!$J$6,$A$1:$Y$1,0))&amp;""),"")),"")</f>
        <v/>
      </c>
      <c r="AI367" s="22">
        <f>IF($AD367="S",Themes!$L$8,IF($AD367="M",Themes!$L$9,IF($AD367="L",Themes!$L$10,0)))</f>
        <v/>
      </c>
      <c r="AJ367" s="21">
        <f>IF(OR($AA367="",$AF367=""),0,IF(COUNTIFS($AA$2:$AA367,$AA367,$AF$2:$AF367,$AF367)=1,1,0))</f>
        <v/>
      </c>
      <c r="AK367" s="21">
        <f>IF($AJ367=1,IF(AND($AG367&lt;&gt;"",$AG367&lt;&gt;Themes!$L$12),1,0),0)</f>
        <v/>
      </c>
    </row>
    <row r="368">
      <c r="Z368" s="19" t="n"/>
      <c r="AA368" s="23" t="n"/>
      <c r="AB368" s="23" t="n"/>
      <c r="AC368" s="23" t="n"/>
      <c r="AD368" s="23" t="n"/>
      <c r="AE368" s="19" t="n"/>
      <c r="AF368" s="21">
        <f>IF(IFERROR(TRIM(INDEX($A368:$Y368,MATCH(Lists!$J$3,$A$1:$Y$1,0))&amp;""),"")&lt;&gt;"",IFERROR(TRIM(INDEX($A368:$Y368,MATCH(Lists!$J$3,$A$1:$Y$1,0))&amp;""),""),IF(IFERROR(TRIM(INDEX($A368:$Y368,MATCH(Lists!$J$4,$A$1:$Y$1,0))&amp;""),"")&lt;&gt;"",IFERROR(TRIM(INDEX($A368:$Y368,MATCH(Lists!$J$4,$A$1:$Y$1,0))&amp;""),""),IFERROR(TRIM(INDEX($A368:$Y368,MATCH(Lists!$J$2,$A$1:$Y$1,0))&amp;""),"")))</f>
        <v/>
      </c>
      <c r="AG368" s="21">
        <f>IFERROR(TRIM(INDEX($A368:$Y368,MATCH(Lists!$J$5,$A$1:$Y$1,0))&amp;""),"")</f>
        <v/>
      </c>
      <c r="AH368" s="21">
        <f>IFERROR(VALUE(IFERROR(TRIM(INDEX($A368:$Y368,MATCH(Lists!$J$6,$A$1:$Y$1,0))&amp;""),"")),"")</f>
        <v/>
      </c>
      <c r="AI368" s="22">
        <f>IF($AD368="S",Themes!$L$8,IF($AD368="M",Themes!$L$9,IF($AD368="L",Themes!$L$10,0)))</f>
        <v/>
      </c>
      <c r="AJ368" s="21">
        <f>IF(OR($AA368="",$AF368=""),0,IF(COUNTIFS($AA$2:$AA368,$AA368,$AF$2:$AF368,$AF368)=1,1,0))</f>
        <v/>
      </c>
      <c r="AK368" s="21">
        <f>IF($AJ368=1,IF(AND($AG368&lt;&gt;"",$AG368&lt;&gt;Themes!$L$12),1,0),0)</f>
        <v/>
      </c>
    </row>
    <row r="369">
      <c r="Z369" s="19" t="n"/>
      <c r="AA369" s="23" t="n"/>
      <c r="AB369" s="23" t="n"/>
      <c r="AC369" s="23" t="n"/>
      <c r="AD369" s="23" t="n"/>
      <c r="AE369" s="19" t="n"/>
      <c r="AF369" s="21">
        <f>IF(IFERROR(TRIM(INDEX($A369:$Y369,MATCH(Lists!$J$3,$A$1:$Y$1,0))&amp;""),"")&lt;&gt;"",IFERROR(TRIM(INDEX($A369:$Y369,MATCH(Lists!$J$3,$A$1:$Y$1,0))&amp;""),""),IF(IFERROR(TRIM(INDEX($A369:$Y369,MATCH(Lists!$J$4,$A$1:$Y$1,0))&amp;""),"")&lt;&gt;"",IFERROR(TRIM(INDEX($A369:$Y369,MATCH(Lists!$J$4,$A$1:$Y$1,0))&amp;""),""),IFERROR(TRIM(INDEX($A369:$Y369,MATCH(Lists!$J$2,$A$1:$Y$1,0))&amp;""),"")))</f>
        <v/>
      </c>
      <c r="AG369" s="21">
        <f>IFERROR(TRIM(INDEX($A369:$Y369,MATCH(Lists!$J$5,$A$1:$Y$1,0))&amp;""),"")</f>
        <v/>
      </c>
      <c r="AH369" s="21">
        <f>IFERROR(VALUE(IFERROR(TRIM(INDEX($A369:$Y369,MATCH(Lists!$J$6,$A$1:$Y$1,0))&amp;""),"")),"")</f>
        <v/>
      </c>
      <c r="AI369" s="22">
        <f>IF($AD369="S",Themes!$L$8,IF($AD369="M",Themes!$L$9,IF($AD369="L",Themes!$L$10,0)))</f>
        <v/>
      </c>
      <c r="AJ369" s="21">
        <f>IF(OR($AA369="",$AF369=""),0,IF(COUNTIFS($AA$2:$AA369,$AA369,$AF$2:$AF369,$AF369)=1,1,0))</f>
        <v/>
      </c>
      <c r="AK369" s="21">
        <f>IF($AJ369=1,IF(AND($AG369&lt;&gt;"",$AG369&lt;&gt;Themes!$L$12),1,0),0)</f>
        <v/>
      </c>
    </row>
    <row r="370">
      <c r="Z370" s="19" t="n"/>
      <c r="AA370" s="23" t="n"/>
      <c r="AB370" s="23" t="n"/>
      <c r="AC370" s="23" t="n"/>
      <c r="AD370" s="23" t="n"/>
      <c r="AE370" s="19" t="n"/>
      <c r="AF370" s="21">
        <f>IF(IFERROR(TRIM(INDEX($A370:$Y370,MATCH(Lists!$J$3,$A$1:$Y$1,0))&amp;""),"")&lt;&gt;"",IFERROR(TRIM(INDEX($A370:$Y370,MATCH(Lists!$J$3,$A$1:$Y$1,0))&amp;""),""),IF(IFERROR(TRIM(INDEX($A370:$Y370,MATCH(Lists!$J$4,$A$1:$Y$1,0))&amp;""),"")&lt;&gt;"",IFERROR(TRIM(INDEX($A370:$Y370,MATCH(Lists!$J$4,$A$1:$Y$1,0))&amp;""),""),IFERROR(TRIM(INDEX($A370:$Y370,MATCH(Lists!$J$2,$A$1:$Y$1,0))&amp;""),"")))</f>
        <v/>
      </c>
      <c r="AG370" s="21">
        <f>IFERROR(TRIM(INDEX($A370:$Y370,MATCH(Lists!$J$5,$A$1:$Y$1,0))&amp;""),"")</f>
        <v/>
      </c>
      <c r="AH370" s="21">
        <f>IFERROR(VALUE(IFERROR(TRIM(INDEX($A370:$Y370,MATCH(Lists!$J$6,$A$1:$Y$1,0))&amp;""),"")),"")</f>
        <v/>
      </c>
      <c r="AI370" s="22">
        <f>IF($AD370="S",Themes!$L$8,IF($AD370="M",Themes!$L$9,IF($AD370="L",Themes!$L$10,0)))</f>
        <v/>
      </c>
      <c r="AJ370" s="21">
        <f>IF(OR($AA370="",$AF370=""),0,IF(COUNTIFS($AA$2:$AA370,$AA370,$AF$2:$AF370,$AF370)=1,1,0))</f>
        <v/>
      </c>
      <c r="AK370" s="21">
        <f>IF($AJ370=1,IF(AND($AG370&lt;&gt;"",$AG370&lt;&gt;Themes!$L$12),1,0),0)</f>
        <v/>
      </c>
    </row>
    <row r="371">
      <c r="Z371" s="19" t="n"/>
      <c r="AA371" s="23" t="n"/>
      <c r="AB371" s="23" t="n"/>
      <c r="AC371" s="23" t="n"/>
      <c r="AD371" s="23" t="n"/>
      <c r="AE371" s="19" t="n"/>
      <c r="AF371" s="21">
        <f>IF(IFERROR(TRIM(INDEX($A371:$Y371,MATCH(Lists!$J$3,$A$1:$Y$1,0))&amp;""),"")&lt;&gt;"",IFERROR(TRIM(INDEX($A371:$Y371,MATCH(Lists!$J$3,$A$1:$Y$1,0))&amp;""),""),IF(IFERROR(TRIM(INDEX($A371:$Y371,MATCH(Lists!$J$4,$A$1:$Y$1,0))&amp;""),"")&lt;&gt;"",IFERROR(TRIM(INDEX($A371:$Y371,MATCH(Lists!$J$4,$A$1:$Y$1,0))&amp;""),""),IFERROR(TRIM(INDEX($A371:$Y371,MATCH(Lists!$J$2,$A$1:$Y$1,0))&amp;""),"")))</f>
        <v/>
      </c>
      <c r="AG371" s="21">
        <f>IFERROR(TRIM(INDEX($A371:$Y371,MATCH(Lists!$J$5,$A$1:$Y$1,0))&amp;""),"")</f>
        <v/>
      </c>
      <c r="AH371" s="21">
        <f>IFERROR(VALUE(IFERROR(TRIM(INDEX($A371:$Y371,MATCH(Lists!$J$6,$A$1:$Y$1,0))&amp;""),"")),"")</f>
        <v/>
      </c>
      <c r="AI371" s="22">
        <f>IF($AD371="S",Themes!$L$8,IF($AD371="M",Themes!$L$9,IF($AD371="L",Themes!$L$10,0)))</f>
        <v/>
      </c>
      <c r="AJ371" s="21">
        <f>IF(OR($AA371="",$AF371=""),0,IF(COUNTIFS($AA$2:$AA371,$AA371,$AF$2:$AF371,$AF371)=1,1,0))</f>
        <v/>
      </c>
      <c r="AK371" s="21">
        <f>IF($AJ371=1,IF(AND($AG371&lt;&gt;"",$AG371&lt;&gt;Themes!$L$12),1,0),0)</f>
        <v/>
      </c>
    </row>
    <row r="372">
      <c r="Z372" s="19" t="n"/>
      <c r="AA372" s="23" t="n"/>
      <c r="AB372" s="23" t="n"/>
      <c r="AC372" s="23" t="n"/>
      <c r="AD372" s="23" t="n"/>
      <c r="AE372" s="19" t="n"/>
      <c r="AF372" s="21">
        <f>IF(IFERROR(TRIM(INDEX($A372:$Y372,MATCH(Lists!$J$3,$A$1:$Y$1,0))&amp;""),"")&lt;&gt;"",IFERROR(TRIM(INDEX($A372:$Y372,MATCH(Lists!$J$3,$A$1:$Y$1,0))&amp;""),""),IF(IFERROR(TRIM(INDEX($A372:$Y372,MATCH(Lists!$J$4,$A$1:$Y$1,0))&amp;""),"")&lt;&gt;"",IFERROR(TRIM(INDEX($A372:$Y372,MATCH(Lists!$J$4,$A$1:$Y$1,0))&amp;""),""),IFERROR(TRIM(INDEX($A372:$Y372,MATCH(Lists!$J$2,$A$1:$Y$1,0))&amp;""),"")))</f>
        <v/>
      </c>
      <c r="AG372" s="21">
        <f>IFERROR(TRIM(INDEX($A372:$Y372,MATCH(Lists!$J$5,$A$1:$Y$1,0))&amp;""),"")</f>
        <v/>
      </c>
      <c r="AH372" s="21">
        <f>IFERROR(VALUE(IFERROR(TRIM(INDEX($A372:$Y372,MATCH(Lists!$J$6,$A$1:$Y$1,0))&amp;""),"")),"")</f>
        <v/>
      </c>
      <c r="AI372" s="22">
        <f>IF($AD372="S",Themes!$L$8,IF($AD372="M",Themes!$L$9,IF($AD372="L",Themes!$L$10,0)))</f>
        <v/>
      </c>
      <c r="AJ372" s="21">
        <f>IF(OR($AA372="",$AF372=""),0,IF(COUNTIFS($AA$2:$AA372,$AA372,$AF$2:$AF372,$AF372)=1,1,0))</f>
        <v/>
      </c>
      <c r="AK372" s="21">
        <f>IF($AJ372=1,IF(AND($AG372&lt;&gt;"",$AG372&lt;&gt;Themes!$L$12),1,0),0)</f>
        <v/>
      </c>
    </row>
    <row r="373">
      <c r="Z373" s="19" t="n"/>
      <c r="AA373" s="23" t="n"/>
      <c r="AB373" s="23" t="n"/>
      <c r="AC373" s="23" t="n"/>
      <c r="AD373" s="23" t="n"/>
      <c r="AE373" s="19" t="n"/>
      <c r="AF373" s="21">
        <f>IF(IFERROR(TRIM(INDEX($A373:$Y373,MATCH(Lists!$J$3,$A$1:$Y$1,0))&amp;""),"")&lt;&gt;"",IFERROR(TRIM(INDEX($A373:$Y373,MATCH(Lists!$J$3,$A$1:$Y$1,0))&amp;""),""),IF(IFERROR(TRIM(INDEX($A373:$Y373,MATCH(Lists!$J$4,$A$1:$Y$1,0))&amp;""),"")&lt;&gt;"",IFERROR(TRIM(INDEX($A373:$Y373,MATCH(Lists!$J$4,$A$1:$Y$1,0))&amp;""),""),IFERROR(TRIM(INDEX($A373:$Y373,MATCH(Lists!$J$2,$A$1:$Y$1,0))&amp;""),"")))</f>
        <v/>
      </c>
      <c r="AG373" s="21">
        <f>IFERROR(TRIM(INDEX($A373:$Y373,MATCH(Lists!$J$5,$A$1:$Y$1,0))&amp;""),"")</f>
        <v/>
      </c>
      <c r="AH373" s="21">
        <f>IFERROR(VALUE(IFERROR(TRIM(INDEX($A373:$Y373,MATCH(Lists!$J$6,$A$1:$Y$1,0))&amp;""),"")),"")</f>
        <v/>
      </c>
      <c r="AI373" s="22">
        <f>IF($AD373="S",Themes!$L$8,IF($AD373="M",Themes!$L$9,IF($AD373="L",Themes!$L$10,0)))</f>
        <v/>
      </c>
      <c r="AJ373" s="21">
        <f>IF(OR($AA373="",$AF373=""),0,IF(COUNTIFS($AA$2:$AA373,$AA373,$AF$2:$AF373,$AF373)=1,1,0))</f>
        <v/>
      </c>
      <c r="AK373" s="21">
        <f>IF($AJ373=1,IF(AND($AG373&lt;&gt;"",$AG373&lt;&gt;Themes!$L$12),1,0),0)</f>
        <v/>
      </c>
    </row>
    <row r="374">
      <c r="Z374" s="19" t="n"/>
      <c r="AA374" s="23" t="n"/>
      <c r="AB374" s="23" t="n"/>
      <c r="AC374" s="23" t="n"/>
      <c r="AD374" s="23" t="n"/>
      <c r="AE374" s="19" t="n"/>
      <c r="AF374" s="21">
        <f>IF(IFERROR(TRIM(INDEX($A374:$Y374,MATCH(Lists!$J$3,$A$1:$Y$1,0))&amp;""),"")&lt;&gt;"",IFERROR(TRIM(INDEX($A374:$Y374,MATCH(Lists!$J$3,$A$1:$Y$1,0))&amp;""),""),IF(IFERROR(TRIM(INDEX($A374:$Y374,MATCH(Lists!$J$4,$A$1:$Y$1,0))&amp;""),"")&lt;&gt;"",IFERROR(TRIM(INDEX($A374:$Y374,MATCH(Lists!$J$4,$A$1:$Y$1,0))&amp;""),""),IFERROR(TRIM(INDEX($A374:$Y374,MATCH(Lists!$J$2,$A$1:$Y$1,0))&amp;""),"")))</f>
        <v/>
      </c>
      <c r="AG374" s="21">
        <f>IFERROR(TRIM(INDEX($A374:$Y374,MATCH(Lists!$J$5,$A$1:$Y$1,0))&amp;""),"")</f>
        <v/>
      </c>
      <c r="AH374" s="21">
        <f>IFERROR(VALUE(IFERROR(TRIM(INDEX($A374:$Y374,MATCH(Lists!$J$6,$A$1:$Y$1,0))&amp;""),"")),"")</f>
        <v/>
      </c>
      <c r="AI374" s="22">
        <f>IF($AD374="S",Themes!$L$8,IF($AD374="M",Themes!$L$9,IF($AD374="L",Themes!$L$10,0)))</f>
        <v/>
      </c>
      <c r="AJ374" s="21">
        <f>IF(OR($AA374="",$AF374=""),0,IF(COUNTIFS($AA$2:$AA374,$AA374,$AF$2:$AF374,$AF374)=1,1,0))</f>
        <v/>
      </c>
      <c r="AK374" s="21">
        <f>IF($AJ374=1,IF(AND($AG374&lt;&gt;"",$AG374&lt;&gt;Themes!$L$12),1,0),0)</f>
        <v/>
      </c>
    </row>
    <row r="375">
      <c r="Z375" s="19" t="n"/>
      <c r="AA375" s="23" t="n"/>
      <c r="AB375" s="23" t="n"/>
      <c r="AC375" s="23" t="n"/>
      <c r="AD375" s="23" t="n"/>
      <c r="AE375" s="19" t="n"/>
      <c r="AF375" s="21">
        <f>IF(IFERROR(TRIM(INDEX($A375:$Y375,MATCH(Lists!$J$3,$A$1:$Y$1,0))&amp;""),"")&lt;&gt;"",IFERROR(TRIM(INDEX($A375:$Y375,MATCH(Lists!$J$3,$A$1:$Y$1,0))&amp;""),""),IF(IFERROR(TRIM(INDEX($A375:$Y375,MATCH(Lists!$J$4,$A$1:$Y$1,0))&amp;""),"")&lt;&gt;"",IFERROR(TRIM(INDEX($A375:$Y375,MATCH(Lists!$J$4,$A$1:$Y$1,0))&amp;""),""),IFERROR(TRIM(INDEX($A375:$Y375,MATCH(Lists!$J$2,$A$1:$Y$1,0))&amp;""),"")))</f>
        <v/>
      </c>
      <c r="AG375" s="21">
        <f>IFERROR(TRIM(INDEX($A375:$Y375,MATCH(Lists!$J$5,$A$1:$Y$1,0))&amp;""),"")</f>
        <v/>
      </c>
      <c r="AH375" s="21">
        <f>IFERROR(VALUE(IFERROR(TRIM(INDEX($A375:$Y375,MATCH(Lists!$J$6,$A$1:$Y$1,0))&amp;""),"")),"")</f>
        <v/>
      </c>
      <c r="AI375" s="22">
        <f>IF($AD375="S",Themes!$L$8,IF($AD375="M",Themes!$L$9,IF($AD375="L",Themes!$L$10,0)))</f>
        <v/>
      </c>
      <c r="AJ375" s="21">
        <f>IF(OR($AA375="",$AF375=""),0,IF(COUNTIFS($AA$2:$AA375,$AA375,$AF$2:$AF375,$AF375)=1,1,0))</f>
        <v/>
      </c>
      <c r="AK375" s="21">
        <f>IF($AJ375=1,IF(AND($AG375&lt;&gt;"",$AG375&lt;&gt;Themes!$L$12),1,0),0)</f>
        <v/>
      </c>
    </row>
    <row r="376">
      <c r="Z376" s="19" t="n"/>
      <c r="AA376" s="23" t="n"/>
      <c r="AB376" s="23" t="n"/>
      <c r="AC376" s="23" t="n"/>
      <c r="AD376" s="23" t="n"/>
      <c r="AE376" s="19" t="n"/>
      <c r="AF376" s="21">
        <f>IF(IFERROR(TRIM(INDEX($A376:$Y376,MATCH(Lists!$J$3,$A$1:$Y$1,0))&amp;""),"")&lt;&gt;"",IFERROR(TRIM(INDEX($A376:$Y376,MATCH(Lists!$J$3,$A$1:$Y$1,0))&amp;""),""),IF(IFERROR(TRIM(INDEX($A376:$Y376,MATCH(Lists!$J$4,$A$1:$Y$1,0))&amp;""),"")&lt;&gt;"",IFERROR(TRIM(INDEX($A376:$Y376,MATCH(Lists!$J$4,$A$1:$Y$1,0))&amp;""),""),IFERROR(TRIM(INDEX($A376:$Y376,MATCH(Lists!$J$2,$A$1:$Y$1,0))&amp;""),"")))</f>
        <v/>
      </c>
      <c r="AG376" s="21">
        <f>IFERROR(TRIM(INDEX($A376:$Y376,MATCH(Lists!$J$5,$A$1:$Y$1,0))&amp;""),"")</f>
        <v/>
      </c>
      <c r="AH376" s="21">
        <f>IFERROR(VALUE(IFERROR(TRIM(INDEX($A376:$Y376,MATCH(Lists!$J$6,$A$1:$Y$1,0))&amp;""),"")),"")</f>
        <v/>
      </c>
      <c r="AI376" s="22">
        <f>IF($AD376="S",Themes!$L$8,IF($AD376="M",Themes!$L$9,IF($AD376="L",Themes!$L$10,0)))</f>
        <v/>
      </c>
      <c r="AJ376" s="21">
        <f>IF(OR($AA376="",$AF376=""),0,IF(COUNTIFS($AA$2:$AA376,$AA376,$AF$2:$AF376,$AF376)=1,1,0))</f>
        <v/>
      </c>
      <c r="AK376" s="21">
        <f>IF($AJ376=1,IF(AND($AG376&lt;&gt;"",$AG376&lt;&gt;Themes!$L$12),1,0),0)</f>
        <v/>
      </c>
    </row>
    <row r="377">
      <c r="Z377" s="19" t="n"/>
      <c r="AA377" s="23" t="n"/>
      <c r="AB377" s="23" t="n"/>
      <c r="AC377" s="23" t="n"/>
      <c r="AD377" s="23" t="n"/>
      <c r="AE377" s="19" t="n"/>
      <c r="AF377" s="21">
        <f>IF(IFERROR(TRIM(INDEX($A377:$Y377,MATCH(Lists!$J$3,$A$1:$Y$1,0))&amp;""),"")&lt;&gt;"",IFERROR(TRIM(INDEX($A377:$Y377,MATCH(Lists!$J$3,$A$1:$Y$1,0))&amp;""),""),IF(IFERROR(TRIM(INDEX($A377:$Y377,MATCH(Lists!$J$4,$A$1:$Y$1,0))&amp;""),"")&lt;&gt;"",IFERROR(TRIM(INDEX($A377:$Y377,MATCH(Lists!$J$4,$A$1:$Y$1,0))&amp;""),""),IFERROR(TRIM(INDEX($A377:$Y377,MATCH(Lists!$J$2,$A$1:$Y$1,0))&amp;""),"")))</f>
        <v/>
      </c>
      <c r="AG377" s="21">
        <f>IFERROR(TRIM(INDEX($A377:$Y377,MATCH(Lists!$J$5,$A$1:$Y$1,0))&amp;""),"")</f>
        <v/>
      </c>
      <c r="AH377" s="21">
        <f>IFERROR(VALUE(IFERROR(TRIM(INDEX($A377:$Y377,MATCH(Lists!$J$6,$A$1:$Y$1,0))&amp;""),"")),"")</f>
        <v/>
      </c>
      <c r="AI377" s="22">
        <f>IF($AD377="S",Themes!$L$8,IF($AD377="M",Themes!$L$9,IF($AD377="L",Themes!$L$10,0)))</f>
        <v/>
      </c>
      <c r="AJ377" s="21">
        <f>IF(OR($AA377="",$AF377=""),0,IF(COUNTIFS($AA$2:$AA377,$AA377,$AF$2:$AF377,$AF377)=1,1,0))</f>
        <v/>
      </c>
      <c r="AK377" s="21">
        <f>IF($AJ377=1,IF(AND($AG377&lt;&gt;"",$AG377&lt;&gt;Themes!$L$12),1,0),0)</f>
        <v/>
      </c>
    </row>
    <row r="378">
      <c r="Z378" s="19" t="n"/>
      <c r="AA378" s="23" t="n"/>
      <c r="AB378" s="23" t="n"/>
      <c r="AC378" s="23" t="n"/>
      <c r="AD378" s="23" t="n"/>
      <c r="AE378" s="19" t="n"/>
      <c r="AF378" s="21">
        <f>IF(IFERROR(TRIM(INDEX($A378:$Y378,MATCH(Lists!$J$3,$A$1:$Y$1,0))&amp;""),"")&lt;&gt;"",IFERROR(TRIM(INDEX($A378:$Y378,MATCH(Lists!$J$3,$A$1:$Y$1,0))&amp;""),""),IF(IFERROR(TRIM(INDEX($A378:$Y378,MATCH(Lists!$J$4,$A$1:$Y$1,0))&amp;""),"")&lt;&gt;"",IFERROR(TRIM(INDEX($A378:$Y378,MATCH(Lists!$J$4,$A$1:$Y$1,0))&amp;""),""),IFERROR(TRIM(INDEX($A378:$Y378,MATCH(Lists!$J$2,$A$1:$Y$1,0))&amp;""),"")))</f>
        <v/>
      </c>
      <c r="AG378" s="21">
        <f>IFERROR(TRIM(INDEX($A378:$Y378,MATCH(Lists!$J$5,$A$1:$Y$1,0))&amp;""),"")</f>
        <v/>
      </c>
      <c r="AH378" s="21">
        <f>IFERROR(VALUE(IFERROR(TRIM(INDEX($A378:$Y378,MATCH(Lists!$J$6,$A$1:$Y$1,0))&amp;""),"")),"")</f>
        <v/>
      </c>
      <c r="AI378" s="22">
        <f>IF($AD378="S",Themes!$L$8,IF($AD378="M",Themes!$L$9,IF($AD378="L",Themes!$L$10,0)))</f>
        <v/>
      </c>
      <c r="AJ378" s="21">
        <f>IF(OR($AA378="",$AF378=""),0,IF(COUNTIFS($AA$2:$AA378,$AA378,$AF$2:$AF378,$AF378)=1,1,0))</f>
        <v/>
      </c>
      <c r="AK378" s="21">
        <f>IF($AJ378=1,IF(AND($AG378&lt;&gt;"",$AG378&lt;&gt;Themes!$L$12),1,0),0)</f>
        <v/>
      </c>
    </row>
    <row r="379">
      <c r="Z379" s="19" t="n"/>
      <c r="AA379" s="23" t="n"/>
      <c r="AB379" s="23" t="n"/>
      <c r="AC379" s="23" t="n"/>
      <c r="AD379" s="23" t="n"/>
      <c r="AE379" s="19" t="n"/>
      <c r="AF379" s="21">
        <f>IF(IFERROR(TRIM(INDEX($A379:$Y379,MATCH(Lists!$J$3,$A$1:$Y$1,0))&amp;""),"")&lt;&gt;"",IFERROR(TRIM(INDEX($A379:$Y379,MATCH(Lists!$J$3,$A$1:$Y$1,0))&amp;""),""),IF(IFERROR(TRIM(INDEX($A379:$Y379,MATCH(Lists!$J$4,$A$1:$Y$1,0))&amp;""),"")&lt;&gt;"",IFERROR(TRIM(INDEX($A379:$Y379,MATCH(Lists!$J$4,$A$1:$Y$1,0))&amp;""),""),IFERROR(TRIM(INDEX($A379:$Y379,MATCH(Lists!$J$2,$A$1:$Y$1,0))&amp;""),"")))</f>
        <v/>
      </c>
      <c r="AG379" s="21">
        <f>IFERROR(TRIM(INDEX($A379:$Y379,MATCH(Lists!$J$5,$A$1:$Y$1,0))&amp;""),"")</f>
        <v/>
      </c>
      <c r="AH379" s="21">
        <f>IFERROR(VALUE(IFERROR(TRIM(INDEX($A379:$Y379,MATCH(Lists!$J$6,$A$1:$Y$1,0))&amp;""),"")),"")</f>
        <v/>
      </c>
      <c r="AI379" s="22">
        <f>IF($AD379="S",Themes!$L$8,IF($AD379="M",Themes!$L$9,IF($AD379="L",Themes!$L$10,0)))</f>
        <v/>
      </c>
      <c r="AJ379" s="21">
        <f>IF(OR($AA379="",$AF379=""),0,IF(COUNTIFS($AA$2:$AA379,$AA379,$AF$2:$AF379,$AF379)=1,1,0))</f>
        <v/>
      </c>
      <c r="AK379" s="21">
        <f>IF($AJ379=1,IF(AND($AG379&lt;&gt;"",$AG379&lt;&gt;Themes!$L$12),1,0),0)</f>
        <v/>
      </c>
    </row>
    <row r="380">
      <c r="Z380" s="19" t="n"/>
      <c r="AA380" s="23" t="n"/>
      <c r="AB380" s="23" t="n"/>
      <c r="AC380" s="23" t="n"/>
      <c r="AD380" s="23" t="n"/>
      <c r="AE380" s="19" t="n"/>
      <c r="AF380" s="21">
        <f>IF(IFERROR(TRIM(INDEX($A380:$Y380,MATCH(Lists!$J$3,$A$1:$Y$1,0))&amp;""),"")&lt;&gt;"",IFERROR(TRIM(INDEX($A380:$Y380,MATCH(Lists!$J$3,$A$1:$Y$1,0))&amp;""),""),IF(IFERROR(TRIM(INDEX($A380:$Y380,MATCH(Lists!$J$4,$A$1:$Y$1,0))&amp;""),"")&lt;&gt;"",IFERROR(TRIM(INDEX($A380:$Y380,MATCH(Lists!$J$4,$A$1:$Y$1,0))&amp;""),""),IFERROR(TRIM(INDEX($A380:$Y380,MATCH(Lists!$J$2,$A$1:$Y$1,0))&amp;""),"")))</f>
        <v/>
      </c>
      <c r="AG380" s="21">
        <f>IFERROR(TRIM(INDEX($A380:$Y380,MATCH(Lists!$J$5,$A$1:$Y$1,0))&amp;""),"")</f>
        <v/>
      </c>
      <c r="AH380" s="21">
        <f>IFERROR(VALUE(IFERROR(TRIM(INDEX($A380:$Y380,MATCH(Lists!$J$6,$A$1:$Y$1,0))&amp;""),"")),"")</f>
        <v/>
      </c>
      <c r="AI380" s="22">
        <f>IF($AD380="S",Themes!$L$8,IF($AD380="M",Themes!$L$9,IF($AD380="L",Themes!$L$10,0)))</f>
        <v/>
      </c>
      <c r="AJ380" s="21">
        <f>IF(OR($AA380="",$AF380=""),0,IF(COUNTIFS($AA$2:$AA380,$AA380,$AF$2:$AF380,$AF380)=1,1,0))</f>
        <v/>
      </c>
      <c r="AK380" s="21">
        <f>IF($AJ380=1,IF(AND($AG380&lt;&gt;"",$AG380&lt;&gt;Themes!$L$12),1,0),0)</f>
        <v/>
      </c>
    </row>
    <row r="381">
      <c r="Z381" s="19" t="n"/>
      <c r="AA381" s="23" t="n"/>
      <c r="AB381" s="23" t="n"/>
      <c r="AC381" s="23" t="n"/>
      <c r="AD381" s="23" t="n"/>
      <c r="AE381" s="19" t="n"/>
      <c r="AF381" s="21">
        <f>IF(IFERROR(TRIM(INDEX($A381:$Y381,MATCH(Lists!$J$3,$A$1:$Y$1,0))&amp;""),"")&lt;&gt;"",IFERROR(TRIM(INDEX($A381:$Y381,MATCH(Lists!$J$3,$A$1:$Y$1,0))&amp;""),""),IF(IFERROR(TRIM(INDEX($A381:$Y381,MATCH(Lists!$J$4,$A$1:$Y$1,0))&amp;""),"")&lt;&gt;"",IFERROR(TRIM(INDEX($A381:$Y381,MATCH(Lists!$J$4,$A$1:$Y$1,0))&amp;""),""),IFERROR(TRIM(INDEX($A381:$Y381,MATCH(Lists!$J$2,$A$1:$Y$1,0))&amp;""),"")))</f>
        <v/>
      </c>
      <c r="AG381" s="21">
        <f>IFERROR(TRIM(INDEX($A381:$Y381,MATCH(Lists!$J$5,$A$1:$Y$1,0))&amp;""),"")</f>
        <v/>
      </c>
      <c r="AH381" s="21">
        <f>IFERROR(VALUE(IFERROR(TRIM(INDEX($A381:$Y381,MATCH(Lists!$J$6,$A$1:$Y$1,0))&amp;""),"")),"")</f>
        <v/>
      </c>
      <c r="AI381" s="22">
        <f>IF($AD381="S",Themes!$L$8,IF($AD381="M",Themes!$L$9,IF($AD381="L",Themes!$L$10,0)))</f>
        <v/>
      </c>
      <c r="AJ381" s="21">
        <f>IF(OR($AA381="",$AF381=""),0,IF(COUNTIFS($AA$2:$AA381,$AA381,$AF$2:$AF381,$AF381)=1,1,0))</f>
        <v/>
      </c>
      <c r="AK381" s="21">
        <f>IF($AJ381=1,IF(AND($AG381&lt;&gt;"",$AG381&lt;&gt;Themes!$L$12),1,0),0)</f>
        <v/>
      </c>
    </row>
    <row r="382">
      <c r="Z382" s="19" t="n"/>
      <c r="AA382" s="23" t="n"/>
      <c r="AB382" s="23" t="n"/>
      <c r="AC382" s="23" t="n"/>
      <c r="AD382" s="23" t="n"/>
      <c r="AE382" s="19" t="n"/>
      <c r="AF382" s="21">
        <f>IF(IFERROR(TRIM(INDEX($A382:$Y382,MATCH(Lists!$J$3,$A$1:$Y$1,0))&amp;""),"")&lt;&gt;"",IFERROR(TRIM(INDEX($A382:$Y382,MATCH(Lists!$J$3,$A$1:$Y$1,0))&amp;""),""),IF(IFERROR(TRIM(INDEX($A382:$Y382,MATCH(Lists!$J$4,$A$1:$Y$1,0))&amp;""),"")&lt;&gt;"",IFERROR(TRIM(INDEX($A382:$Y382,MATCH(Lists!$J$4,$A$1:$Y$1,0))&amp;""),""),IFERROR(TRIM(INDEX($A382:$Y382,MATCH(Lists!$J$2,$A$1:$Y$1,0))&amp;""),"")))</f>
        <v/>
      </c>
      <c r="AG382" s="21">
        <f>IFERROR(TRIM(INDEX($A382:$Y382,MATCH(Lists!$J$5,$A$1:$Y$1,0))&amp;""),"")</f>
        <v/>
      </c>
      <c r="AH382" s="21">
        <f>IFERROR(VALUE(IFERROR(TRIM(INDEX($A382:$Y382,MATCH(Lists!$J$6,$A$1:$Y$1,0))&amp;""),"")),"")</f>
        <v/>
      </c>
      <c r="AI382" s="22">
        <f>IF($AD382="S",Themes!$L$8,IF($AD382="M",Themes!$L$9,IF($AD382="L",Themes!$L$10,0)))</f>
        <v/>
      </c>
      <c r="AJ382" s="21">
        <f>IF(OR($AA382="",$AF382=""),0,IF(COUNTIFS($AA$2:$AA382,$AA382,$AF$2:$AF382,$AF382)=1,1,0))</f>
        <v/>
      </c>
      <c r="AK382" s="21">
        <f>IF($AJ382=1,IF(AND($AG382&lt;&gt;"",$AG382&lt;&gt;Themes!$L$12),1,0),0)</f>
        <v/>
      </c>
    </row>
    <row r="383">
      <c r="Z383" s="19" t="n"/>
      <c r="AA383" s="23" t="n"/>
      <c r="AB383" s="23" t="n"/>
      <c r="AC383" s="23" t="n"/>
      <c r="AD383" s="23" t="n"/>
      <c r="AE383" s="19" t="n"/>
      <c r="AF383" s="21">
        <f>IF(IFERROR(TRIM(INDEX($A383:$Y383,MATCH(Lists!$J$3,$A$1:$Y$1,0))&amp;""),"")&lt;&gt;"",IFERROR(TRIM(INDEX($A383:$Y383,MATCH(Lists!$J$3,$A$1:$Y$1,0))&amp;""),""),IF(IFERROR(TRIM(INDEX($A383:$Y383,MATCH(Lists!$J$4,$A$1:$Y$1,0))&amp;""),"")&lt;&gt;"",IFERROR(TRIM(INDEX($A383:$Y383,MATCH(Lists!$J$4,$A$1:$Y$1,0))&amp;""),""),IFERROR(TRIM(INDEX($A383:$Y383,MATCH(Lists!$J$2,$A$1:$Y$1,0))&amp;""),"")))</f>
        <v/>
      </c>
      <c r="AG383" s="21">
        <f>IFERROR(TRIM(INDEX($A383:$Y383,MATCH(Lists!$J$5,$A$1:$Y$1,0))&amp;""),"")</f>
        <v/>
      </c>
      <c r="AH383" s="21">
        <f>IFERROR(VALUE(IFERROR(TRIM(INDEX($A383:$Y383,MATCH(Lists!$J$6,$A$1:$Y$1,0))&amp;""),"")),"")</f>
        <v/>
      </c>
      <c r="AI383" s="22">
        <f>IF($AD383="S",Themes!$L$8,IF($AD383="M",Themes!$L$9,IF($AD383="L",Themes!$L$10,0)))</f>
        <v/>
      </c>
      <c r="AJ383" s="21">
        <f>IF(OR($AA383="",$AF383=""),0,IF(COUNTIFS($AA$2:$AA383,$AA383,$AF$2:$AF383,$AF383)=1,1,0))</f>
        <v/>
      </c>
      <c r="AK383" s="21">
        <f>IF($AJ383=1,IF(AND($AG383&lt;&gt;"",$AG383&lt;&gt;Themes!$L$12),1,0),0)</f>
        <v/>
      </c>
    </row>
    <row r="384">
      <c r="Z384" s="19" t="n"/>
      <c r="AA384" s="23" t="n"/>
      <c r="AB384" s="23" t="n"/>
      <c r="AC384" s="23" t="n"/>
      <c r="AD384" s="23" t="n"/>
      <c r="AE384" s="19" t="n"/>
      <c r="AF384" s="21">
        <f>IF(IFERROR(TRIM(INDEX($A384:$Y384,MATCH(Lists!$J$3,$A$1:$Y$1,0))&amp;""),"")&lt;&gt;"",IFERROR(TRIM(INDEX($A384:$Y384,MATCH(Lists!$J$3,$A$1:$Y$1,0))&amp;""),""),IF(IFERROR(TRIM(INDEX($A384:$Y384,MATCH(Lists!$J$4,$A$1:$Y$1,0))&amp;""),"")&lt;&gt;"",IFERROR(TRIM(INDEX($A384:$Y384,MATCH(Lists!$J$4,$A$1:$Y$1,0))&amp;""),""),IFERROR(TRIM(INDEX($A384:$Y384,MATCH(Lists!$J$2,$A$1:$Y$1,0))&amp;""),"")))</f>
        <v/>
      </c>
      <c r="AG384" s="21">
        <f>IFERROR(TRIM(INDEX($A384:$Y384,MATCH(Lists!$J$5,$A$1:$Y$1,0))&amp;""),"")</f>
        <v/>
      </c>
      <c r="AH384" s="21">
        <f>IFERROR(VALUE(IFERROR(TRIM(INDEX($A384:$Y384,MATCH(Lists!$J$6,$A$1:$Y$1,0))&amp;""),"")),"")</f>
        <v/>
      </c>
      <c r="AI384" s="22">
        <f>IF($AD384="S",Themes!$L$8,IF($AD384="M",Themes!$L$9,IF($AD384="L",Themes!$L$10,0)))</f>
        <v/>
      </c>
      <c r="AJ384" s="21">
        <f>IF(OR($AA384="",$AF384=""),0,IF(COUNTIFS($AA$2:$AA384,$AA384,$AF$2:$AF384,$AF384)=1,1,0))</f>
        <v/>
      </c>
      <c r="AK384" s="21">
        <f>IF($AJ384=1,IF(AND($AG384&lt;&gt;"",$AG384&lt;&gt;Themes!$L$12),1,0),0)</f>
        <v/>
      </c>
    </row>
    <row r="385">
      <c r="Z385" s="19" t="n"/>
      <c r="AA385" s="23" t="n"/>
      <c r="AB385" s="23" t="n"/>
      <c r="AC385" s="23" t="n"/>
      <c r="AD385" s="23" t="n"/>
      <c r="AE385" s="19" t="n"/>
      <c r="AF385" s="21">
        <f>IF(IFERROR(TRIM(INDEX($A385:$Y385,MATCH(Lists!$J$3,$A$1:$Y$1,0))&amp;""),"")&lt;&gt;"",IFERROR(TRIM(INDEX($A385:$Y385,MATCH(Lists!$J$3,$A$1:$Y$1,0))&amp;""),""),IF(IFERROR(TRIM(INDEX($A385:$Y385,MATCH(Lists!$J$4,$A$1:$Y$1,0))&amp;""),"")&lt;&gt;"",IFERROR(TRIM(INDEX($A385:$Y385,MATCH(Lists!$J$4,$A$1:$Y$1,0))&amp;""),""),IFERROR(TRIM(INDEX($A385:$Y385,MATCH(Lists!$J$2,$A$1:$Y$1,0))&amp;""),"")))</f>
        <v/>
      </c>
      <c r="AG385" s="21">
        <f>IFERROR(TRIM(INDEX($A385:$Y385,MATCH(Lists!$J$5,$A$1:$Y$1,0))&amp;""),"")</f>
        <v/>
      </c>
      <c r="AH385" s="21">
        <f>IFERROR(VALUE(IFERROR(TRIM(INDEX($A385:$Y385,MATCH(Lists!$J$6,$A$1:$Y$1,0))&amp;""),"")),"")</f>
        <v/>
      </c>
      <c r="AI385" s="22">
        <f>IF($AD385="S",Themes!$L$8,IF($AD385="M",Themes!$L$9,IF($AD385="L",Themes!$L$10,0)))</f>
        <v/>
      </c>
      <c r="AJ385" s="21">
        <f>IF(OR($AA385="",$AF385=""),0,IF(COUNTIFS($AA$2:$AA385,$AA385,$AF$2:$AF385,$AF385)=1,1,0))</f>
        <v/>
      </c>
      <c r="AK385" s="21">
        <f>IF($AJ385=1,IF(AND($AG385&lt;&gt;"",$AG385&lt;&gt;Themes!$L$12),1,0),0)</f>
        <v/>
      </c>
    </row>
    <row r="386">
      <c r="Z386" s="19" t="n"/>
      <c r="AA386" s="23" t="n"/>
      <c r="AB386" s="23" t="n"/>
      <c r="AC386" s="23" t="n"/>
      <c r="AD386" s="23" t="n"/>
      <c r="AE386" s="19" t="n"/>
      <c r="AF386" s="21">
        <f>IF(IFERROR(TRIM(INDEX($A386:$Y386,MATCH(Lists!$J$3,$A$1:$Y$1,0))&amp;""),"")&lt;&gt;"",IFERROR(TRIM(INDEX($A386:$Y386,MATCH(Lists!$J$3,$A$1:$Y$1,0))&amp;""),""),IF(IFERROR(TRIM(INDEX($A386:$Y386,MATCH(Lists!$J$4,$A$1:$Y$1,0))&amp;""),"")&lt;&gt;"",IFERROR(TRIM(INDEX($A386:$Y386,MATCH(Lists!$J$4,$A$1:$Y$1,0))&amp;""),""),IFERROR(TRIM(INDEX($A386:$Y386,MATCH(Lists!$J$2,$A$1:$Y$1,0))&amp;""),"")))</f>
        <v/>
      </c>
      <c r="AG386" s="21">
        <f>IFERROR(TRIM(INDEX($A386:$Y386,MATCH(Lists!$J$5,$A$1:$Y$1,0))&amp;""),"")</f>
        <v/>
      </c>
      <c r="AH386" s="21">
        <f>IFERROR(VALUE(IFERROR(TRIM(INDEX($A386:$Y386,MATCH(Lists!$J$6,$A$1:$Y$1,0))&amp;""),"")),"")</f>
        <v/>
      </c>
      <c r="AI386" s="22">
        <f>IF($AD386="S",Themes!$L$8,IF($AD386="M",Themes!$L$9,IF($AD386="L",Themes!$L$10,0)))</f>
        <v/>
      </c>
      <c r="AJ386" s="21">
        <f>IF(OR($AA386="",$AF386=""),0,IF(COUNTIFS($AA$2:$AA386,$AA386,$AF$2:$AF386,$AF386)=1,1,0))</f>
        <v/>
      </c>
      <c r="AK386" s="21">
        <f>IF($AJ386=1,IF(AND($AG386&lt;&gt;"",$AG386&lt;&gt;Themes!$L$12),1,0),0)</f>
        <v/>
      </c>
    </row>
    <row r="387">
      <c r="Z387" s="19" t="n"/>
      <c r="AA387" s="23" t="n"/>
      <c r="AB387" s="23" t="n"/>
      <c r="AC387" s="23" t="n"/>
      <c r="AD387" s="23" t="n"/>
      <c r="AE387" s="19" t="n"/>
      <c r="AF387" s="21">
        <f>IF(IFERROR(TRIM(INDEX($A387:$Y387,MATCH(Lists!$J$3,$A$1:$Y$1,0))&amp;""),"")&lt;&gt;"",IFERROR(TRIM(INDEX($A387:$Y387,MATCH(Lists!$J$3,$A$1:$Y$1,0))&amp;""),""),IF(IFERROR(TRIM(INDEX($A387:$Y387,MATCH(Lists!$J$4,$A$1:$Y$1,0))&amp;""),"")&lt;&gt;"",IFERROR(TRIM(INDEX($A387:$Y387,MATCH(Lists!$J$4,$A$1:$Y$1,0))&amp;""),""),IFERROR(TRIM(INDEX($A387:$Y387,MATCH(Lists!$J$2,$A$1:$Y$1,0))&amp;""),"")))</f>
        <v/>
      </c>
      <c r="AG387" s="21">
        <f>IFERROR(TRIM(INDEX($A387:$Y387,MATCH(Lists!$J$5,$A$1:$Y$1,0))&amp;""),"")</f>
        <v/>
      </c>
      <c r="AH387" s="21">
        <f>IFERROR(VALUE(IFERROR(TRIM(INDEX($A387:$Y387,MATCH(Lists!$J$6,$A$1:$Y$1,0))&amp;""),"")),"")</f>
        <v/>
      </c>
      <c r="AI387" s="22">
        <f>IF($AD387="S",Themes!$L$8,IF($AD387="M",Themes!$L$9,IF($AD387="L",Themes!$L$10,0)))</f>
        <v/>
      </c>
      <c r="AJ387" s="21">
        <f>IF(OR($AA387="",$AF387=""),0,IF(COUNTIFS($AA$2:$AA387,$AA387,$AF$2:$AF387,$AF387)=1,1,0))</f>
        <v/>
      </c>
      <c r="AK387" s="21">
        <f>IF($AJ387=1,IF(AND($AG387&lt;&gt;"",$AG387&lt;&gt;Themes!$L$12),1,0),0)</f>
        <v/>
      </c>
    </row>
    <row r="388">
      <c r="Z388" s="19" t="n"/>
      <c r="AA388" s="23" t="n"/>
      <c r="AB388" s="23" t="n"/>
      <c r="AC388" s="23" t="n"/>
      <c r="AD388" s="23" t="n"/>
      <c r="AE388" s="19" t="n"/>
      <c r="AF388" s="21">
        <f>IF(IFERROR(TRIM(INDEX($A388:$Y388,MATCH(Lists!$J$3,$A$1:$Y$1,0))&amp;""),"")&lt;&gt;"",IFERROR(TRIM(INDEX($A388:$Y388,MATCH(Lists!$J$3,$A$1:$Y$1,0))&amp;""),""),IF(IFERROR(TRIM(INDEX($A388:$Y388,MATCH(Lists!$J$4,$A$1:$Y$1,0))&amp;""),"")&lt;&gt;"",IFERROR(TRIM(INDEX($A388:$Y388,MATCH(Lists!$J$4,$A$1:$Y$1,0))&amp;""),""),IFERROR(TRIM(INDEX($A388:$Y388,MATCH(Lists!$J$2,$A$1:$Y$1,0))&amp;""),"")))</f>
        <v/>
      </c>
      <c r="AG388" s="21">
        <f>IFERROR(TRIM(INDEX($A388:$Y388,MATCH(Lists!$J$5,$A$1:$Y$1,0))&amp;""),"")</f>
        <v/>
      </c>
      <c r="AH388" s="21">
        <f>IFERROR(VALUE(IFERROR(TRIM(INDEX($A388:$Y388,MATCH(Lists!$J$6,$A$1:$Y$1,0))&amp;""),"")),"")</f>
        <v/>
      </c>
      <c r="AI388" s="22">
        <f>IF($AD388="S",Themes!$L$8,IF($AD388="M",Themes!$L$9,IF($AD388="L",Themes!$L$10,0)))</f>
        <v/>
      </c>
      <c r="AJ388" s="21">
        <f>IF(OR($AA388="",$AF388=""),0,IF(COUNTIFS($AA$2:$AA388,$AA388,$AF$2:$AF388,$AF388)=1,1,0))</f>
        <v/>
      </c>
      <c r="AK388" s="21">
        <f>IF($AJ388=1,IF(AND($AG388&lt;&gt;"",$AG388&lt;&gt;Themes!$L$12),1,0),0)</f>
        <v/>
      </c>
    </row>
    <row r="389">
      <c r="Z389" s="19" t="n"/>
      <c r="AA389" s="23" t="n"/>
      <c r="AB389" s="23" t="n"/>
      <c r="AC389" s="23" t="n"/>
      <c r="AD389" s="23" t="n"/>
      <c r="AE389" s="19" t="n"/>
      <c r="AF389" s="21">
        <f>IF(IFERROR(TRIM(INDEX($A389:$Y389,MATCH(Lists!$J$3,$A$1:$Y$1,0))&amp;""),"")&lt;&gt;"",IFERROR(TRIM(INDEX($A389:$Y389,MATCH(Lists!$J$3,$A$1:$Y$1,0))&amp;""),""),IF(IFERROR(TRIM(INDEX($A389:$Y389,MATCH(Lists!$J$4,$A$1:$Y$1,0))&amp;""),"")&lt;&gt;"",IFERROR(TRIM(INDEX($A389:$Y389,MATCH(Lists!$J$4,$A$1:$Y$1,0))&amp;""),""),IFERROR(TRIM(INDEX($A389:$Y389,MATCH(Lists!$J$2,$A$1:$Y$1,0))&amp;""),"")))</f>
        <v/>
      </c>
      <c r="AG389" s="21">
        <f>IFERROR(TRIM(INDEX($A389:$Y389,MATCH(Lists!$J$5,$A$1:$Y$1,0))&amp;""),"")</f>
        <v/>
      </c>
      <c r="AH389" s="21">
        <f>IFERROR(VALUE(IFERROR(TRIM(INDEX($A389:$Y389,MATCH(Lists!$J$6,$A$1:$Y$1,0))&amp;""),"")),"")</f>
        <v/>
      </c>
      <c r="AI389" s="22">
        <f>IF($AD389="S",Themes!$L$8,IF($AD389="M",Themes!$L$9,IF($AD389="L",Themes!$L$10,0)))</f>
        <v/>
      </c>
      <c r="AJ389" s="21">
        <f>IF(OR($AA389="",$AF389=""),0,IF(COUNTIFS($AA$2:$AA389,$AA389,$AF$2:$AF389,$AF389)=1,1,0))</f>
        <v/>
      </c>
      <c r="AK389" s="21">
        <f>IF($AJ389=1,IF(AND($AG389&lt;&gt;"",$AG389&lt;&gt;Themes!$L$12),1,0),0)</f>
        <v/>
      </c>
    </row>
    <row r="390">
      <c r="Z390" s="19" t="n"/>
      <c r="AA390" s="23" t="n"/>
      <c r="AB390" s="23" t="n"/>
      <c r="AC390" s="23" t="n"/>
      <c r="AD390" s="23" t="n"/>
      <c r="AE390" s="19" t="n"/>
      <c r="AF390" s="21">
        <f>IF(IFERROR(TRIM(INDEX($A390:$Y390,MATCH(Lists!$J$3,$A$1:$Y$1,0))&amp;""),"")&lt;&gt;"",IFERROR(TRIM(INDEX($A390:$Y390,MATCH(Lists!$J$3,$A$1:$Y$1,0))&amp;""),""),IF(IFERROR(TRIM(INDEX($A390:$Y390,MATCH(Lists!$J$4,$A$1:$Y$1,0))&amp;""),"")&lt;&gt;"",IFERROR(TRIM(INDEX($A390:$Y390,MATCH(Lists!$J$4,$A$1:$Y$1,0))&amp;""),""),IFERROR(TRIM(INDEX($A390:$Y390,MATCH(Lists!$J$2,$A$1:$Y$1,0))&amp;""),"")))</f>
        <v/>
      </c>
      <c r="AG390" s="21">
        <f>IFERROR(TRIM(INDEX($A390:$Y390,MATCH(Lists!$J$5,$A$1:$Y$1,0))&amp;""),"")</f>
        <v/>
      </c>
      <c r="AH390" s="21">
        <f>IFERROR(VALUE(IFERROR(TRIM(INDEX($A390:$Y390,MATCH(Lists!$J$6,$A$1:$Y$1,0))&amp;""),"")),"")</f>
        <v/>
      </c>
      <c r="AI390" s="22">
        <f>IF($AD390="S",Themes!$L$8,IF($AD390="M",Themes!$L$9,IF($AD390="L",Themes!$L$10,0)))</f>
        <v/>
      </c>
      <c r="AJ390" s="21">
        <f>IF(OR($AA390="",$AF390=""),0,IF(COUNTIFS($AA$2:$AA390,$AA390,$AF$2:$AF390,$AF390)=1,1,0))</f>
        <v/>
      </c>
      <c r="AK390" s="21">
        <f>IF($AJ390=1,IF(AND($AG390&lt;&gt;"",$AG390&lt;&gt;Themes!$L$12),1,0),0)</f>
        <v/>
      </c>
    </row>
    <row r="391">
      <c r="Z391" s="19" t="n"/>
      <c r="AA391" s="23" t="n"/>
      <c r="AB391" s="23" t="n"/>
      <c r="AC391" s="23" t="n"/>
      <c r="AD391" s="23" t="n"/>
      <c r="AE391" s="19" t="n"/>
      <c r="AF391" s="21">
        <f>IF(IFERROR(TRIM(INDEX($A391:$Y391,MATCH(Lists!$J$3,$A$1:$Y$1,0))&amp;""),"")&lt;&gt;"",IFERROR(TRIM(INDEX($A391:$Y391,MATCH(Lists!$J$3,$A$1:$Y$1,0))&amp;""),""),IF(IFERROR(TRIM(INDEX($A391:$Y391,MATCH(Lists!$J$4,$A$1:$Y$1,0))&amp;""),"")&lt;&gt;"",IFERROR(TRIM(INDEX($A391:$Y391,MATCH(Lists!$J$4,$A$1:$Y$1,0))&amp;""),""),IFERROR(TRIM(INDEX($A391:$Y391,MATCH(Lists!$J$2,$A$1:$Y$1,0))&amp;""),"")))</f>
        <v/>
      </c>
      <c r="AG391" s="21">
        <f>IFERROR(TRIM(INDEX($A391:$Y391,MATCH(Lists!$J$5,$A$1:$Y$1,0))&amp;""),"")</f>
        <v/>
      </c>
      <c r="AH391" s="21">
        <f>IFERROR(VALUE(IFERROR(TRIM(INDEX($A391:$Y391,MATCH(Lists!$J$6,$A$1:$Y$1,0))&amp;""),"")),"")</f>
        <v/>
      </c>
      <c r="AI391" s="22">
        <f>IF($AD391="S",Themes!$L$8,IF($AD391="M",Themes!$L$9,IF($AD391="L",Themes!$L$10,0)))</f>
        <v/>
      </c>
      <c r="AJ391" s="21">
        <f>IF(OR($AA391="",$AF391=""),0,IF(COUNTIFS($AA$2:$AA391,$AA391,$AF$2:$AF391,$AF391)=1,1,0))</f>
        <v/>
      </c>
      <c r="AK391" s="21">
        <f>IF($AJ391=1,IF(AND($AG391&lt;&gt;"",$AG391&lt;&gt;Themes!$L$12),1,0),0)</f>
        <v/>
      </c>
    </row>
    <row r="392">
      <c r="Z392" s="19" t="n"/>
      <c r="AA392" s="23" t="n"/>
      <c r="AB392" s="23" t="n"/>
      <c r="AC392" s="23" t="n"/>
      <c r="AD392" s="23" t="n"/>
      <c r="AE392" s="19" t="n"/>
      <c r="AF392" s="21">
        <f>IF(IFERROR(TRIM(INDEX($A392:$Y392,MATCH(Lists!$J$3,$A$1:$Y$1,0))&amp;""),"")&lt;&gt;"",IFERROR(TRIM(INDEX($A392:$Y392,MATCH(Lists!$J$3,$A$1:$Y$1,0))&amp;""),""),IF(IFERROR(TRIM(INDEX($A392:$Y392,MATCH(Lists!$J$4,$A$1:$Y$1,0))&amp;""),"")&lt;&gt;"",IFERROR(TRIM(INDEX($A392:$Y392,MATCH(Lists!$J$4,$A$1:$Y$1,0))&amp;""),""),IFERROR(TRIM(INDEX($A392:$Y392,MATCH(Lists!$J$2,$A$1:$Y$1,0))&amp;""),"")))</f>
        <v/>
      </c>
      <c r="AG392" s="21">
        <f>IFERROR(TRIM(INDEX($A392:$Y392,MATCH(Lists!$J$5,$A$1:$Y$1,0))&amp;""),"")</f>
        <v/>
      </c>
      <c r="AH392" s="21">
        <f>IFERROR(VALUE(IFERROR(TRIM(INDEX($A392:$Y392,MATCH(Lists!$J$6,$A$1:$Y$1,0))&amp;""),"")),"")</f>
        <v/>
      </c>
      <c r="AI392" s="22">
        <f>IF($AD392="S",Themes!$L$8,IF($AD392="M",Themes!$L$9,IF($AD392="L",Themes!$L$10,0)))</f>
        <v/>
      </c>
      <c r="AJ392" s="21">
        <f>IF(OR($AA392="",$AF392=""),0,IF(COUNTIFS($AA$2:$AA392,$AA392,$AF$2:$AF392,$AF392)=1,1,0))</f>
        <v/>
      </c>
      <c r="AK392" s="21">
        <f>IF($AJ392=1,IF(AND($AG392&lt;&gt;"",$AG392&lt;&gt;Themes!$L$12),1,0),0)</f>
        <v/>
      </c>
    </row>
    <row r="393">
      <c r="Z393" s="19" t="n"/>
      <c r="AA393" s="23" t="n"/>
      <c r="AB393" s="23" t="n"/>
      <c r="AC393" s="23" t="n"/>
      <c r="AD393" s="23" t="n"/>
      <c r="AE393" s="19" t="n"/>
      <c r="AF393" s="21">
        <f>IF(IFERROR(TRIM(INDEX($A393:$Y393,MATCH(Lists!$J$3,$A$1:$Y$1,0))&amp;""),"")&lt;&gt;"",IFERROR(TRIM(INDEX($A393:$Y393,MATCH(Lists!$J$3,$A$1:$Y$1,0))&amp;""),""),IF(IFERROR(TRIM(INDEX($A393:$Y393,MATCH(Lists!$J$4,$A$1:$Y$1,0))&amp;""),"")&lt;&gt;"",IFERROR(TRIM(INDEX($A393:$Y393,MATCH(Lists!$J$4,$A$1:$Y$1,0))&amp;""),""),IFERROR(TRIM(INDEX($A393:$Y393,MATCH(Lists!$J$2,$A$1:$Y$1,0))&amp;""),"")))</f>
        <v/>
      </c>
      <c r="AG393" s="21">
        <f>IFERROR(TRIM(INDEX($A393:$Y393,MATCH(Lists!$J$5,$A$1:$Y$1,0))&amp;""),"")</f>
        <v/>
      </c>
      <c r="AH393" s="21">
        <f>IFERROR(VALUE(IFERROR(TRIM(INDEX($A393:$Y393,MATCH(Lists!$J$6,$A$1:$Y$1,0))&amp;""),"")),"")</f>
        <v/>
      </c>
      <c r="AI393" s="22">
        <f>IF($AD393="S",Themes!$L$8,IF($AD393="M",Themes!$L$9,IF($AD393="L",Themes!$L$10,0)))</f>
        <v/>
      </c>
      <c r="AJ393" s="21">
        <f>IF(OR($AA393="",$AF393=""),0,IF(COUNTIFS($AA$2:$AA393,$AA393,$AF$2:$AF393,$AF393)=1,1,0))</f>
        <v/>
      </c>
      <c r="AK393" s="21">
        <f>IF($AJ393=1,IF(AND($AG393&lt;&gt;"",$AG393&lt;&gt;Themes!$L$12),1,0),0)</f>
        <v/>
      </c>
    </row>
    <row r="394">
      <c r="Z394" s="19" t="n"/>
      <c r="AA394" s="23" t="n"/>
      <c r="AB394" s="23" t="n"/>
      <c r="AC394" s="23" t="n"/>
      <c r="AD394" s="23" t="n"/>
      <c r="AE394" s="19" t="n"/>
      <c r="AF394" s="21">
        <f>IF(IFERROR(TRIM(INDEX($A394:$Y394,MATCH(Lists!$J$3,$A$1:$Y$1,0))&amp;""),"")&lt;&gt;"",IFERROR(TRIM(INDEX($A394:$Y394,MATCH(Lists!$J$3,$A$1:$Y$1,0))&amp;""),""),IF(IFERROR(TRIM(INDEX($A394:$Y394,MATCH(Lists!$J$4,$A$1:$Y$1,0))&amp;""),"")&lt;&gt;"",IFERROR(TRIM(INDEX($A394:$Y394,MATCH(Lists!$J$4,$A$1:$Y$1,0))&amp;""),""),IFERROR(TRIM(INDEX($A394:$Y394,MATCH(Lists!$J$2,$A$1:$Y$1,0))&amp;""),"")))</f>
        <v/>
      </c>
      <c r="AG394" s="21">
        <f>IFERROR(TRIM(INDEX($A394:$Y394,MATCH(Lists!$J$5,$A$1:$Y$1,0))&amp;""),"")</f>
        <v/>
      </c>
      <c r="AH394" s="21">
        <f>IFERROR(VALUE(IFERROR(TRIM(INDEX($A394:$Y394,MATCH(Lists!$J$6,$A$1:$Y$1,0))&amp;""),"")),"")</f>
        <v/>
      </c>
      <c r="AI394" s="22">
        <f>IF($AD394="S",Themes!$L$8,IF($AD394="M",Themes!$L$9,IF($AD394="L",Themes!$L$10,0)))</f>
        <v/>
      </c>
      <c r="AJ394" s="21">
        <f>IF(OR($AA394="",$AF394=""),0,IF(COUNTIFS($AA$2:$AA394,$AA394,$AF$2:$AF394,$AF394)=1,1,0))</f>
        <v/>
      </c>
      <c r="AK394" s="21">
        <f>IF($AJ394=1,IF(AND($AG394&lt;&gt;"",$AG394&lt;&gt;Themes!$L$12),1,0),0)</f>
        <v/>
      </c>
    </row>
    <row r="395">
      <c r="Z395" s="19" t="n"/>
      <c r="AA395" s="23" t="n"/>
      <c r="AB395" s="23" t="n"/>
      <c r="AC395" s="23" t="n"/>
      <c r="AD395" s="23" t="n"/>
      <c r="AE395" s="19" t="n"/>
      <c r="AF395" s="21">
        <f>IF(IFERROR(TRIM(INDEX($A395:$Y395,MATCH(Lists!$J$3,$A$1:$Y$1,0))&amp;""),"")&lt;&gt;"",IFERROR(TRIM(INDEX($A395:$Y395,MATCH(Lists!$J$3,$A$1:$Y$1,0))&amp;""),""),IF(IFERROR(TRIM(INDEX($A395:$Y395,MATCH(Lists!$J$4,$A$1:$Y$1,0))&amp;""),"")&lt;&gt;"",IFERROR(TRIM(INDEX($A395:$Y395,MATCH(Lists!$J$4,$A$1:$Y$1,0))&amp;""),""),IFERROR(TRIM(INDEX($A395:$Y395,MATCH(Lists!$J$2,$A$1:$Y$1,0))&amp;""),"")))</f>
        <v/>
      </c>
      <c r="AG395" s="21">
        <f>IFERROR(TRIM(INDEX($A395:$Y395,MATCH(Lists!$J$5,$A$1:$Y$1,0))&amp;""),"")</f>
        <v/>
      </c>
      <c r="AH395" s="21">
        <f>IFERROR(VALUE(IFERROR(TRIM(INDEX($A395:$Y395,MATCH(Lists!$J$6,$A$1:$Y$1,0))&amp;""),"")),"")</f>
        <v/>
      </c>
      <c r="AI395" s="22">
        <f>IF($AD395="S",Themes!$L$8,IF($AD395="M",Themes!$L$9,IF($AD395="L",Themes!$L$10,0)))</f>
        <v/>
      </c>
      <c r="AJ395" s="21">
        <f>IF(OR($AA395="",$AF395=""),0,IF(COUNTIFS($AA$2:$AA395,$AA395,$AF$2:$AF395,$AF395)=1,1,0))</f>
        <v/>
      </c>
      <c r="AK395" s="21">
        <f>IF($AJ395=1,IF(AND($AG395&lt;&gt;"",$AG395&lt;&gt;Themes!$L$12),1,0),0)</f>
        <v/>
      </c>
    </row>
    <row r="396">
      <c r="Z396" s="19" t="n"/>
      <c r="AA396" s="23" t="n"/>
      <c r="AB396" s="23" t="n"/>
      <c r="AC396" s="23" t="n"/>
      <c r="AD396" s="23" t="n"/>
      <c r="AE396" s="19" t="n"/>
      <c r="AF396" s="21">
        <f>IF(IFERROR(TRIM(INDEX($A396:$Y396,MATCH(Lists!$J$3,$A$1:$Y$1,0))&amp;""),"")&lt;&gt;"",IFERROR(TRIM(INDEX($A396:$Y396,MATCH(Lists!$J$3,$A$1:$Y$1,0))&amp;""),""),IF(IFERROR(TRIM(INDEX($A396:$Y396,MATCH(Lists!$J$4,$A$1:$Y$1,0))&amp;""),"")&lt;&gt;"",IFERROR(TRIM(INDEX($A396:$Y396,MATCH(Lists!$J$4,$A$1:$Y$1,0))&amp;""),""),IFERROR(TRIM(INDEX($A396:$Y396,MATCH(Lists!$J$2,$A$1:$Y$1,0))&amp;""),"")))</f>
        <v/>
      </c>
      <c r="AG396" s="21">
        <f>IFERROR(TRIM(INDEX($A396:$Y396,MATCH(Lists!$J$5,$A$1:$Y$1,0))&amp;""),"")</f>
        <v/>
      </c>
      <c r="AH396" s="21">
        <f>IFERROR(VALUE(IFERROR(TRIM(INDEX($A396:$Y396,MATCH(Lists!$J$6,$A$1:$Y$1,0))&amp;""),"")),"")</f>
        <v/>
      </c>
      <c r="AI396" s="22">
        <f>IF($AD396="S",Themes!$L$8,IF($AD396="M",Themes!$L$9,IF($AD396="L",Themes!$L$10,0)))</f>
        <v/>
      </c>
      <c r="AJ396" s="21">
        <f>IF(OR($AA396="",$AF396=""),0,IF(COUNTIFS($AA$2:$AA396,$AA396,$AF$2:$AF396,$AF396)=1,1,0))</f>
        <v/>
      </c>
      <c r="AK396" s="21">
        <f>IF($AJ396=1,IF(AND($AG396&lt;&gt;"",$AG396&lt;&gt;Themes!$L$12),1,0),0)</f>
        <v/>
      </c>
    </row>
    <row r="397">
      <c r="Z397" s="19" t="n"/>
      <c r="AA397" s="23" t="n"/>
      <c r="AB397" s="23" t="n"/>
      <c r="AC397" s="23" t="n"/>
      <c r="AD397" s="23" t="n"/>
      <c r="AE397" s="19" t="n"/>
      <c r="AF397" s="21">
        <f>IF(IFERROR(TRIM(INDEX($A397:$Y397,MATCH(Lists!$J$3,$A$1:$Y$1,0))&amp;""),"")&lt;&gt;"",IFERROR(TRIM(INDEX($A397:$Y397,MATCH(Lists!$J$3,$A$1:$Y$1,0))&amp;""),""),IF(IFERROR(TRIM(INDEX($A397:$Y397,MATCH(Lists!$J$4,$A$1:$Y$1,0))&amp;""),"")&lt;&gt;"",IFERROR(TRIM(INDEX($A397:$Y397,MATCH(Lists!$J$4,$A$1:$Y$1,0))&amp;""),""),IFERROR(TRIM(INDEX($A397:$Y397,MATCH(Lists!$J$2,$A$1:$Y$1,0))&amp;""),"")))</f>
        <v/>
      </c>
      <c r="AG397" s="21">
        <f>IFERROR(TRIM(INDEX($A397:$Y397,MATCH(Lists!$J$5,$A$1:$Y$1,0))&amp;""),"")</f>
        <v/>
      </c>
      <c r="AH397" s="21">
        <f>IFERROR(VALUE(IFERROR(TRIM(INDEX($A397:$Y397,MATCH(Lists!$J$6,$A$1:$Y$1,0))&amp;""),"")),"")</f>
        <v/>
      </c>
      <c r="AI397" s="22">
        <f>IF($AD397="S",Themes!$L$8,IF($AD397="M",Themes!$L$9,IF($AD397="L",Themes!$L$10,0)))</f>
        <v/>
      </c>
      <c r="AJ397" s="21">
        <f>IF(OR($AA397="",$AF397=""),0,IF(COUNTIFS($AA$2:$AA397,$AA397,$AF$2:$AF397,$AF397)=1,1,0))</f>
        <v/>
      </c>
      <c r="AK397" s="21">
        <f>IF($AJ397=1,IF(AND($AG397&lt;&gt;"",$AG397&lt;&gt;Themes!$L$12),1,0),0)</f>
        <v/>
      </c>
    </row>
    <row r="398">
      <c r="Z398" s="19" t="n"/>
      <c r="AA398" s="23" t="n"/>
      <c r="AB398" s="23" t="n"/>
      <c r="AC398" s="23" t="n"/>
      <c r="AD398" s="23" t="n"/>
      <c r="AE398" s="19" t="n"/>
      <c r="AF398" s="21">
        <f>IF(IFERROR(TRIM(INDEX($A398:$Y398,MATCH(Lists!$J$3,$A$1:$Y$1,0))&amp;""),"")&lt;&gt;"",IFERROR(TRIM(INDEX($A398:$Y398,MATCH(Lists!$J$3,$A$1:$Y$1,0))&amp;""),""),IF(IFERROR(TRIM(INDEX($A398:$Y398,MATCH(Lists!$J$4,$A$1:$Y$1,0))&amp;""),"")&lt;&gt;"",IFERROR(TRIM(INDEX($A398:$Y398,MATCH(Lists!$J$4,$A$1:$Y$1,0))&amp;""),""),IFERROR(TRIM(INDEX($A398:$Y398,MATCH(Lists!$J$2,$A$1:$Y$1,0))&amp;""),"")))</f>
        <v/>
      </c>
      <c r="AG398" s="21">
        <f>IFERROR(TRIM(INDEX($A398:$Y398,MATCH(Lists!$J$5,$A$1:$Y$1,0))&amp;""),"")</f>
        <v/>
      </c>
      <c r="AH398" s="21">
        <f>IFERROR(VALUE(IFERROR(TRIM(INDEX($A398:$Y398,MATCH(Lists!$J$6,$A$1:$Y$1,0))&amp;""),"")),"")</f>
        <v/>
      </c>
      <c r="AI398" s="22">
        <f>IF($AD398="S",Themes!$L$8,IF($AD398="M",Themes!$L$9,IF($AD398="L",Themes!$L$10,0)))</f>
        <v/>
      </c>
      <c r="AJ398" s="21">
        <f>IF(OR($AA398="",$AF398=""),0,IF(COUNTIFS($AA$2:$AA398,$AA398,$AF$2:$AF398,$AF398)=1,1,0))</f>
        <v/>
      </c>
      <c r="AK398" s="21">
        <f>IF($AJ398=1,IF(AND($AG398&lt;&gt;"",$AG398&lt;&gt;Themes!$L$12),1,0),0)</f>
        <v/>
      </c>
    </row>
    <row r="399">
      <c r="Z399" s="19" t="n"/>
      <c r="AA399" s="23" t="n"/>
      <c r="AB399" s="23" t="n"/>
      <c r="AC399" s="23" t="n"/>
      <c r="AD399" s="23" t="n"/>
      <c r="AE399" s="19" t="n"/>
      <c r="AF399" s="21">
        <f>IF(IFERROR(TRIM(INDEX($A399:$Y399,MATCH(Lists!$J$3,$A$1:$Y$1,0))&amp;""),"")&lt;&gt;"",IFERROR(TRIM(INDEX($A399:$Y399,MATCH(Lists!$J$3,$A$1:$Y$1,0))&amp;""),""),IF(IFERROR(TRIM(INDEX($A399:$Y399,MATCH(Lists!$J$4,$A$1:$Y$1,0))&amp;""),"")&lt;&gt;"",IFERROR(TRIM(INDEX($A399:$Y399,MATCH(Lists!$J$4,$A$1:$Y$1,0))&amp;""),""),IFERROR(TRIM(INDEX($A399:$Y399,MATCH(Lists!$J$2,$A$1:$Y$1,0))&amp;""),"")))</f>
        <v/>
      </c>
      <c r="AG399" s="21">
        <f>IFERROR(TRIM(INDEX($A399:$Y399,MATCH(Lists!$J$5,$A$1:$Y$1,0))&amp;""),"")</f>
        <v/>
      </c>
      <c r="AH399" s="21">
        <f>IFERROR(VALUE(IFERROR(TRIM(INDEX($A399:$Y399,MATCH(Lists!$J$6,$A$1:$Y$1,0))&amp;""),"")),"")</f>
        <v/>
      </c>
      <c r="AI399" s="22">
        <f>IF($AD399="S",Themes!$L$8,IF($AD399="M",Themes!$L$9,IF($AD399="L",Themes!$L$10,0)))</f>
        <v/>
      </c>
      <c r="AJ399" s="21">
        <f>IF(OR($AA399="",$AF399=""),0,IF(COUNTIFS($AA$2:$AA399,$AA399,$AF$2:$AF399,$AF399)=1,1,0))</f>
        <v/>
      </c>
      <c r="AK399" s="21">
        <f>IF($AJ399=1,IF(AND($AG399&lt;&gt;"",$AG399&lt;&gt;Themes!$L$12),1,0),0)</f>
        <v/>
      </c>
    </row>
    <row r="400">
      <c r="Z400" s="19" t="n"/>
      <c r="AA400" s="23" t="n"/>
      <c r="AB400" s="23" t="n"/>
      <c r="AC400" s="23" t="n"/>
      <c r="AD400" s="23" t="n"/>
      <c r="AE400" s="19" t="n"/>
      <c r="AF400" s="21">
        <f>IF(IFERROR(TRIM(INDEX($A400:$Y400,MATCH(Lists!$J$3,$A$1:$Y$1,0))&amp;""),"")&lt;&gt;"",IFERROR(TRIM(INDEX($A400:$Y400,MATCH(Lists!$J$3,$A$1:$Y$1,0))&amp;""),""),IF(IFERROR(TRIM(INDEX($A400:$Y400,MATCH(Lists!$J$4,$A$1:$Y$1,0))&amp;""),"")&lt;&gt;"",IFERROR(TRIM(INDEX($A400:$Y400,MATCH(Lists!$J$4,$A$1:$Y$1,0))&amp;""),""),IFERROR(TRIM(INDEX($A400:$Y400,MATCH(Lists!$J$2,$A$1:$Y$1,0))&amp;""),"")))</f>
        <v/>
      </c>
      <c r="AG400" s="21">
        <f>IFERROR(TRIM(INDEX($A400:$Y400,MATCH(Lists!$J$5,$A$1:$Y$1,0))&amp;""),"")</f>
        <v/>
      </c>
      <c r="AH400" s="21">
        <f>IFERROR(VALUE(IFERROR(TRIM(INDEX($A400:$Y400,MATCH(Lists!$J$6,$A$1:$Y$1,0))&amp;""),"")),"")</f>
        <v/>
      </c>
      <c r="AI400" s="22">
        <f>IF($AD400="S",Themes!$L$8,IF($AD400="M",Themes!$L$9,IF($AD400="L",Themes!$L$10,0)))</f>
        <v/>
      </c>
      <c r="AJ400" s="21">
        <f>IF(OR($AA400="",$AF400=""),0,IF(COUNTIFS($AA$2:$AA400,$AA400,$AF$2:$AF400,$AF400)=1,1,0))</f>
        <v/>
      </c>
      <c r="AK400" s="21">
        <f>IF($AJ400=1,IF(AND($AG400&lt;&gt;"",$AG400&lt;&gt;Themes!$L$12),1,0),0)</f>
        <v/>
      </c>
    </row>
    <row r="401">
      <c r="Z401" s="19" t="n"/>
      <c r="AA401" s="23" t="n"/>
      <c r="AB401" s="23" t="n"/>
      <c r="AC401" s="23" t="n"/>
      <c r="AD401" s="23" t="n"/>
      <c r="AE401" s="19" t="n"/>
      <c r="AF401" s="21">
        <f>IF(IFERROR(TRIM(INDEX($A401:$Y401,MATCH(Lists!$J$3,$A$1:$Y$1,0))&amp;""),"")&lt;&gt;"",IFERROR(TRIM(INDEX($A401:$Y401,MATCH(Lists!$J$3,$A$1:$Y$1,0))&amp;""),""),IF(IFERROR(TRIM(INDEX($A401:$Y401,MATCH(Lists!$J$4,$A$1:$Y$1,0))&amp;""),"")&lt;&gt;"",IFERROR(TRIM(INDEX($A401:$Y401,MATCH(Lists!$J$4,$A$1:$Y$1,0))&amp;""),""),IFERROR(TRIM(INDEX($A401:$Y401,MATCH(Lists!$J$2,$A$1:$Y$1,0))&amp;""),"")))</f>
        <v/>
      </c>
      <c r="AG401" s="21">
        <f>IFERROR(TRIM(INDEX($A401:$Y401,MATCH(Lists!$J$5,$A$1:$Y$1,0))&amp;""),"")</f>
        <v/>
      </c>
      <c r="AH401" s="21">
        <f>IFERROR(VALUE(IFERROR(TRIM(INDEX($A401:$Y401,MATCH(Lists!$J$6,$A$1:$Y$1,0))&amp;""),"")),"")</f>
        <v/>
      </c>
      <c r="AI401" s="22">
        <f>IF($AD401="S",Themes!$L$8,IF($AD401="M",Themes!$L$9,IF($AD401="L",Themes!$L$10,0)))</f>
        <v/>
      </c>
      <c r="AJ401" s="21">
        <f>IF(OR($AA401="",$AF401=""),0,IF(COUNTIFS($AA$2:$AA401,$AA401,$AF$2:$AF401,$AF401)=1,1,0))</f>
        <v/>
      </c>
      <c r="AK401" s="21">
        <f>IF($AJ401=1,IF(AND($AG401&lt;&gt;"",$AG401&lt;&gt;Themes!$L$12),1,0),0)</f>
        <v/>
      </c>
    </row>
    <row r="402">
      <c r="Z402" s="19" t="n"/>
      <c r="AA402" s="23" t="n"/>
      <c r="AB402" s="23" t="n"/>
      <c r="AC402" s="23" t="n"/>
      <c r="AD402" s="23" t="n"/>
      <c r="AE402" s="19" t="n"/>
      <c r="AF402" s="21">
        <f>IF(IFERROR(TRIM(INDEX($A402:$Y402,MATCH(Lists!$J$3,$A$1:$Y$1,0))&amp;""),"")&lt;&gt;"",IFERROR(TRIM(INDEX($A402:$Y402,MATCH(Lists!$J$3,$A$1:$Y$1,0))&amp;""),""),IF(IFERROR(TRIM(INDEX($A402:$Y402,MATCH(Lists!$J$4,$A$1:$Y$1,0))&amp;""),"")&lt;&gt;"",IFERROR(TRIM(INDEX($A402:$Y402,MATCH(Lists!$J$4,$A$1:$Y$1,0))&amp;""),""),IFERROR(TRIM(INDEX($A402:$Y402,MATCH(Lists!$J$2,$A$1:$Y$1,0))&amp;""),"")))</f>
        <v/>
      </c>
      <c r="AG402" s="21">
        <f>IFERROR(TRIM(INDEX($A402:$Y402,MATCH(Lists!$J$5,$A$1:$Y$1,0))&amp;""),"")</f>
        <v/>
      </c>
      <c r="AH402" s="21">
        <f>IFERROR(VALUE(IFERROR(TRIM(INDEX($A402:$Y402,MATCH(Lists!$J$6,$A$1:$Y$1,0))&amp;""),"")),"")</f>
        <v/>
      </c>
      <c r="AI402" s="22">
        <f>IF($AD402="S",Themes!$L$8,IF($AD402="M",Themes!$L$9,IF($AD402="L",Themes!$L$10,0)))</f>
        <v/>
      </c>
      <c r="AJ402" s="21">
        <f>IF(OR($AA402="",$AF402=""),0,IF(COUNTIFS($AA$2:$AA402,$AA402,$AF$2:$AF402,$AF402)=1,1,0))</f>
        <v/>
      </c>
      <c r="AK402" s="21">
        <f>IF($AJ402=1,IF(AND($AG402&lt;&gt;"",$AG402&lt;&gt;Themes!$L$12),1,0),0)</f>
        <v/>
      </c>
    </row>
    <row r="403">
      <c r="Z403" s="19" t="n"/>
      <c r="AA403" s="23" t="n"/>
      <c r="AB403" s="23" t="n"/>
      <c r="AC403" s="23" t="n"/>
      <c r="AD403" s="23" t="n"/>
      <c r="AE403" s="19" t="n"/>
      <c r="AF403" s="21">
        <f>IF(IFERROR(TRIM(INDEX($A403:$Y403,MATCH(Lists!$J$3,$A$1:$Y$1,0))&amp;""),"")&lt;&gt;"",IFERROR(TRIM(INDEX($A403:$Y403,MATCH(Lists!$J$3,$A$1:$Y$1,0))&amp;""),""),IF(IFERROR(TRIM(INDEX($A403:$Y403,MATCH(Lists!$J$4,$A$1:$Y$1,0))&amp;""),"")&lt;&gt;"",IFERROR(TRIM(INDEX($A403:$Y403,MATCH(Lists!$J$4,$A$1:$Y$1,0))&amp;""),""),IFERROR(TRIM(INDEX($A403:$Y403,MATCH(Lists!$J$2,$A$1:$Y$1,0))&amp;""),"")))</f>
        <v/>
      </c>
      <c r="AG403" s="21">
        <f>IFERROR(TRIM(INDEX($A403:$Y403,MATCH(Lists!$J$5,$A$1:$Y$1,0))&amp;""),"")</f>
        <v/>
      </c>
      <c r="AH403" s="21">
        <f>IFERROR(VALUE(IFERROR(TRIM(INDEX($A403:$Y403,MATCH(Lists!$J$6,$A$1:$Y$1,0))&amp;""),"")),"")</f>
        <v/>
      </c>
      <c r="AI403" s="22">
        <f>IF($AD403="S",Themes!$L$8,IF($AD403="M",Themes!$L$9,IF($AD403="L",Themes!$L$10,0)))</f>
        <v/>
      </c>
      <c r="AJ403" s="21">
        <f>IF(OR($AA403="",$AF403=""),0,IF(COUNTIFS($AA$2:$AA403,$AA403,$AF$2:$AF403,$AF403)=1,1,0))</f>
        <v/>
      </c>
      <c r="AK403" s="21">
        <f>IF($AJ403=1,IF(AND($AG403&lt;&gt;"",$AG403&lt;&gt;Themes!$L$12),1,0),0)</f>
        <v/>
      </c>
    </row>
    <row r="404">
      <c r="Z404" s="19" t="n"/>
      <c r="AA404" s="23" t="n"/>
      <c r="AB404" s="23" t="n"/>
      <c r="AC404" s="23" t="n"/>
      <c r="AD404" s="23" t="n"/>
      <c r="AE404" s="19" t="n"/>
      <c r="AF404" s="21">
        <f>IF(IFERROR(TRIM(INDEX($A404:$Y404,MATCH(Lists!$J$3,$A$1:$Y$1,0))&amp;""),"")&lt;&gt;"",IFERROR(TRIM(INDEX($A404:$Y404,MATCH(Lists!$J$3,$A$1:$Y$1,0))&amp;""),""),IF(IFERROR(TRIM(INDEX($A404:$Y404,MATCH(Lists!$J$4,$A$1:$Y$1,0))&amp;""),"")&lt;&gt;"",IFERROR(TRIM(INDEX($A404:$Y404,MATCH(Lists!$J$4,$A$1:$Y$1,0))&amp;""),""),IFERROR(TRIM(INDEX($A404:$Y404,MATCH(Lists!$J$2,$A$1:$Y$1,0))&amp;""),"")))</f>
        <v/>
      </c>
      <c r="AG404" s="21">
        <f>IFERROR(TRIM(INDEX($A404:$Y404,MATCH(Lists!$J$5,$A$1:$Y$1,0))&amp;""),"")</f>
        <v/>
      </c>
      <c r="AH404" s="21">
        <f>IFERROR(VALUE(IFERROR(TRIM(INDEX($A404:$Y404,MATCH(Lists!$J$6,$A$1:$Y$1,0))&amp;""),"")),"")</f>
        <v/>
      </c>
      <c r="AI404" s="22">
        <f>IF($AD404="S",Themes!$L$8,IF($AD404="M",Themes!$L$9,IF($AD404="L",Themes!$L$10,0)))</f>
        <v/>
      </c>
      <c r="AJ404" s="21">
        <f>IF(OR($AA404="",$AF404=""),0,IF(COUNTIFS($AA$2:$AA404,$AA404,$AF$2:$AF404,$AF404)=1,1,0))</f>
        <v/>
      </c>
      <c r="AK404" s="21">
        <f>IF($AJ404=1,IF(AND($AG404&lt;&gt;"",$AG404&lt;&gt;Themes!$L$12),1,0),0)</f>
        <v/>
      </c>
    </row>
    <row r="405">
      <c r="Z405" s="19" t="n"/>
      <c r="AA405" s="23" t="n"/>
      <c r="AB405" s="23" t="n"/>
      <c r="AC405" s="23" t="n"/>
      <c r="AD405" s="23" t="n"/>
      <c r="AE405" s="19" t="n"/>
      <c r="AF405" s="21">
        <f>IF(IFERROR(TRIM(INDEX($A405:$Y405,MATCH(Lists!$J$3,$A$1:$Y$1,0))&amp;""),"")&lt;&gt;"",IFERROR(TRIM(INDEX($A405:$Y405,MATCH(Lists!$J$3,$A$1:$Y$1,0))&amp;""),""),IF(IFERROR(TRIM(INDEX($A405:$Y405,MATCH(Lists!$J$4,$A$1:$Y$1,0))&amp;""),"")&lt;&gt;"",IFERROR(TRIM(INDEX($A405:$Y405,MATCH(Lists!$J$4,$A$1:$Y$1,0))&amp;""),""),IFERROR(TRIM(INDEX($A405:$Y405,MATCH(Lists!$J$2,$A$1:$Y$1,0))&amp;""),"")))</f>
        <v/>
      </c>
      <c r="AG405" s="21">
        <f>IFERROR(TRIM(INDEX($A405:$Y405,MATCH(Lists!$J$5,$A$1:$Y$1,0))&amp;""),"")</f>
        <v/>
      </c>
      <c r="AH405" s="21">
        <f>IFERROR(VALUE(IFERROR(TRIM(INDEX($A405:$Y405,MATCH(Lists!$J$6,$A$1:$Y$1,0))&amp;""),"")),"")</f>
        <v/>
      </c>
      <c r="AI405" s="22">
        <f>IF($AD405="S",Themes!$L$8,IF($AD405="M",Themes!$L$9,IF($AD405="L",Themes!$L$10,0)))</f>
        <v/>
      </c>
      <c r="AJ405" s="21">
        <f>IF(OR($AA405="",$AF405=""),0,IF(COUNTIFS($AA$2:$AA405,$AA405,$AF$2:$AF405,$AF405)=1,1,0))</f>
        <v/>
      </c>
      <c r="AK405" s="21">
        <f>IF($AJ405=1,IF(AND($AG405&lt;&gt;"",$AG405&lt;&gt;Themes!$L$12),1,0),0)</f>
        <v/>
      </c>
    </row>
    <row r="406">
      <c r="Z406" s="19" t="n"/>
      <c r="AA406" s="23" t="n"/>
      <c r="AB406" s="23" t="n"/>
      <c r="AC406" s="23" t="n"/>
      <c r="AD406" s="23" t="n"/>
      <c r="AE406" s="19" t="n"/>
      <c r="AF406" s="21">
        <f>IF(IFERROR(TRIM(INDEX($A406:$Y406,MATCH(Lists!$J$3,$A$1:$Y$1,0))&amp;""),"")&lt;&gt;"",IFERROR(TRIM(INDEX($A406:$Y406,MATCH(Lists!$J$3,$A$1:$Y$1,0))&amp;""),""),IF(IFERROR(TRIM(INDEX($A406:$Y406,MATCH(Lists!$J$4,$A$1:$Y$1,0))&amp;""),"")&lt;&gt;"",IFERROR(TRIM(INDEX($A406:$Y406,MATCH(Lists!$J$4,$A$1:$Y$1,0))&amp;""),""),IFERROR(TRIM(INDEX($A406:$Y406,MATCH(Lists!$J$2,$A$1:$Y$1,0))&amp;""),"")))</f>
        <v/>
      </c>
      <c r="AG406" s="21">
        <f>IFERROR(TRIM(INDEX($A406:$Y406,MATCH(Lists!$J$5,$A$1:$Y$1,0))&amp;""),"")</f>
        <v/>
      </c>
      <c r="AH406" s="21">
        <f>IFERROR(VALUE(IFERROR(TRIM(INDEX($A406:$Y406,MATCH(Lists!$J$6,$A$1:$Y$1,0))&amp;""),"")),"")</f>
        <v/>
      </c>
      <c r="AI406" s="22">
        <f>IF($AD406="S",Themes!$L$8,IF($AD406="M",Themes!$L$9,IF($AD406="L",Themes!$L$10,0)))</f>
        <v/>
      </c>
      <c r="AJ406" s="21">
        <f>IF(OR($AA406="",$AF406=""),0,IF(COUNTIFS($AA$2:$AA406,$AA406,$AF$2:$AF406,$AF406)=1,1,0))</f>
        <v/>
      </c>
      <c r="AK406" s="21">
        <f>IF($AJ406=1,IF(AND($AG406&lt;&gt;"",$AG406&lt;&gt;Themes!$L$12),1,0),0)</f>
        <v/>
      </c>
    </row>
    <row r="407">
      <c r="Z407" s="19" t="n"/>
      <c r="AA407" s="23" t="n"/>
      <c r="AB407" s="23" t="n"/>
      <c r="AC407" s="23" t="n"/>
      <c r="AD407" s="23" t="n"/>
      <c r="AE407" s="19" t="n"/>
      <c r="AF407" s="21">
        <f>IF(IFERROR(TRIM(INDEX($A407:$Y407,MATCH(Lists!$J$3,$A$1:$Y$1,0))&amp;""),"")&lt;&gt;"",IFERROR(TRIM(INDEX($A407:$Y407,MATCH(Lists!$J$3,$A$1:$Y$1,0))&amp;""),""),IF(IFERROR(TRIM(INDEX($A407:$Y407,MATCH(Lists!$J$4,$A$1:$Y$1,0))&amp;""),"")&lt;&gt;"",IFERROR(TRIM(INDEX($A407:$Y407,MATCH(Lists!$J$4,$A$1:$Y$1,0))&amp;""),""),IFERROR(TRIM(INDEX($A407:$Y407,MATCH(Lists!$J$2,$A$1:$Y$1,0))&amp;""),"")))</f>
        <v/>
      </c>
      <c r="AG407" s="21">
        <f>IFERROR(TRIM(INDEX($A407:$Y407,MATCH(Lists!$J$5,$A$1:$Y$1,0))&amp;""),"")</f>
        <v/>
      </c>
      <c r="AH407" s="21">
        <f>IFERROR(VALUE(IFERROR(TRIM(INDEX($A407:$Y407,MATCH(Lists!$J$6,$A$1:$Y$1,0))&amp;""),"")),"")</f>
        <v/>
      </c>
      <c r="AI407" s="22">
        <f>IF($AD407="S",Themes!$L$8,IF($AD407="M",Themes!$L$9,IF($AD407="L",Themes!$L$10,0)))</f>
        <v/>
      </c>
      <c r="AJ407" s="21">
        <f>IF(OR($AA407="",$AF407=""),0,IF(COUNTIFS($AA$2:$AA407,$AA407,$AF$2:$AF407,$AF407)=1,1,0))</f>
        <v/>
      </c>
      <c r="AK407" s="21">
        <f>IF($AJ407=1,IF(AND($AG407&lt;&gt;"",$AG407&lt;&gt;Themes!$L$12),1,0),0)</f>
        <v/>
      </c>
    </row>
    <row r="408">
      <c r="Z408" s="19" t="n"/>
      <c r="AA408" s="23" t="n"/>
      <c r="AB408" s="23" t="n"/>
      <c r="AC408" s="23" t="n"/>
      <c r="AD408" s="23" t="n"/>
      <c r="AE408" s="19" t="n"/>
      <c r="AF408" s="21">
        <f>IF(IFERROR(TRIM(INDEX($A408:$Y408,MATCH(Lists!$J$3,$A$1:$Y$1,0))&amp;""),"")&lt;&gt;"",IFERROR(TRIM(INDEX($A408:$Y408,MATCH(Lists!$J$3,$A$1:$Y$1,0))&amp;""),""),IF(IFERROR(TRIM(INDEX($A408:$Y408,MATCH(Lists!$J$4,$A$1:$Y$1,0))&amp;""),"")&lt;&gt;"",IFERROR(TRIM(INDEX($A408:$Y408,MATCH(Lists!$J$4,$A$1:$Y$1,0))&amp;""),""),IFERROR(TRIM(INDEX($A408:$Y408,MATCH(Lists!$J$2,$A$1:$Y$1,0))&amp;""),"")))</f>
        <v/>
      </c>
      <c r="AG408" s="21">
        <f>IFERROR(TRIM(INDEX($A408:$Y408,MATCH(Lists!$J$5,$A$1:$Y$1,0))&amp;""),"")</f>
        <v/>
      </c>
      <c r="AH408" s="21">
        <f>IFERROR(VALUE(IFERROR(TRIM(INDEX($A408:$Y408,MATCH(Lists!$J$6,$A$1:$Y$1,0))&amp;""),"")),"")</f>
        <v/>
      </c>
      <c r="AI408" s="22">
        <f>IF($AD408="S",Themes!$L$8,IF($AD408="M",Themes!$L$9,IF($AD408="L",Themes!$L$10,0)))</f>
        <v/>
      </c>
      <c r="AJ408" s="21">
        <f>IF(OR($AA408="",$AF408=""),0,IF(COUNTIFS($AA$2:$AA408,$AA408,$AF$2:$AF408,$AF408)=1,1,0))</f>
        <v/>
      </c>
      <c r="AK408" s="21">
        <f>IF($AJ408=1,IF(AND($AG408&lt;&gt;"",$AG408&lt;&gt;Themes!$L$12),1,0),0)</f>
        <v/>
      </c>
    </row>
    <row r="409">
      <c r="Z409" s="19" t="n"/>
      <c r="AA409" s="23" t="n"/>
      <c r="AB409" s="23" t="n"/>
      <c r="AC409" s="23" t="n"/>
      <c r="AD409" s="23" t="n"/>
      <c r="AE409" s="19" t="n"/>
      <c r="AF409" s="21">
        <f>IF(IFERROR(TRIM(INDEX($A409:$Y409,MATCH(Lists!$J$3,$A$1:$Y$1,0))&amp;""),"")&lt;&gt;"",IFERROR(TRIM(INDEX($A409:$Y409,MATCH(Lists!$J$3,$A$1:$Y$1,0))&amp;""),""),IF(IFERROR(TRIM(INDEX($A409:$Y409,MATCH(Lists!$J$4,$A$1:$Y$1,0))&amp;""),"")&lt;&gt;"",IFERROR(TRIM(INDEX($A409:$Y409,MATCH(Lists!$J$4,$A$1:$Y$1,0))&amp;""),""),IFERROR(TRIM(INDEX($A409:$Y409,MATCH(Lists!$J$2,$A$1:$Y$1,0))&amp;""),"")))</f>
        <v/>
      </c>
      <c r="AG409" s="21">
        <f>IFERROR(TRIM(INDEX($A409:$Y409,MATCH(Lists!$J$5,$A$1:$Y$1,0))&amp;""),"")</f>
        <v/>
      </c>
      <c r="AH409" s="21">
        <f>IFERROR(VALUE(IFERROR(TRIM(INDEX($A409:$Y409,MATCH(Lists!$J$6,$A$1:$Y$1,0))&amp;""),"")),"")</f>
        <v/>
      </c>
      <c r="AI409" s="22">
        <f>IF($AD409="S",Themes!$L$8,IF($AD409="M",Themes!$L$9,IF($AD409="L",Themes!$L$10,0)))</f>
        <v/>
      </c>
      <c r="AJ409" s="21">
        <f>IF(OR($AA409="",$AF409=""),0,IF(COUNTIFS($AA$2:$AA409,$AA409,$AF$2:$AF409,$AF409)=1,1,0))</f>
        <v/>
      </c>
      <c r="AK409" s="21">
        <f>IF($AJ409=1,IF(AND($AG409&lt;&gt;"",$AG409&lt;&gt;Themes!$L$12),1,0),0)</f>
        <v/>
      </c>
    </row>
    <row r="410">
      <c r="Z410" s="19" t="n"/>
      <c r="AA410" s="23" t="n"/>
      <c r="AB410" s="23" t="n"/>
      <c r="AC410" s="23" t="n"/>
      <c r="AD410" s="23" t="n"/>
      <c r="AE410" s="19" t="n"/>
      <c r="AF410" s="21">
        <f>IF(IFERROR(TRIM(INDEX($A410:$Y410,MATCH(Lists!$J$3,$A$1:$Y$1,0))&amp;""),"")&lt;&gt;"",IFERROR(TRIM(INDEX($A410:$Y410,MATCH(Lists!$J$3,$A$1:$Y$1,0))&amp;""),""),IF(IFERROR(TRIM(INDEX($A410:$Y410,MATCH(Lists!$J$4,$A$1:$Y$1,0))&amp;""),"")&lt;&gt;"",IFERROR(TRIM(INDEX($A410:$Y410,MATCH(Lists!$J$4,$A$1:$Y$1,0))&amp;""),""),IFERROR(TRIM(INDEX($A410:$Y410,MATCH(Lists!$J$2,$A$1:$Y$1,0))&amp;""),"")))</f>
        <v/>
      </c>
      <c r="AG410" s="21">
        <f>IFERROR(TRIM(INDEX($A410:$Y410,MATCH(Lists!$J$5,$A$1:$Y$1,0))&amp;""),"")</f>
        <v/>
      </c>
      <c r="AH410" s="21">
        <f>IFERROR(VALUE(IFERROR(TRIM(INDEX($A410:$Y410,MATCH(Lists!$J$6,$A$1:$Y$1,0))&amp;""),"")),"")</f>
        <v/>
      </c>
      <c r="AI410" s="22">
        <f>IF($AD410="S",Themes!$L$8,IF($AD410="M",Themes!$L$9,IF($AD410="L",Themes!$L$10,0)))</f>
        <v/>
      </c>
      <c r="AJ410" s="21">
        <f>IF(OR($AA410="",$AF410=""),0,IF(COUNTIFS($AA$2:$AA410,$AA410,$AF$2:$AF410,$AF410)=1,1,0))</f>
        <v/>
      </c>
      <c r="AK410" s="21">
        <f>IF($AJ410=1,IF(AND($AG410&lt;&gt;"",$AG410&lt;&gt;Themes!$L$12),1,0),0)</f>
        <v/>
      </c>
    </row>
    <row r="411">
      <c r="Z411" s="19" t="n"/>
      <c r="AA411" s="23" t="n"/>
      <c r="AB411" s="23" t="n"/>
      <c r="AC411" s="23" t="n"/>
      <c r="AD411" s="23" t="n"/>
      <c r="AE411" s="19" t="n"/>
      <c r="AF411" s="21">
        <f>IF(IFERROR(TRIM(INDEX($A411:$Y411,MATCH(Lists!$J$3,$A$1:$Y$1,0))&amp;""),"")&lt;&gt;"",IFERROR(TRIM(INDEX($A411:$Y411,MATCH(Lists!$J$3,$A$1:$Y$1,0))&amp;""),""),IF(IFERROR(TRIM(INDEX($A411:$Y411,MATCH(Lists!$J$4,$A$1:$Y$1,0))&amp;""),"")&lt;&gt;"",IFERROR(TRIM(INDEX($A411:$Y411,MATCH(Lists!$J$4,$A$1:$Y$1,0))&amp;""),""),IFERROR(TRIM(INDEX($A411:$Y411,MATCH(Lists!$J$2,$A$1:$Y$1,0))&amp;""),"")))</f>
        <v/>
      </c>
      <c r="AG411" s="21">
        <f>IFERROR(TRIM(INDEX($A411:$Y411,MATCH(Lists!$J$5,$A$1:$Y$1,0))&amp;""),"")</f>
        <v/>
      </c>
      <c r="AH411" s="21">
        <f>IFERROR(VALUE(IFERROR(TRIM(INDEX($A411:$Y411,MATCH(Lists!$J$6,$A$1:$Y$1,0))&amp;""),"")),"")</f>
        <v/>
      </c>
      <c r="AI411" s="22">
        <f>IF($AD411="S",Themes!$L$8,IF($AD411="M",Themes!$L$9,IF($AD411="L",Themes!$L$10,0)))</f>
        <v/>
      </c>
      <c r="AJ411" s="21">
        <f>IF(OR($AA411="",$AF411=""),0,IF(COUNTIFS($AA$2:$AA411,$AA411,$AF$2:$AF411,$AF411)=1,1,0))</f>
        <v/>
      </c>
      <c r="AK411" s="21">
        <f>IF($AJ411=1,IF(AND($AG411&lt;&gt;"",$AG411&lt;&gt;Themes!$L$12),1,0),0)</f>
        <v/>
      </c>
    </row>
    <row r="412">
      <c r="Z412" s="19" t="n"/>
      <c r="AA412" s="23" t="n"/>
      <c r="AB412" s="23" t="n"/>
      <c r="AC412" s="23" t="n"/>
      <c r="AD412" s="23" t="n"/>
      <c r="AE412" s="19" t="n"/>
      <c r="AF412" s="21">
        <f>IF(IFERROR(TRIM(INDEX($A412:$Y412,MATCH(Lists!$J$3,$A$1:$Y$1,0))&amp;""),"")&lt;&gt;"",IFERROR(TRIM(INDEX($A412:$Y412,MATCH(Lists!$J$3,$A$1:$Y$1,0))&amp;""),""),IF(IFERROR(TRIM(INDEX($A412:$Y412,MATCH(Lists!$J$4,$A$1:$Y$1,0))&amp;""),"")&lt;&gt;"",IFERROR(TRIM(INDEX($A412:$Y412,MATCH(Lists!$J$4,$A$1:$Y$1,0))&amp;""),""),IFERROR(TRIM(INDEX($A412:$Y412,MATCH(Lists!$J$2,$A$1:$Y$1,0))&amp;""),"")))</f>
        <v/>
      </c>
      <c r="AG412" s="21">
        <f>IFERROR(TRIM(INDEX($A412:$Y412,MATCH(Lists!$J$5,$A$1:$Y$1,0))&amp;""),"")</f>
        <v/>
      </c>
      <c r="AH412" s="21">
        <f>IFERROR(VALUE(IFERROR(TRIM(INDEX($A412:$Y412,MATCH(Lists!$J$6,$A$1:$Y$1,0))&amp;""),"")),"")</f>
        <v/>
      </c>
      <c r="AI412" s="22">
        <f>IF($AD412="S",Themes!$L$8,IF($AD412="M",Themes!$L$9,IF($AD412="L",Themes!$L$10,0)))</f>
        <v/>
      </c>
      <c r="AJ412" s="21">
        <f>IF(OR($AA412="",$AF412=""),0,IF(COUNTIFS($AA$2:$AA412,$AA412,$AF$2:$AF412,$AF412)=1,1,0))</f>
        <v/>
      </c>
      <c r="AK412" s="21">
        <f>IF($AJ412=1,IF(AND($AG412&lt;&gt;"",$AG412&lt;&gt;Themes!$L$12),1,0),0)</f>
        <v/>
      </c>
    </row>
    <row r="413">
      <c r="Z413" s="19" t="n"/>
      <c r="AA413" s="23" t="n"/>
      <c r="AB413" s="23" t="n"/>
      <c r="AC413" s="23" t="n"/>
      <c r="AD413" s="23" t="n"/>
      <c r="AE413" s="19" t="n"/>
      <c r="AF413" s="21">
        <f>IF(IFERROR(TRIM(INDEX($A413:$Y413,MATCH(Lists!$J$3,$A$1:$Y$1,0))&amp;""),"")&lt;&gt;"",IFERROR(TRIM(INDEX($A413:$Y413,MATCH(Lists!$J$3,$A$1:$Y$1,0))&amp;""),""),IF(IFERROR(TRIM(INDEX($A413:$Y413,MATCH(Lists!$J$4,$A$1:$Y$1,0))&amp;""),"")&lt;&gt;"",IFERROR(TRIM(INDEX($A413:$Y413,MATCH(Lists!$J$4,$A$1:$Y$1,0))&amp;""),""),IFERROR(TRIM(INDEX($A413:$Y413,MATCH(Lists!$J$2,$A$1:$Y$1,0))&amp;""),"")))</f>
        <v/>
      </c>
      <c r="AG413" s="21">
        <f>IFERROR(TRIM(INDEX($A413:$Y413,MATCH(Lists!$J$5,$A$1:$Y$1,0))&amp;""),"")</f>
        <v/>
      </c>
      <c r="AH413" s="21">
        <f>IFERROR(VALUE(IFERROR(TRIM(INDEX($A413:$Y413,MATCH(Lists!$J$6,$A$1:$Y$1,0))&amp;""),"")),"")</f>
        <v/>
      </c>
      <c r="AI413" s="22">
        <f>IF($AD413="S",Themes!$L$8,IF($AD413="M",Themes!$L$9,IF($AD413="L",Themes!$L$10,0)))</f>
        <v/>
      </c>
      <c r="AJ413" s="21">
        <f>IF(OR($AA413="",$AF413=""),0,IF(COUNTIFS($AA$2:$AA413,$AA413,$AF$2:$AF413,$AF413)=1,1,0))</f>
        <v/>
      </c>
      <c r="AK413" s="21">
        <f>IF($AJ413=1,IF(AND($AG413&lt;&gt;"",$AG413&lt;&gt;Themes!$L$12),1,0),0)</f>
        <v/>
      </c>
    </row>
    <row r="414">
      <c r="Z414" s="19" t="n"/>
      <c r="AA414" s="23" t="n"/>
      <c r="AB414" s="23" t="n"/>
      <c r="AC414" s="23" t="n"/>
      <c r="AD414" s="23" t="n"/>
      <c r="AE414" s="19" t="n"/>
      <c r="AF414" s="21">
        <f>IF(IFERROR(TRIM(INDEX($A414:$Y414,MATCH(Lists!$J$3,$A$1:$Y$1,0))&amp;""),"")&lt;&gt;"",IFERROR(TRIM(INDEX($A414:$Y414,MATCH(Lists!$J$3,$A$1:$Y$1,0))&amp;""),""),IF(IFERROR(TRIM(INDEX($A414:$Y414,MATCH(Lists!$J$4,$A$1:$Y$1,0))&amp;""),"")&lt;&gt;"",IFERROR(TRIM(INDEX($A414:$Y414,MATCH(Lists!$J$4,$A$1:$Y$1,0))&amp;""),""),IFERROR(TRIM(INDEX($A414:$Y414,MATCH(Lists!$J$2,$A$1:$Y$1,0))&amp;""),"")))</f>
        <v/>
      </c>
      <c r="AG414" s="21">
        <f>IFERROR(TRIM(INDEX($A414:$Y414,MATCH(Lists!$J$5,$A$1:$Y$1,0))&amp;""),"")</f>
        <v/>
      </c>
      <c r="AH414" s="21">
        <f>IFERROR(VALUE(IFERROR(TRIM(INDEX($A414:$Y414,MATCH(Lists!$J$6,$A$1:$Y$1,0))&amp;""),"")),"")</f>
        <v/>
      </c>
      <c r="AI414" s="22">
        <f>IF($AD414="S",Themes!$L$8,IF($AD414="M",Themes!$L$9,IF($AD414="L",Themes!$L$10,0)))</f>
        <v/>
      </c>
      <c r="AJ414" s="21">
        <f>IF(OR($AA414="",$AF414=""),0,IF(COUNTIFS($AA$2:$AA414,$AA414,$AF$2:$AF414,$AF414)=1,1,0))</f>
        <v/>
      </c>
      <c r="AK414" s="21">
        <f>IF($AJ414=1,IF(AND($AG414&lt;&gt;"",$AG414&lt;&gt;Themes!$L$12),1,0),0)</f>
        <v/>
      </c>
    </row>
    <row r="415">
      <c r="Z415" s="19" t="n"/>
      <c r="AA415" s="23" t="n"/>
      <c r="AB415" s="23" t="n"/>
      <c r="AC415" s="23" t="n"/>
      <c r="AD415" s="23" t="n"/>
      <c r="AE415" s="19" t="n"/>
      <c r="AF415" s="21">
        <f>IF(IFERROR(TRIM(INDEX($A415:$Y415,MATCH(Lists!$J$3,$A$1:$Y$1,0))&amp;""),"")&lt;&gt;"",IFERROR(TRIM(INDEX($A415:$Y415,MATCH(Lists!$J$3,$A$1:$Y$1,0))&amp;""),""),IF(IFERROR(TRIM(INDEX($A415:$Y415,MATCH(Lists!$J$4,$A$1:$Y$1,0))&amp;""),"")&lt;&gt;"",IFERROR(TRIM(INDEX($A415:$Y415,MATCH(Lists!$J$4,$A$1:$Y$1,0))&amp;""),""),IFERROR(TRIM(INDEX($A415:$Y415,MATCH(Lists!$J$2,$A$1:$Y$1,0))&amp;""),"")))</f>
        <v/>
      </c>
      <c r="AG415" s="21">
        <f>IFERROR(TRIM(INDEX($A415:$Y415,MATCH(Lists!$J$5,$A$1:$Y$1,0))&amp;""),"")</f>
        <v/>
      </c>
      <c r="AH415" s="21">
        <f>IFERROR(VALUE(IFERROR(TRIM(INDEX($A415:$Y415,MATCH(Lists!$J$6,$A$1:$Y$1,0))&amp;""),"")),"")</f>
        <v/>
      </c>
      <c r="AI415" s="22">
        <f>IF($AD415="S",Themes!$L$8,IF($AD415="M",Themes!$L$9,IF($AD415="L",Themes!$L$10,0)))</f>
        <v/>
      </c>
      <c r="AJ415" s="21">
        <f>IF(OR($AA415="",$AF415=""),0,IF(COUNTIFS($AA$2:$AA415,$AA415,$AF$2:$AF415,$AF415)=1,1,0))</f>
        <v/>
      </c>
      <c r="AK415" s="21">
        <f>IF($AJ415=1,IF(AND($AG415&lt;&gt;"",$AG415&lt;&gt;Themes!$L$12),1,0),0)</f>
        <v/>
      </c>
    </row>
    <row r="416">
      <c r="Z416" s="19" t="n"/>
      <c r="AA416" s="23" t="n"/>
      <c r="AB416" s="23" t="n"/>
      <c r="AC416" s="23" t="n"/>
      <c r="AD416" s="23" t="n"/>
      <c r="AE416" s="19" t="n"/>
      <c r="AF416" s="21">
        <f>IF(IFERROR(TRIM(INDEX($A416:$Y416,MATCH(Lists!$J$3,$A$1:$Y$1,0))&amp;""),"")&lt;&gt;"",IFERROR(TRIM(INDEX($A416:$Y416,MATCH(Lists!$J$3,$A$1:$Y$1,0))&amp;""),""),IF(IFERROR(TRIM(INDEX($A416:$Y416,MATCH(Lists!$J$4,$A$1:$Y$1,0))&amp;""),"")&lt;&gt;"",IFERROR(TRIM(INDEX($A416:$Y416,MATCH(Lists!$J$4,$A$1:$Y$1,0))&amp;""),""),IFERROR(TRIM(INDEX($A416:$Y416,MATCH(Lists!$J$2,$A$1:$Y$1,0))&amp;""),"")))</f>
        <v/>
      </c>
      <c r="AG416" s="21">
        <f>IFERROR(TRIM(INDEX($A416:$Y416,MATCH(Lists!$J$5,$A$1:$Y$1,0))&amp;""),"")</f>
        <v/>
      </c>
      <c r="AH416" s="21">
        <f>IFERROR(VALUE(IFERROR(TRIM(INDEX($A416:$Y416,MATCH(Lists!$J$6,$A$1:$Y$1,0))&amp;""),"")),"")</f>
        <v/>
      </c>
      <c r="AI416" s="22">
        <f>IF($AD416="S",Themes!$L$8,IF($AD416="M",Themes!$L$9,IF($AD416="L",Themes!$L$10,0)))</f>
        <v/>
      </c>
      <c r="AJ416" s="21">
        <f>IF(OR($AA416="",$AF416=""),0,IF(COUNTIFS($AA$2:$AA416,$AA416,$AF$2:$AF416,$AF416)=1,1,0))</f>
        <v/>
      </c>
      <c r="AK416" s="21">
        <f>IF($AJ416=1,IF(AND($AG416&lt;&gt;"",$AG416&lt;&gt;Themes!$L$12),1,0),0)</f>
        <v/>
      </c>
    </row>
    <row r="417">
      <c r="Z417" s="19" t="n"/>
      <c r="AA417" s="23" t="n"/>
      <c r="AB417" s="23" t="n"/>
      <c r="AC417" s="23" t="n"/>
      <c r="AD417" s="23" t="n"/>
      <c r="AE417" s="19" t="n"/>
      <c r="AF417" s="21">
        <f>IF(IFERROR(TRIM(INDEX($A417:$Y417,MATCH(Lists!$J$3,$A$1:$Y$1,0))&amp;""),"")&lt;&gt;"",IFERROR(TRIM(INDEX($A417:$Y417,MATCH(Lists!$J$3,$A$1:$Y$1,0))&amp;""),""),IF(IFERROR(TRIM(INDEX($A417:$Y417,MATCH(Lists!$J$4,$A$1:$Y$1,0))&amp;""),"")&lt;&gt;"",IFERROR(TRIM(INDEX($A417:$Y417,MATCH(Lists!$J$4,$A$1:$Y$1,0))&amp;""),""),IFERROR(TRIM(INDEX($A417:$Y417,MATCH(Lists!$J$2,$A$1:$Y$1,0))&amp;""),"")))</f>
        <v/>
      </c>
      <c r="AG417" s="21">
        <f>IFERROR(TRIM(INDEX($A417:$Y417,MATCH(Lists!$J$5,$A$1:$Y$1,0))&amp;""),"")</f>
        <v/>
      </c>
      <c r="AH417" s="21">
        <f>IFERROR(VALUE(IFERROR(TRIM(INDEX($A417:$Y417,MATCH(Lists!$J$6,$A$1:$Y$1,0))&amp;""),"")),"")</f>
        <v/>
      </c>
      <c r="AI417" s="22">
        <f>IF($AD417="S",Themes!$L$8,IF($AD417="M",Themes!$L$9,IF($AD417="L",Themes!$L$10,0)))</f>
        <v/>
      </c>
      <c r="AJ417" s="21">
        <f>IF(OR($AA417="",$AF417=""),0,IF(COUNTIFS($AA$2:$AA417,$AA417,$AF$2:$AF417,$AF417)=1,1,0))</f>
        <v/>
      </c>
      <c r="AK417" s="21">
        <f>IF($AJ417=1,IF(AND($AG417&lt;&gt;"",$AG417&lt;&gt;Themes!$L$12),1,0),0)</f>
        <v/>
      </c>
    </row>
    <row r="418">
      <c r="Z418" s="19" t="n"/>
      <c r="AA418" s="23" t="n"/>
      <c r="AB418" s="23" t="n"/>
      <c r="AC418" s="23" t="n"/>
      <c r="AD418" s="23" t="n"/>
      <c r="AE418" s="19" t="n"/>
      <c r="AF418" s="21">
        <f>IF(IFERROR(TRIM(INDEX($A418:$Y418,MATCH(Lists!$J$3,$A$1:$Y$1,0))&amp;""),"")&lt;&gt;"",IFERROR(TRIM(INDEX($A418:$Y418,MATCH(Lists!$J$3,$A$1:$Y$1,0))&amp;""),""),IF(IFERROR(TRIM(INDEX($A418:$Y418,MATCH(Lists!$J$4,$A$1:$Y$1,0))&amp;""),"")&lt;&gt;"",IFERROR(TRIM(INDEX($A418:$Y418,MATCH(Lists!$J$4,$A$1:$Y$1,0))&amp;""),""),IFERROR(TRIM(INDEX($A418:$Y418,MATCH(Lists!$J$2,$A$1:$Y$1,0))&amp;""),"")))</f>
        <v/>
      </c>
      <c r="AG418" s="21">
        <f>IFERROR(TRIM(INDEX($A418:$Y418,MATCH(Lists!$J$5,$A$1:$Y$1,0))&amp;""),"")</f>
        <v/>
      </c>
      <c r="AH418" s="21">
        <f>IFERROR(VALUE(IFERROR(TRIM(INDEX($A418:$Y418,MATCH(Lists!$J$6,$A$1:$Y$1,0))&amp;""),"")),"")</f>
        <v/>
      </c>
      <c r="AI418" s="22">
        <f>IF($AD418="S",Themes!$L$8,IF($AD418="M",Themes!$L$9,IF($AD418="L",Themes!$L$10,0)))</f>
        <v/>
      </c>
      <c r="AJ418" s="21">
        <f>IF(OR($AA418="",$AF418=""),0,IF(COUNTIFS($AA$2:$AA418,$AA418,$AF$2:$AF418,$AF418)=1,1,0))</f>
        <v/>
      </c>
      <c r="AK418" s="21">
        <f>IF($AJ418=1,IF(AND($AG418&lt;&gt;"",$AG418&lt;&gt;Themes!$L$12),1,0),0)</f>
        <v/>
      </c>
    </row>
    <row r="419">
      <c r="Z419" s="19" t="n"/>
      <c r="AA419" s="23" t="n"/>
      <c r="AB419" s="23" t="n"/>
      <c r="AC419" s="23" t="n"/>
      <c r="AD419" s="23" t="n"/>
      <c r="AE419" s="19" t="n"/>
      <c r="AF419" s="21">
        <f>IF(IFERROR(TRIM(INDEX($A419:$Y419,MATCH(Lists!$J$3,$A$1:$Y$1,0))&amp;""),"")&lt;&gt;"",IFERROR(TRIM(INDEX($A419:$Y419,MATCH(Lists!$J$3,$A$1:$Y$1,0))&amp;""),""),IF(IFERROR(TRIM(INDEX($A419:$Y419,MATCH(Lists!$J$4,$A$1:$Y$1,0))&amp;""),"")&lt;&gt;"",IFERROR(TRIM(INDEX($A419:$Y419,MATCH(Lists!$J$4,$A$1:$Y$1,0))&amp;""),""),IFERROR(TRIM(INDEX($A419:$Y419,MATCH(Lists!$J$2,$A$1:$Y$1,0))&amp;""),"")))</f>
        <v/>
      </c>
      <c r="AG419" s="21">
        <f>IFERROR(TRIM(INDEX($A419:$Y419,MATCH(Lists!$J$5,$A$1:$Y$1,0))&amp;""),"")</f>
        <v/>
      </c>
      <c r="AH419" s="21">
        <f>IFERROR(VALUE(IFERROR(TRIM(INDEX($A419:$Y419,MATCH(Lists!$J$6,$A$1:$Y$1,0))&amp;""),"")),"")</f>
        <v/>
      </c>
      <c r="AI419" s="22">
        <f>IF($AD419="S",Themes!$L$8,IF($AD419="M",Themes!$L$9,IF($AD419="L",Themes!$L$10,0)))</f>
        <v/>
      </c>
      <c r="AJ419" s="21">
        <f>IF(OR($AA419="",$AF419=""),0,IF(COUNTIFS($AA$2:$AA419,$AA419,$AF$2:$AF419,$AF419)=1,1,0))</f>
        <v/>
      </c>
      <c r="AK419" s="21">
        <f>IF($AJ419=1,IF(AND($AG419&lt;&gt;"",$AG419&lt;&gt;Themes!$L$12),1,0),0)</f>
        <v/>
      </c>
    </row>
    <row r="420">
      <c r="Z420" s="19" t="n"/>
      <c r="AA420" s="23" t="n"/>
      <c r="AB420" s="23" t="n"/>
      <c r="AC420" s="23" t="n"/>
      <c r="AD420" s="23" t="n"/>
      <c r="AE420" s="19" t="n"/>
      <c r="AF420" s="21">
        <f>IF(IFERROR(TRIM(INDEX($A420:$Y420,MATCH(Lists!$J$3,$A$1:$Y$1,0))&amp;""),"")&lt;&gt;"",IFERROR(TRIM(INDEX($A420:$Y420,MATCH(Lists!$J$3,$A$1:$Y$1,0))&amp;""),""),IF(IFERROR(TRIM(INDEX($A420:$Y420,MATCH(Lists!$J$4,$A$1:$Y$1,0))&amp;""),"")&lt;&gt;"",IFERROR(TRIM(INDEX($A420:$Y420,MATCH(Lists!$J$4,$A$1:$Y$1,0))&amp;""),""),IFERROR(TRIM(INDEX($A420:$Y420,MATCH(Lists!$J$2,$A$1:$Y$1,0))&amp;""),"")))</f>
        <v/>
      </c>
      <c r="AG420" s="21">
        <f>IFERROR(TRIM(INDEX($A420:$Y420,MATCH(Lists!$J$5,$A$1:$Y$1,0))&amp;""),"")</f>
        <v/>
      </c>
      <c r="AH420" s="21">
        <f>IFERROR(VALUE(IFERROR(TRIM(INDEX($A420:$Y420,MATCH(Lists!$J$6,$A$1:$Y$1,0))&amp;""),"")),"")</f>
        <v/>
      </c>
      <c r="AI420" s="22">
        <f>IF($AD420="S",Themes!$L$8,IF($AD420="M",Themes!$L$9,IF($AD420="L",Themes!$L$10,0)))</f>
        <v/>
      </c>
      <c r="AJ420" s="21">
        <f>IF(OR($AA420="",$AF420=""),0,IF(COUNTIFS($AA$2:$AA420,$AA420,$AF$2:$AF420,$AF420)=1,1,0))</f>
        <v/>
      </c>
      <c r="AK420" s="21">
        <f>IF($AJ420=1,IF(AND($AG420&lt;&gt;"",$AG420&lt;&gt;Themes!$L$12),1,0),0)</f>
        <v/>
      </c>
    </row>
    <row r="421">
      <c r="Z421" s="19" t="n"/>
      <c r="AA421" s="23" t="n"/>
      <c r="AB421" s="23" t="n"/>
      <c r="AC421" s="23" t="n"/>
      <c r="AD421" s="23" t="n"/>
      <c r="AE421" s="19" t="n"/>
      <c r="AF421" s="21">
        <f>IF(IFERROR(TRIM(INDEX($A421:$Y421,MATCH(Lists!$J$3,$A$1:$Y$1,0))&amp;""),"")&lt;&gt;"",IFERROR(TRIM(INDEX($A421:$Y421,MATCH(Lists!$J$3,$A$1:$Y$1,0))&amp;""),""),IF(IFERROR(TRIM(INDEX($A421:$Y421,MATCH(Lists!$J$4,$A$1:$Y$1,0))&amp;""),"")&lt;&gt;"",IFERROR(TRIM(INDEX($A421:$Y421,MATCH(Lists!$J$4,$A$1:$Y$1,0))&amp;""),""),IFERROR(TRIM(INDEX($A421:$Y421,MATCH(Lists!$J$2,$A$1:$Y$1,0))&amp;""),"")))</f>
        <v/>
      </c>
      <c r="AG421" s="21">
        <f>IFERROR(TRIM(INDEX($A421:$Y421,MATCH(Lists!$J$5,$A$1:$Y$1,0))&amp;""),"")</f>
        <v/>
      </c>
      <c r="AH421" s="21">
        <f>IFERROR(VALUE(IFERROR(TRIM(INDEX($A421:$Y421,MATCH(Lists!$J$6,$A$1:$Y$1,0))&amp;""),"")),"")</f>
        <v/>
      </c>
      <c r="AI421" s="22">
        <f>IF($AD421="S",Themes!$L$8,IF($AD421="M",Themes!$L$9,IF($AD421="L",Themes!$L$10,0)))</f>
        <v/>
      </c>
      <c r="AJ421" s="21">
        <f>IF(OR($AA421="",$AF421=""),0,IF(COUNTIFS($AA$2:$AA421,$AA421,$AF$2:$AF421,$AF421)=1,1,0))</f>
        <v/>
      </c>
      <c r="AK421" s="21">
        <f>IF($AJ421=1,IF(AND($AG421&lt;&gt;"",$AG421&lt;&gt;Themes!$L$12),1,0),0)</f>
        <v/>
      </c>
    </row>
    <row r="422">
      <c r="Z422" s="19" t="n"/>
      <c r="AA422" s="23" t="n"/>
      <c r="AB422" s="23" t="n"/>
      <c r="AC422" s="23" t="n"/>
      <c r="AD422" s="23" t="n"/>
      <c r="AE422" s="19" t="n"/>
      <c r="AF422" s="21">
        <f>IF(IFERROR(TRIM(INDEX($A422:$Y422,MATCH(Lists!$J$3,$A$1:$Y$1,0))&amp;""),"")&lt;&gt;"",IFERROR(TRIM(INDEX($A422:$Y422,MATCH(Lists!$J$3,$A$1:$Y$1,0))&amp;""),""),IF(IFERROR(TRIM(INDEX($A422:$Y422,MATCH(Lists!$J$4,$A$1:$Y$1,0))&amp;""),"")&lt;&gt;"",IFERROR(TRIM(INDEX($A422:$Y422,MATCH(Lists!$J$4,$A$1:$Y$1,0))&amp;""),""),IFERROR(TRIM(INDEX($A422:$Y422,MATCH(Lists!$J$2,$A$1:$Y$1,0))&amp;""),"")))</f>
        <v/>
      </c>
      <c r="AG422" s="21">
        <f>IFERROR(TRIM(INDEX($A422:$Y422,MATCH(Lists!$J$5,$A$1:$Y$1,0))&amp;""),"")</f>
        <v/>
      </c>
      <c r="AH422" s="21">
        <f>IFERROR(VALUE(IFERROR(TRIM(INDEX($A422:$Y422,MATCH(Lists!$J$6,$A$1:$Y$1,0))&amp;""),"")),"")</f>
        <v/>
      </c>
      <c r="AI422" s="22">
        <f>IF($AD422="S",Themes!$L$8,IF($AD422="M",Themes!$L$9,IF($AD422="L",Themes!$L$10,0)))</f>
        <v/>
      </c>
      <c r="AJ422" s="21">
        <f>IF(OR($AA422="",$AF422=""),0,IF(COUNTIFS($AA$2:$AA422,$AA422,$AF$2:$AF422,$AF422)=1,1,0))</f>
        <v/>
      </c>
      <c r="AK422" s="21">
        <f>IF($AJ422=1,IF(AND($AG422&lt;&gt;"",$AG422&lt;&gt;Themes!$L$12),1,0),0)</f>
        <v/>
      </c>
    </row>
    <row r="423">
      <c r="Z423" s="19" t="n"/>
      <c r="AA423" s="23" t="n"/>
      <c r="AB423" s="23" t="n"/>
      <c r="AC423" s="23" t="n"/>
      <c r="AD423" s="23" t="n"/>
      <c r="AE423" s="19" t="n"/>
      <c r="AF423" s="21">
        <f>IF(IFERROR(TRIM(INDEX($A423:$Y423,MATCH(Lists!$J$3,$A$1:$Y$1,0))&amp;""),"")&lt;&gt;"",IFERROR(TRIM(INDEX($A423:$Y423,MATCH(Lists!$J$3,$A$1:$Y$1,0))&amp;""),""),IF(IFERROR(TRIM(INDEX($A423:$Y423,MATCH(Lists!$J$4,$A$1:$Y$1,0))&amp;""),"")&lt;&gt;"",IFERROR(TRIM(INDEX($A423:$Y423,MATCH(Lists!$J$4,$A$1:$Y$1,0))&amp;""),""),IFERROR(TRIM(INDEX($A423:$Y423,MATCH(Lists!$J$2,$A$1:$Y$1,0))&amp;""),"")))</f>
        <v/>
      </c>
      <c r="AG423" s="21">
        <f>IFERROR(TRIM(INDEX($A423:$Y423,MATCH(Lists!$J$5,$A$1:$Y$1,0))&amp;""),"")</f>
        <v/>
      </c>
      <c r="AH423" s="21">
        <f>IFERROR(VALUE(IFERROR(TRIM(INDEX($A423:$Y423,MATCH(Lists!$J$6,$A$1:$Y$1,0))&amp;""),"")),"")</f>
        <v/>
      </c>
      <c r="AI423" s="22">
        <f>IF($AD423="S",Themes!$L$8,IF($AD423="M",Themes!$L$9,IF($AD423="L",Themes!$L$10,0)))</f>
        <v/>
      </c>
      <c r="AJ423" s="21">
        <f>IF(OR($AA423="",$AF423=""),0,IF(COUNTIFS($AA$2:$AA423,$AA423,$AF$2:$AF423,$AF423)=1,1,0))</f>
        <v/>
      </c>
      <c r="AK423" s="21">
        <f>IF($AJ423=1,IF(AND($AG423&lt;&gt;"",$AG423&lt;&gt;Themes!$L$12),1,0),0)</f>
        <v/>
      </c>
    </row>
    <row r="424">
      <c r="Z424" s="19" t="n"/>
      <c r="AA424" s="23" t="n"/>
      <c r="AB424" s="23" t="n"/>
      <c r="AC424" s="23" t="n"/>
      <c r="AD424" s="23" t="n"/>
      <c r="AE424" s="19" t="n"/>
      <c r="AF424" s="21">
        <f>IF(IFERROR(TRIM(INDEX($A424:$Y424,MATCH(Lists!$J$3,$A$1:$Y$1,0))&amp;""),"")&lt;&gt;"",IFERROR(TRIM(INDEX($A424:$Y424,MATCH(Lists!$J$3,$A$1:$Y$1,0))&amp;""),""),IF(IFERROR(TRIM(INDEX($A424:$Y424,MATCH(Lists!$J$4,$A$1:$Y$1,0))&amp;""),"")&lt;&gt;"",IFERROR(TRIM(INDEX($A424:$Y424,MATCH(Lists!$J$4,$A$1:$Y$1,0))&amp;""),""),IFERROR(TRIM(INDEX($A424:$Y424,MATCH(Lists!$J$2,$A$1:$Y$1,0))&amp;""),"")))</f>
        <v/>
      </c>
      <c r="AG424" s="21">
        <f>IFERROR(TRIM(INDEX($A424:$Y424,MATCH(Lists!$J$5,$A$1:$Y$1,0))&amp;""),"")</f>
        <v/>
      </c>
      <c r="AH424" s="21">
        <f>IFERROR(VALUE(IFERROR(TRIM(INDEX($A424:$Y424,MATCH(Lists!$J$6,$A$1:$Y$1,0))&amp;""),"")),"")</f>
        <v/>
      </c>
      <c r="AI424" s="22">
        <f>IF($AD424="S",Themes!$L$8,IF($AD424="M",Themes!$L$9,IF($AD424="L",Themes!$L$10,0)))</f>
        <v/>
      </c>
      <c r="AJ424" s="21">
        <f>IF(OR($AA424="",$AF424=""),0,IF(COUNTIFS($AA$2:$AA424,$AA424,$AF$2:$AF424,$AF424)=1,1,0))</f>
        <v/>
      </c>
      <c r="AK424" s="21">
        <f>IF($AJ424=1,IF(AND($AG424&lt;&gt;"",$AG424&lt;&gt;Themes!$L$12),1,0),0)</f>
        <v/>
      </c>
    </row>
    <row r="425">
      <c r="Z425" s="19" t="n"/>
      <c r="AA425" s="23" t="n"/>
      <c r="AB425" s="23" t="n"/>
      <c r="AC425" s="23" t="n"/>
      <c r="AD425" s="23" t="n"/>
      <c r="AE425" s="19" t="n"/>
      <c r="AF425" s="21">
        <f>IF(IFERROR(TRIM(INDEX($A425:$Y425,MATCH(Lists!$J$3,$A$1:$Y$1,0))&amp;""),"")&lt;&gt;"",IFERROR(TRIM(INDEX($A425:$Y425,MATCH(Lists!$J$3,$A$1:$Y$1,0))&amp;""),""),IF(IFERROR(TRIM(INDEX($A425:$Y425,MATCH(Lists!$J$4,$A$1:$Y$1,0))&amp;""),"")&lt;&gt;"",IFERROR(TRIM(INDEX($A425:$Y425,MATCH(Lists!$J$4,$A$1:$Y$1,0))&amp;""),""),IFERROR(TRIM(INDEX($A425:$Y425,MATCH(Lists!$J$2,$A$1:$Y$1,0))&amp;""),"")))</f>
        <v/>
      </c>
      <c r="AG425" s="21">
        <f>IFERROR(TRIM(INDEX($A425:$Y425,MATCH(Lists!$J$5,$A$1:$Y$1,0))&amp;""),"")</f>
        <v/>
      </c>
      <c r="AH425" s="21">
        <f>IFERROR(VALUE(IFERROR(TRIM(INDEX($A425:$Y425,MATCH(Lists!$J$6,$A$1:$Y$1,0))&amp;""),"")),"")</f>
        <v/>
      </c>
      <c r="AI425" s="22">
        <f>IF($AD425="S",Themes!$L$8,IF($AD425="M",Themes!$L$9,IF($AD425="L",Themes!$L$10,0)))</f>
        <v/>
      </c>
      <c r="AJ425" s="21">
        <f>IF(OR($AA425="",$AF425=""),0,IF(COUNTIFS($AA$2:$AA425,$AA425,$AF$2:$AF425,$AF425)=1,1,0))</f>
        <v/>
      </c>
      <c r="AK425" s="21">
        <f>IF($AJ425=1,IF(AND($AG425&lt;&gt;"",$AG425&lt;&gt;Themes!$L$12),1,0),0)</f>
        <v/>
      </c>
    </row>
    <row r="426">
      <c r="Z426" s="19" t="n"/>
      <c r="AA426" s="23" t="n"/>
      <c r="AB426" s="23" t="n"/>
      <c r="AC426" s="23" t="n"/>
      <c r="AD426" s="23" t="n"/>
      <c r="AE426" s="19" t="n"/>
      <c r="AF426" s="21">
        <f>IF(IFERROR(TRIM(INDEX($A426:$Y426,MATCH(Lists!$J$3,$A$1:$Y$1,0))&amp;""),"")&lt;&gt;"",IFERROR(TRIM(INDEX($A426:$Y426,MATCH(Lists!$J$3,$A$1:$Y$1,0))&amp;""),""),IF(IFERROR(TRIM(INDEX($A426:$Y426,MATCH(Lists!$J$4,$A$1:$Y$1,0))&amp;""),"")&lt;&gt;"",IFERROR(TRIM(INDEX($A426:$Y426,MATCH(Lists!$J$4,$A$1:$Y$1,0))&amp;""),""),IFERROR(TRIM(INDEX($A426:$Y426,MATCH(Lists!$J$2,$A$1:$Y$1,0))&amp;""),"")))</f>
        <v/>
      </c>
      <c r="AG426" s="21">
        <f>IFERROR(TRIM(INDEX($A426:$Y426,MATCH(Lists!$J$5,$A$1:$Y$1,0))&amp;""),"")</f>
        <v/>
      </c>
      <c r="AH426" s="21">
        <f>IFERROR(VALUE(IFERROR(TRIM(INDEX($A426:$Y426,MATCH(Lists!$J$6,$A$1:$Y$1,0))&amp;""),"")),"")</f>
        <v/>
      </c>
      <c r="AI426" s="22">
        <f>IF($AD426="S",Themes!$L$8,IF($AD426="M",Themes!$L$9,IF($AD426="L",Themes!$L$10,0)))</f>
        <v/>
      </c>
      <c r="AJ426" s="21">
        <f>IF(OR($AA426="",$AF426=""),0,IF(COUNTIFS($AA$2:$AA426,$AA426,$AF$2:$AF426,$AF426)=1,1,0))</f>
        <v/>
      </c>
      <c r="AK426" s="21">
        <f>IF($AJ426=1,IF(AND($AG426&lt;&gt;"",$AG426&lt;&gt;Themes!$L$12),1,0),0)</f>
        <v/>
      </c>
    </row>
    <row r="427">
      <c r="Z427" s="19" t="n"/>
      <c r="AA427" s="23" t="n"/>
      <c r="AB427" s="23" t="n"/>
      <c r="AC427" s="23" t="n"/>
      <c r="AD427" s="23" t="n"/>
      <c r="AE427" s="19" t="n"/>
      <c r="AF427" s="21">
        <f>IF(IFERROR(TRIM(INDEX($A427:$Y427,MATCH(Lists!$J$3,$A$1:$Y$1,0))&amp;""),"")&lt;&gt;"",IFERROR(TRIM(INDEX($A427:$Y427,MATCH(Lists!$J$3,$A$1:$Y$1,0))&amp;""),""),IF(IFERROR(TRIM(INDEX($A427:$Y427,MATCH(Lists!$J$4,$A$1:$Y$1,0))&amp;""),"")&lt;&gt;"",IFERROR(TRIM(INDEX($A427:$Y427,MATCH(Lists!$J$4,$A$1:$Y$1,0))&amp;""),""),IFERROR(TRIM(INDEX($A427:$Y427,MATCH(Lists!$J$2,$A$1:$Y$1,0))&amp;""),"")))</f>
        <v/>
      </c>
      <c r="AG427" s="21">
        <f>IFERROR(TRIM(INDEX($A427:$Y427,MATCH(Lists!$J$5,$A$1:$Y$1,0))&amp;""),"")</f>
        <v/>
      </c>
      <c r="AH427" s="21">
        <f>IFERROR(VALUE(IFERROR(TRIM(INDEX($A427:$Y427,MATCH(Lists!$J$6,$A$1:$Y$1,0))&amp;""),"")),"")</f>
        <v/>
      </c>
      <c r="AI427" s="22">
        <f>IF($AD427="S",Themes!$L$8,IF($AD427="M",Themes!$L$9,IF($AD427="L",Themes!$L$10,0)))</f>
        <v/>
      </c>
      <c r="AJ427" s="21">
        <f>IF(OR($AA427="",$AF427=""),0,IF(COUNTIFS($AA$2:$AA427,$AA427,$AF$2:$AF427,$AF427)=1,1,0))</f>
        <v/>
      </c>
      <c r="AK427" s="21">
        <f>IF($AJ427=1,IF(AND($AG427&lt;&gt;"",$AG427&lt;&gt;Themes!$L$12),1,0),0)</f>
        <v/>
      </c>
    </row>
    <row r="428">
      <c r="Z428" s="19" t="n"/>
      <c r="AA428" s="23" t="n"/>
      <c r="AB428" s="23" t="n"/>
      <c r="AC428" s="23" t="n"/>
      <c r="AD428" s="23" t="n"/>
      <c r="AE428" s="19" t="n"/>
      <c r="AF428" s="21">
        <f>IF(IFERROR(TRIM(INDEX($A428:$Y428,MATCH(Lists!$J$3,$A$1:$Y$1,0))&amp;""),"")&lt;&gt;"",IFERROR(TRIM(INDEX($A428:$Y428,MATCH(Lists!$J$3,$A$1:$Y$1,0))&amp;""),""),IF(IFERROR(TRIM(INDEX($A428:$Y428,MATCH(Lists!$J$4,$A$1:$Y$1,0))&amp;""),"")&lt;&gt;"",IFERROR(TRIM(INDEX($A428:$Y428,MATCH(Lists!$J$4,$A$1:$Y$1,0))&amp;""),""),IFERROR(TRIM(INDEX($A428:$Y428,MATCH(Lists!$J$2,$A$1:$Y$1,0))&amp;""),"")))</f>
        <v/>
      </c>
      <c r="AG428" s="21">
        <f>IFERROR(TRIM(INDEX($A428:$Y428,MATCH(Lists!$J$5,$A$1:$Y$1,0))&amp;""),"")</f>
        <v/>
      </c>
      <c r="AH428" s="21">
        <f>IFERROR(VALUE(IFERROR(TRIM(INDEX($A428:$Y428,MATCH(Lists!$J$6,$A$1:$Y$1,0))&amp;""),"")),"")</f>
        <v/>
      </c>
      <c r="AI428" s="22">
        <f>IF($AD428="S",Themes!$L$8,IF($AD428="M",Themes!$L$9,IF($AD428="L",Themes!$L$10,0)))</f>
        <v/>
      </c>
      <c r="AJ428" s="21">
        <f>IF(OR($AA428="",$AF428=""),0,IF(COUNTIFS($AA$2:$AA428,$AA428,$AF$2:$AF428,$AF428)=1,1,0))</f>
        <v/>
      </c>
      <c r="AK428" s="21">
        <f>IF($AJ428=1,IF(AND($AG428&lt;&gt;"",$AG428&lt;&gt;Themes!$L$12),1,0),0)</f>
        <v/>
      </c>
    </row>
    <row r="429">
      <c r="Z429" s="19" t="n"/>
      <c r="AA429" s="23" t="n"/>
      <c r="AB429" s="23" t="n"/>
      <c r="AC429" s="23" t="n"/>
      <c r="AD429" s="23" t="n"/>
      <c r="AE429" s="19" t="n"/>
      <c r="AF429" s="21">
        <f>IF(IFERROR(TRIM(INDEX($A429:$Y429,MATCH(Lists!$J$3,$A$1:$Y$1,0))&amp;""),"")&lt;&gt;"",IFERROR(TRIM(INDEX($A429:$Y429,MATCH(Lists!$J$3,$A$1:$Y$1,0))&amp;""),""),IF(IFERROR(TRIM(INDEX($A429:$Y429,MATCH(Lists!$J$4,$A$1:$Y$1,0))&amp;""),"")&lt;&gt;"",IFERROR(TRIM(INDEX($A429:$Y429,MATCH(Lists!$J$4,$A$1:$Y$1,0))&amp;""),""),IFERROR(TRIM(INDEX($A429:$Y429,MATCH(Lists!$J$2,$A$1:$Y$1,0))&amp;""),"")))</f>
        <v/>
      </c>
      <c r="AG429" s="21">
        <f>IFERROR(TRIM(INDEX($A429:$Y429,MATCH(Lists!$J$5,$A$1:$Y$1,0))&amp;""),"")</f>
        <v/>
      </c>
      <c r="AH429" s="21">
        <f>IFERROR(VALUE(IFERROR(TRIM(INDEX($A429:$Y429,MATCH(Lists!$J$6,$A$1:$Y$1,0))&amp;""),"")),"")</f>
        <v/>
      </c>
      <c r="AI429" s="22">
        <f>IF($AD429="S",Themes!$L$8,IF($AD429="M",Themes!$L$9,IF($AD429="L",Themes!$L$10,0)))</f>
        <v/>
      </c>
      <c r="AJ429" s="21">
        <f>IF(OR($AA429="",$AF429=""),0,IF(COUNTIFS($AA$2:$AA429,$AA429,$AF$2:$AF429,$AF429)=1,1,0))</f>
        <v/>
      </c>
      <c r="AK429" s="21">
        <f>IF($AJ429=1,IF(AND($AG429&lt;&gt;"",$AG429&lt;&gt;Themes!$L$12),1,0),0)</f>
        <v/>
      </c>
    </row>
    <row r="430">
      <c r="Z430" s="19" t="n"/>
      <c r="AA430" s="23" t="n"/>
      <c r="AB430" s="23" t="n"/>
      <c r="AC430" s="23" t="n"/>
      <c r="AD430" s="23" t="n"/>
      <c r="AE430" s="19" t="n"/>
      <c r="AF430" s="21">
        <f>IF(IFERROR(TRIM(INDEX($A430:$Y430,MATCH(Lists!$J$3,$A$1:$Y$1,0))&amp;""),"")&lt;&gt;"",IFERROR(TRIM(INDEX($A430:$Y430,MATCH(Lists!$J$3,$A$1:$Y$1,0))&amp;""),""),IF(IFERROR(TRIM(INDEX($A430:$Y430,MATCH(Lists!$J$4,$A$1:$Y$1,0))&amp;""),"")&lt;&gt;"",IFERROR(TRIM(INDEX($A430:$Y430,MATCH(Lists!$J$4,$A$1:$Y$1,0))&amp;""),""),IFERROR(TRIM(INDEX($A430:$Y430,MATCH(Lists!$J$2,$A$1:$Y$1,0))&amp;""),"")))</f>
        <v/>
      </c>
      <c r="AG430" s="21">
        <f>IFERROR(TRIM(INDEX($A430:$Y430,MATCH(Lists!$J$5,$A$1:$Y$1,0))&amp;""),"")</f>
        <v/>
      </c>
      <c r="AH430" s="21">
        <f>IFERROR(VALUE(IFERROR(TRIM(INDEX($A430:$Y430,MATCH(Lists!$J$6,$A$1:$Y$1,0))&amp;""),"")),"")</f>
        <v/>
      </c>
      <c r="AI430" s="22">
        <f>IF($AD430="S",Themes!$L$8,IF($AD430="M",Themes!$L$9,IF($AD430="L",Themes!$L$10,0)))</f>
        <v/>
      </c>
      <c r="AJ430" s="21">
        <f>IF(OR($AA430="",$AF430=""),0,IF(COUNTIFS($AA$2:$AA430,$AA430,$AF$2:$AF430,$AF430)=1,1,0))</f>
        <v/>
      </c>
      <c r="AK430" s="21">
        <f>IF($AJ430=1,IF(AND($AG430&lt;&gt;"",$AG430&lt;&gt;Themes!$L$12),1,0),0)</f>
        <v/>
      </c>
    </row>
    <row r="431">
      <c r="Z431" s="19" t="n"/>
      <c r="AA431" s="23" t="n"/>
      <c r="AB431" s="23" t="n"/>
      <c r="AC431" s="23" t="n"/>
      <c r="AD431" s="23" t="n"/>
      <c r="AE431" s="19" t="n"/>
      <c r="AF431" s="21">
        <f>IF(IFERROR(TRIM(INDEX($A431:$Y431,MATCH(Lists!$J$3,$A$1:$Y$1,0))&amp;""),"")&lt;&gt;"",IFERROR(TRIM(INDEX($A431:$Y431,MATCH(Lists!$J$3,$A$1:$Y$1,0))&amp;""),""),IF(IFERROR(TRIM(INDEX($A431:$Y431,MATCH(Lists!$J$4,$A$1:$Y$1,0))&amp;""),"")&lt;&gt;"",IFERROR(TRIM(INDEX($A431:$Y431,MATCH(Lists!$J$4,$A$1:$Y$1,0))&amp;""),""),IFERROR(TRIM(INDEX($A431:$Y431,MATCH(Lists!$J$2,$A$1:$Y$1,0))&amp;""),"")))</f>
        <v/>
      </c>
      <c r="AG431" s="21">
        <f>IFERROR(TRIM(INDEX($A431:$Y431,MATCH(Lists!$J$5,$A$1:$Y$1,0))&amp;""),"")</f>
        <v/>
      </c>
      <c r="AH431" s="21">
        <f>IFERROR(VALUE(IFERROR(TRIM(INDEX($A431:$Y431,MATCH(Lists!$J$6,$A$1:$Y$1,0))&amp;""),"")),"")</f>
        <v/>
      </c>
      <c r="AI431" s="22">
        <f>IF($AD431="S",Themes!$L$8,IF($AD431="M",Themes!$L$9,IF($AD431="L",Themes!$L$10,0)))</f>
        <v/>
      </c>
      <c r="AJ431" s="21">
        <f>IF(OR($AA431="",$AF431=""),0,IF(COUNTIFS($AA$2:$AA431,$AA431,$AF$2:$AF431,$AF431)=1,1,0))</f>
        <v/>
      </c>
      <c r="AK431" s="21">
        <f>IF($AJ431=1,IF(AND($AG431&lt;&gt;"",$AG431&lt;&gt;Themes!$L$12),1,0),0)</f>
        <v/>
      </c>
    </row>
    <row r="432">
      <c r="Z432" s="19" t="n"/>
      <c r="AA432" s="23" t="n"/>
      <c r="AB432" s="23" t="n"/>
      <c r="AC432" s="23" t="n"/>
      <c r="AD432" s="23" t="n"/>
      <c r="AE432" s="19" t="n"/>
      <c r="AF432" s="21">
        <f>IF(IFERROR(TRIM(INDEX($A432:$Y432,MATCH(Lists!$J$3,$A$1:$Y$1,0))&amp;""),"")&lt;&gt;"",IFERROR(TRIM(INDEX($A432:$Y432,MATCH(Lists!$J$3,$A$1:$Y$1,0))&amp;""),""),IF(IFERROR(TRIM(INDEX($A432:$Y432,MATCH(Lists!$J$4,$A$1:$Y$1,0))&amp;""),"")&lt;&gt;"",IFERROR(TRIM(INDEX($A432:$Y432,MATCH(Lists!$J$4,$A$1:$Y$1,0))&amp;""),""),IFERROR(TRIM(INDEX($A432:$Y432,MATCH(Lists!$J$2,$A$1:$Y$1,0))&amp;""),"")))</f>
        <v/>
      </c>
      <c r="AG432" s="21">
        <f>IFERROR(TRIM(INDEX($A432:$Y432,MATCH(Lists!$J$5,$A$1:$Y$1,0))&amp;""),"")</f>
        <v/>
      </c>
      <c r="AH432" s="21">
        <f>IFERROR(VALUE(IFERROR(TRIM(INDEX($A432:$Y432,MATCH(Lists!$J$6,$A$1:$Y$1,0))&amp;""),"")),"")</f>
        <v/>
      </c>
      <c r="AI432" s="22">
        <f>IF($AD432="S",Themes!$L$8,IF($AD432="M",Themes!$L$9,IF($AD432="L",Themes!$L$10,0)))</f>
        <v/>
      </c>
      <c r="AJ432" s="21">
        <f>IF(OR($AA432="",$AF432=""),0,IF(COUNTIFS($AA$2:$AA432,$AA432,$AF$2:$AF432,$AF432)=1,1,0))</f>
        <v/>
      </c>
      <c r="AK432" s="21">
        <f>IF($AJ432=1,IF(AND($AG432&lt;&gt;"",$AG432&lt;&gt;Themes!$L$12),1,0),0)</f>
        <v/>
      </c>
    </row>
    <row r="433">
      <c r="Z433" s="19" t="n"/>
      <c r="AA433" s="23" t="n"/>
      <c r="AB433" s="23" t="n"/>
      <c r="AC433" s="23" t="n"/>
      <c r="AD433" s="23" t="n"/>
      <c r="AE433" s="19" t="n"/>
      <c r="AF433" s="21">
        <f>IF(IFERROR(TRIM(INDEX($A433:$Y433,MATCH(Lists!$J$3,$A$1:$Y$1,0))&amp;""),"")&lt;&gt;"",IFERROR(TRIM(INDEX($A433:$Y433,MATCH(Lists!$J$3,$A$1:$Y$1,0))&amp;""),""),IF(IFERROR(TRIM(INDEX($A433:$Y433,MATCH(Lists!$J$4,$A$1:$Y$1,0))&amp;""),"")&lt;&gt;"",IFERROR(TRIM(INDEX($A433:$Y433,MATCH(Lists!$J$4,$A$1:$Y$1,0))&amp;""),""),IFERROR(TRIM(INDEX($A433:$Y433,MATCH(Lists!$J$2,$A$1:$Y$1,0))&amp;""),"")))</f>
        <v/>
      </c>
      <c r="AG433" s="21">
        <f>IFERROR(TRIM(INDEX($A433:$Y433,MATCH(Lists!$J$5,$A$1:$Y$1,0))&amp;""),"")</f>
        <v/>
      </c>
      <c r="AH433" s="21">
        <f>IFERROR(VALUE(IFERROR(TRIM(INDEX($A433:$Y433,MATCH(Lists!$J$6,$A$1:$Y$1,0))&amp;""),"")),"")</f>
        <v/>
      </c>
      <c r="AI433" s="22">
        <f>IF($AD433="S",Themes!$L$8,IF($AD433="M",Themes!$L$9,IF($AD433="L",Themes!$L$10,0)))</f>
        <v/>
      </c>
      <c r="AJ433" s="21">
        <f>IF(OR($AA433="",$AF433=""),0,IF(COUNTIFS($AA$2:$AA433,$AA433,$AF$2:$AF433,$AF433)=1,1,0))</f>
        <v/>
      </c>
      <c r="AK433" s="21">
        <f>IF($AJ433=1,IF(AND($AG433&lt;&gt;"",$AG433&lt;&gt;Themes!$L$12),1,0),0)</f>
        <v/>
      </c>
    </row>
    <row r="434">
      <c r="Z434" s="19" t="n"/>
      <c r="AA434" s="23" t="n"/>
      <c r="AB434" s="23" t="n"/>
      <c r="AC434" s="23" t="n"/>
      <c r="AD434" s="23" t="n"/>
      <c r="AE434" s="19" t="n"/>
      <c r="AF434" s="21">
        <f>IF(IFERROR(TRIM(INDEX($A434:$Y434,MATCH(Lists!$J$3,$A$1:$Y$1,0))&amp;""),"")&lt;&gt;"",IFERROR(TRIM(INDEX($A434:$Y434,MATCH(Lists!$J$3,$A$1:$Y$1,0))&amp;""),""),IF(IFERROR(TRIM(INDEX($A434:$Y434,MATCH(Lists!$J$4,$A$1:$Y$1,0))&amp;""),"")&lt;&gt;"",IFERROR(TRIM(INDEX($A434:$Y434,MATCH(Lists!$J$4,$A$1:$Y$1,0))&amp;""),""),IFERROR(TRIM(INDEX($A434:$Y434,MATCH(Lists!$J$2,$A$1:$Y$1,0))&amp;""),"")))</f>
        <v/>
      </c>
      <c r="AG434" s="21">
        <f>IFERROR(TRIM(INDEX($A434:$Y434,MATCH(Lists!$J$5,$A$1:$Y$1,0))&amp;""),"")</f>
        <v/>
      </c>
      <c r="AH434" s="21">
        <f>IFERROR(VALUE(IFERROR(TRIM(INDEX($A434:$Y434,MATCH(Lists!$J$6,$A$1:$Y$1,0))&amp;""),"")),"")</f>
        <v/>
      </c>
      <c r="AI434" s="22">
        <f>IF($AD434="S",Themes!$L$8,IF($AD434="M",Themes!$L$9,IF($AD434="L",Themes!$L$10,0)))</f>
        <v/>
      </c>
      <c r="AJ434" s="21">
        <f>IF(OR($AA434="",$AF434=""),0,IF(COUNTIFS($AA$2:$AA434,$AA434,$AF$2:$AF434,$AF434)=1,1,0))</f>
        <v/>
      </c>
      <c r="AK434" s="21">
        <f>IF($AJ434=1,IF(AND($AG434&lt;&gt;"",$AG434&lt;&gt;Themes!$L$12),1,0),0)</f>
        <v/>
      </c>
    </row>
    <row r="435">
      <c r="Z435" s="19" t="n"/>
      <c r="AA435" s="23" t="n"/>
      <c r="AB435" s="23" t="n"/>
      <c r="AC435" s="23" t="n"/>
      <c r="AD435" s="23" t="n"/>
      <c r="AE435" s="19" t="n"/>
      <c r="AF435" s="21">
        <f>IF(IFERROR(TRIM(INDEX($A435:$Y435,MATCH(Lists!$J$3,$A$1:$Y$1,0))&amp;""),"")&lt;&gt;"",IFERROR(TRIM(INDEX($A435:$Y435,MATCH(Lists!$J$3,$A$1:$Y$1,0))&amp;""),""),IF(IFERROR(TRIM(INDEX($A435:$Y435,MATCH(Lists!$J$4,$A$1:$Y$1,0))&amp;""),"")&lt;&gt;"",IFERROR(TRIM(INDEX($A435:$Y435,MATCH(Lists!$J$4,$A$1:$Y$1,0))&amp;""),""),IFERROR(TRIM(INDEX($A435:$Y435,MATCH(Lists!$J$2,$A$1:$Y$1,0))&amp;""),"")))</f>
        <v/>
      </c>
      <c r="AG435" s="21">
        <f>IFERROR(TRIM(INDEX($A435:$Y435,MATCH(Lists!$J$5,$A$1:$Y$1,0))&amp;""),"")</f>
        <v/>
      </c>
      <c r="AH435" s="21">
        <f>IFERROR(VALUE(IFERROR(TRIM(INDEX($A435:$Y435,MATCH(Lists!$J$6,$A$1:$Y$1,0))&amp;""),"")),"")</f>
        <v/>
      </c>
      <c r="AI435" s="22">
        <f>IF($AD435="S",Themes!$L$8,IF($AD435="M",Themes!$L$9,IF($AD435="L",Themes!$L$10,0)))</f>
        <v/>
      </c>
      <c r="AJ435" s="21">
        <f>IF(OR($AA435="",$AF435=""),0,IF(COUNTIFS($AA$2:$AA435,$AA435,$AF$2:$AF435,$AF435)=1,1,0))</f>
        <v/>
      </c>
      <c r="AK435" s="21">
        <f>IF($AJ435=1,IF(AND($AG435&lt;&gt;"",$AG435&lt;&gt;Themes!$L$12),1,0),0)</f>
        <v/>
      </c>
    </row>
    <row r="436">
      <c r="Z436" s="19" t="n"/>
      <c r="AA436" s="23" t="n"/>
      <c r="AB436" s="23" t="n"/>
      <c r="AC436" s="23" t="n"/>
      <c r="AD436" s="23" t="n"/>
      <c r="AE436" s="19" t="n"/>
      <c r="AF436" s="21">
        <f>IF(IFERROR(TRIM(INDEX($A436:$Y436,MATCH(Lists!$J$3,$A$1:$Y$1,0))&amp;""),"")&lt;&gt;"",IFERROR(TRIM(INDEX($A436:$Y436,MATCH(Lists!$J$3,$A$1:$Y$1,0))&amp;""),""),IF(IFERROR(TRIM(INDEX($A436:$Y436,MATCH(Lists!$J$4,$A$1:$Y$1,0))&amp;""),"")&lt;&gt;"",IFERROR(TRIM(INDEX($A436:$Y436,MATCH(Lists!$J$4,$A$1:$Y$1,0))&amp;""),""),IFERROR(TRIM(INDEX($A436:$Y436,MATCH(Lists!$J$2,$A$1:$Y$1,0))&amp;""),"")))</f>
        <v/>
      </c>
      <c r="AG436" s="21">
        <f>IFERROR(TRIM(INDEX($A436:$Y436,MATCH(Lists!$J$5,$A$1:$Y$1,0))&amp;""),"")</f>
        <v/>
      </c>
      <c r="AH436" s="21">
        <f>IFERROR(VALUE(IFERROR(TRIM(INDEX($A436:$Y436,MATCH(Lists!$J$6,$A$1:$Y$1,0))&amp;""),"")),"")</f>
        <v/>
      </c>
      <c r="AI436" s="22">
        <f>IF($AD436="S",Themes!$L$8,IF($AD436="M",Themes!$L$9,IF($AD436="L",Themes!$L$10,0)))</f>
        <v/>
      </c>
      <c r="AJ436" s="21">
        <f>IF(OR($AA436="",$AF436=""),0,IF(COUNTIFS($AA$2:$AA436,$AA436,$AF$2:$AF436,$AF436)=1,1,0))</f>
        <v/>
      </c>
      <c r="AK436" s="21">
        <f>IF($AJ436=1,IF(AND($AG436&lt;&gt;"",$AG436&lt;&gt;Themes!$L$12),1,0),0)</f>
        <v/>
      </c>
    </row>
    <row r="437">
      <c r="Z437" s="19" t="n"/>
      <c r="AA437" s="23" t="n"/>
      <c r="AB437" s="23" t="n"/>
      <c r="AC437" s="23" t="n"/>
      <c r="AD437" s="23" t="n"/>
      <c r="AE437" s="19" t="n"/>
      <c r="AF437" s="21">
        <f>IF(IFERROR(TRIM(INDEX($A437:$Y437,MATCH(Lists!$J$3,$A$1:$Y$1,0))&amp;""),"")&lt;&gt;"",IFERROR(TRIM(INDEX($A437:$Y437,MATCH(Lists!$J$3,$A$1:$Y$1,0))&amp;""),""),IF(IFERROR(TRIM(INDEX($A437:$Y437,MATCH(Lists!$J$4,$A$1:$Y$1,0))&amp;""),"")&lt;&gt;"",IFERROR(TRIM(INDEX($A437:$Y437,MATCH(Lists!$J$4,$A$1:$Y$1,0))&amp;""),""),IFERROR(TRIM(INDEX($A437:$Y437,MATCH(Lists!$J$2,$A$1:$Y$1,0))&amp;""),"")))</f>
        <v/>
      </c>
      <c r="AG437" s="21">
        <f>IFERROR(TRIM(INDEX($A437:$Y437,MATCH(Lists!$J$5,$A$1:$Y$1,0))&amp;""),"")</f>
        <v/>
      </c>
      <c r="AH437" s="21">
        <f>IFERROR(VALUE(IFERROR(TRIM(INDEX($A437:$Y437,MATCH(Lists!$J$6,$A$1:$Y$1,0))&amp;""),"")),"")</f>
        <v/>
      </c>
      <c r="AI437" s="22">
        <f>IF($AD437="S",Themes!$L$8,IF($AD437="M",Themes!$L$9,IF($AD437="L",Themes!$L$10,0)))</f>
        <v/>
      </c>
      <c r="AJ437" s="21">
        <f>IF(OR($AA437="",$AF437=""),0,IF(COUNTIFS($AA$2:$AA437,$AA437,$AF$2:$AF437,$AF437)=1,1,0))</f>
        <v/>
      </c>
      <c r="AK437" s="21">
        <f>IF($AJ437=1,IF(AND($AG437&lt;&gt;"",$AG437&lt;&gt;Themes!$L$12),1,0),0)</f>
        <v/>
      </c>
    </row>
    <row r="438">
      <c r="Z438" s="19" t="n"/>
      <c r="AA438" s="23" t="n"/>
      <c r="AB438" s="23" t="n"/>
      <c r="AC438" s="23" t="n"/>
      <c r="AD438" s="23" t="n"/>
      <c r="AE438" s="19" t="n"/>
      <c r="AF438" s="21">
        <f>IF(IFERROR(TRIM(INDEX($A438:$Y438,MATCH(Lists!$J$3,$A$1:$Y$1,0))&amp;""),"")&lt;&gt;"",IFERROR(TRIM(INDEX($A438:$Y438,MATCH(Lists!$J$3,$A$1:$Y$1,0))&amp;""),""),IF(IFERROR(TRIM(INDEX($A438:$Y438,MATCH(Lists!$J$4,$A$1:$Y$1,0))&amp;""),"")&lt;&gt;"",IFERROR(TRIM(INDEX($A438:$Y438,MATCH(Lists!$J$4,$A$1:$Y$1,0))&amp;""),""),IFERROR(TRIM(INDEX($A438:$Y438,MATCH(Lists!$J$2,$A$1:$Y$1,0))&amp;""),"")))</f>
        <v/>
      </c>
      <c r="AG438" s="21">
        <f>IFERROR(TRIM(INDEX($A438:$Y438,MATCH(Lists!$J$5,$A$1:$Y$1,0))&amp;""),"")</f>
        <v/>
      </c>
      <c r="AH438" s="21">
        <f>IFERROR(VALUE(IFERROR(TRIM(INDEX($A438:$Y438,MATCH(Lists!$J$6,$A$1:$Y$1,0))&amp;""),"")),"")</f>
        <v/>
      </c>
      <c r="AI438" s="22">
        <f>IF($AD438="S",Themes!$L$8,IF($AD438="M",Themes!$L$9,IF($AD438="L",Themes!$L$10,0)))</f>
        <v/>
      </c>
      <c r="AJ438" s="21">
        <f>IF(OR($AA438="",$AF438=""),0,IF(COUNTIFS($AA$2:$AA438,$AA438,$AF$2:$AF438,$AF438)=1,1,0))</f>
        <v/>
      </c>
      <c r="AK438" s="21">
        <f>IF($AJ438=1,IF(AND($AG438&lt;&gt;"",$AG438&lt;&gt;Themes!$L$12),1,0),0)</f>
        <v/>
      </c>
    </row>
    <row r="439">
      <c r="Z439" s="19" t="n"/>
      <c r="AA439" s="23" t="n"/>
      <c r="AB439" s="23" t="n"/>
      <c r="AC439" s="23" t="n"/>
      <c r="AD439" s="23" t="n"/>
      <c r="AE439" s="19" t="n"/>
      <c r="AF439" s="21">
        <f>IF(IFERROR(TRIM(INDEX($A439:$Y439,MATCH(Lists!$J$3,$A$1:$Y$1,0))&amp;""),"")&lt;&gt;"",IFERROR(TRIM(INDEX($A439:$Y439,MATCH(Lists!$J$3,$A$1:$Y$1,0))&amp;""),""),IF(IFERROR(TRIM(INDEX($A439:$Y439,MATCH(Lists!$J$4,$A$1:$Y$1,0))&amp;""),"")&lt;&gt;"",IFERROR(TRIM(INDEX($A439:$Y439,MATCH(Lists!$J$4,$A$1:$Y$1,0))&amp;""),""),IFERROR(TRIM(INDEX($A439:$Y439,MATCH(Lists!$J$2,$A$1:$Y$1,0))&amp;""),"")))</f>
        <v/>
      </c>
      <c r="AG439" s="21">
        <f>IFERROR(TRIM(INDEX($A439:$Y439,MATCH(Lists!$J$5,$A$1:$Y$1,0))&amp;""),"")</f>
        <v/>
      </c>
      <c r="AH439" s="21">
        <f>IFERROR(VALUE(IFERROR(TRIM(INDEX($A439:$Y439,MATCH(Lists!$J$6,$A$1:$Y$1,0))&amp;""),"")),"")</f>
        <v/>
      </c>
      <c r="AI439" s="22">
        <f>IF($AD439="S",Themes!$L$8,IF($AD439="M",Themes!$L$9,IF($AD439="L",Themes!$L$10,0)))</f>
        <v/>
      </c>
      <c r="AJ439" s="21">
        <f>IF(OR($AA439="",$AF439=""),0,IF(COUNTIFS($AA$2:$AA439,$AA439,$AF$2:$AF439,$AF439)=1,1,0))</f>
        <v/>
      </c>
      <c r="AK439" s="21">
        <f>IF($AJ439=1,IF(AND($AG439&lt;&gt;"",$AG439&lt;&gt;Themes!$L$12),1,0),0)</f>
        <v/>
      </c>
    </row>
    <row r="440">
      <c r="Z440" s="19" t="n"/>
      <c r="AA440" s="23" t="n"/>
      <c r="AB440" s="23" t="n"/>
      <c r="AC440" s="23" t="n"/>
      <c r="AD440" s="23" t="n"/>
      <c r="AE440" s="19" t="n"/>
      <c r="AF440" s="21">
        <f>IF(IFERROR(TRIM(INDEX($A440:$Y440,MATCH(Lists!$J$3,$A$1:$Y$1,0))&amp;""),"")&lt;&gt;"",IFERROR(TRIM(INDEX($A440:$Y440,MATCH(Lists!$J$3,$A$1:$Y$1,0))&amp;""),""),IF(IFERROR(TRIM(INDEX($A440:$Y440,MATCH(Lists!$J$4,$A$1:$Y$1,0))&amp;""),"")&lt;&gt;"",IFERROR(TRIM(INDEX($A440:$Y440,MATCH(Lists!$J$4,$A$1:$Y$1,0))&amp;""),""),IFERROR(TRIM(INDEX($A440:$Y440,MATCH(Lists!$J$2,$A$1:$Y$1,0))&amp;""),"")))</f>
        <v/>
      </c>
      <c r="AG440" s="21">
        <f>IFERROR(TRIM(INDEX($A440:$Y440,MATCH(Lists!$J$5,$A$1:$Y$1,0))&amp;""),"")</f>
        <v/>
      </c>
      <c r="AH440" s="21">
        <f>IFERROR(VALUE(IFERROR(TRIM(INDEX($A440:$Y440,MATCH(Lists!$J$6,$A$1:$Y$1,0))&amp;""),"")),"")</f>
        <v/>
      </c>
      <c r="AI440" s="22">
        <f>IF($AD440="S",Themes!$L$8,IF($AD440="M",Themes!$L$9,IF($AD440="L",Themes!$L$10,0)))</f>
        <v/>
      </c>
      <c r="AJ440" s="21">
        <f>IF(OR($AA440="",$AF440=""),0,IF(COUNTIFS($AA$2:$AA440,$AA440,$AF$2:$AF440,$AF440)=1,1,0))</f>
        <v/>
      </c>
      <c r="AK440" s="21">
        <f>IF($AJ440=1,IF(AND($AG440&lt;&gt;"",$AG440&lt;&gt;Themes!$L$12),1,0),0)</f>
        <v/>
      </c>
    </row>
    <row r="441">
      <c r="Z441" s="19" t="n"/>
      <c r="AA441" s="23" t="n"/>
      <c r="AB441" s="23" t="n"/>
      <c r="AC441" s="23" t="n"/>
      <c r="AD441" s="23" t="n"/>
      <c r="AE441" s="19" t="n"/>
      <c r="AF441" s="21">
        <f>IF(IFERROR(TRIM(INDEX($A441:$Y441,MATCH(Lists!$J$3,$A$1:$Y$1,0))&amp;""),"")&lt;&gt;"",IFERROR(TRIM(INDEX($A441:$Y441,MATCH(Lists!$J$3,$A$1:$Y$1,0))&amp;""),""),IF(IFERROR(TRIM(INDEX($A441:$Y441,MATCH(Lists!$J$4,$A$1:$Y$1,0))&amp;""),"")&lt;&gt;"",IFERROR(TRIM(INDEX($A441:$Y441,MATCH(Lists!$J$4,$A$1:$Y$1,0))&amp;""),""),IFERROR(TRIM(INDEX($A441:$Y441,MATCH(Lists!$J$2,$A$1:$Y$1,0))&amp;""),"")))</f>
        <v/>
      </c>
      <c r="AG441" s="21">
        <f>IFERROR(TRIM(INDEX($A441:$Y441,MATCH(Lists!$J$5,$A$1:$Y$1,0))&amp;""),"")</f>
        <v/>
      </c>
      <c r="AH441" s="21">
        <f>IFERROR(VALUE(IFERROR(TRIM(INDEX($A441:$Y441,MATCH(Lists!$J$6,$A$1:$Y$1,0))&amp;""),"")),"")</f>
        <v/>
      </c>
      <c r="AI441" s="22">
        <f>IF($AD441="S",Themes!$L$8,IF($AD441="M",Themes!$L$9,IF($AD441="L",Themes!$L$10,0)))</f>
        <v/>
      </c>
      <c r="AJ441" s="21">
        <f>IF(OR($AA441="",$AF441=""),0,IF(COUNTIFS($AA$2:$AA441,$AA441,$AF$2:$AF441,$AF441)=1,1,0))</f>
        <v/>
      </c>
      <c r="AK441" s="21">
        <f>IF($AJ441=1,IF(AND($AG441&lt;&gt;"",$AG441&lt;&gt;Themes!$L$12),1,0),0)</f>
        <v/>
      </c>
    </row>
    <row r="442">
      <c r="Z442" s="19" t="n"/>
      <c r="AA442" s="23" t="n"/>
      <c r="AB442" s="23" t="n"/>
      <c r="AC442" s="23" t="n"/>
      <c r="AD442" s="23" t="n"/>
      <c r="AE442" s="19" t="n"/>
      <c r="AF442" s="21">
        <f>IF(IFERROR(TRIM(INDEX($A442:$Y442,MATCH(Lists!$J$3,$A$1:$Y$1,0))&amp;""),"")&lt;&gt;"",IFERROR(TRIM(INDEX($A442:$Y442,MATCH(Lists!$J$3,$A$1:$Y$1,0))&amp;""),""),IF(IFERROR(TRIM(INDEX($A442:$Y442,MATCH(Lists!$J$4,$A$1:$Y$1,0))&amp;""),"")&lt;&gt;"",IFERROR(TRIM(INDEX($A442:$Y442,MATCH(Lists!$J$4,$A$1:$Y$1,0))&amp;""),""),IFERROR(TRIM(INDEX($A442:$Y442,MATCH(Lists!$J$2,$A$1:$Y$1,0))&amp;""),"")))</f>
        <v/>
      </c>
      <c r="AG442" s="21">
        <f>IFERROR(TRIM(INDEX($A442:$Y442,MATCH(Lists!$J$5,$A$1:$Y$1,0))&amp;""),"")</f>
        <v/>
      </c>
      <c r="AH442" s="21">
        <f>IFERROR(VALUE(IFERROR(TRIM(INDEX($A442:$Y442,MATCH(Lists!$J$6,$A$1:$Y$1,0))&amp;""),"")),"")</f>
        <v/>
      </c>
      <c r="AI442" s="22">
        <f>IF($AD442="S",Themes!$L$8,IF($AD442="M",Themes!$L$9,IF($AD442="L",Themes!$L$10,0)))</f>
        <v/>
      </c>
      <c r="AJ442" s="21">
        <f>IF(OR($AA442="",$AF442=""),0,IF(COUNTIFS($AA$2:$AA442,$AA442,$AF$2:$AF442,$AF442)=1,1,0))</f>
        <v/>
      </c>
      <c r="AK442" s="21">
        <f>IF($AJ442=1,IF(AND($AG442&lt;&gt;"",$AG442&lt;&gt;Themes!$L$12),1,0),0)</f>
        <v/>
      </c>
    </row>
    <row r="443">
      <c r="Z443" s="19" t="n"/>
      <c r="AA443" s="23" t="n"/>
      <c r="AB443" s="23" t="n"/>
      <c r="AC443" s="23" t="n"/>
      <c r="AD443" s="23" t="n"/>
      <c r="AE443" s="19" t="n"/>
      <c r="AF443" s="21">
        <f>IF(IFERROR(TRIM(INDEX($A443:$Y443,MATCH(Lists!$J$3,$A$1:$Y$1,0))&amp;""),"")&lt;&gt;"",IFERROR(TRIM(INDEX($A443:$Y443,MATCH(Lists!$J$3,$A$1:$Y$1,0))&amp;""),""),IF(IFERROR(TRIM(INDEX($A443:$Y443,MATCH(Lists!$J$4,$A$1:$Y$1,0))&amp;""),"")&lt;&gt;"",IFERROR(TRIM(INDEX($A443:$Y443,MATCH(Lists!$J$4,$A$1:$Y$1,0))&amp;""),""),IFERROR(TRIM(INDEX($A443:$Y443,MATCH(Lists!$J$2,$A$1:$Y$1,0))&amp;""),"")))</f>
        <v/>
      </c>
      <c r="AG443" s="21">
        <f>IFERROR(TRIM(INDEX($A443:$Y443,MATCH(Lists!$J$5,$A$1:$Y$1,0))&amp;""),"")</f>
        <v/>
      </c>
      <c r="AH443" s="21">
        <f>IFERROR(VALUE(IFERROR(TRIM(INDEX($A443:$Y443,MATCH(Lists!$J$6,$A$1:$Y$1,0))&amp;""),"")),"")</f>
        <v/>
      </c>
      <c r="AI443" s="22">
        <f>IF($AD443="S",Themes!$L$8,IF($AD443="M",Themes!$L$9,IF($AD443="L",Themes!$L$10,0)))</f>
        <v/>
      </c>
      <c r="AJ443" s="21">
        <f>IF(OR($AA443="",$AF443=""),0,IF(COUNTIFS($AA$2:$AA443,$AA443,$AF$2:$AF443,$AF443)=1,1,0))</f>
        <v/>
      </c>
      <c r="AK443" s="21">
        <f>IF($AJ443=1,IF(AND($AG443&lt;&gt;"",$AG443&lt;&gt;Themes!$L$12),1,0),0)</f>
        <v/>
      </c>
    </row>
    <row r="444">
      <c r="Z444" s="19" t="n"/>
      <c r="AA444" s="23" t="n"/>
      <c r="AB444" s="23" t="n"/>
      <c r="AC444" s="23" t="n"/>
      <c r="AD444" s="23" t="n"/>
      <c r="AE444" s="19" t="n"/>
      <c r="AF444" s="21">
        <f>IF(IFERROR(TRIM(INDEX($A444:$Y444,MATCH(Lists!$J$3,$A$1:$Y$1,0))&amp;""),"")&lt;&gt;"",IFERROR(TRIM(INDEX($A444:$Y444,MATCH(Lists!$J$3,$A$1:$Y$1,0))&amp;""),""),IF(IFERROR(TRIM(INDEX($A444:$Y444,MATCH(Lists!$J$4,$A$1:$Y$1,0))&amp;""),"")&lt;&gt;"",IFERROR(TRIM(INDEX($A444:$Y444,MATCH(Lists!$J$4,$A$1:$Y$1,0))&amp;""),""),IFERROR(TRIM(INDEX($A444:$Y444,MATCH(Lists!$J$2,$A$1:$Y$1,0))&amp;""),"")))</f>
        <v/>
      </c>
      <c r="AG444" s="21">
        <f>IFERROR(TRIM(INDEX($A444:$Y444,MATCH(Lists!$J$5,$A$1:$Y$1,0))&amp;""),"")</f>
        <v/>
      </c>
      <c r="AH444" s="21">
        <f>IFERROR(VALUE(IFERROR(TRIM(INDEX($A444:$Y444,MATCH(Lists!$J$6,$A$1:$Y$1,0))&amp;""),"")),"")</f>
        <v/>
      </c>
      <c r="AI444" s="22">
        <f>IF($AD444="S",Themes!$L$8,IF($AD444="M",Themes!$L$9,IF($AD444="L",Themes!$L$10,0)))</f>
        <v/>
      </c>
      <c r="AJ444" s="21">
        <f>IF(OR($AA444="",$AF444=""),0,IF(COUNTIFS($AA$2:$AA444,$AA444,$AF$2:$AF444,$AF444)=1,1,0))</f>
        <v/>
      </c>
      <c r="AK444" s="21">
        <f>IF($AJ444=1,IF(AND($AG444&lt;&gt;"",$AG444&lt;&gt;Themes!$L$12),1,0),0)</f>
        <v/>
      </c>
    </row>
    <row r="445">
      <c r="Z445" s="19" t="n"/>
      <c r="AA445" s="23" t="n"/>
      <c r="AB445" s="23" t="n"/>
      <c r="AC445" s="23" t="n"/>
      <c r="AD445" s="23" t="n"/>
      <c r="AE445" s="19" t="n"/>
      <c r="AF445" s="21">
        <f>IF(IFERROR(TRIM(INDEX($A445:$Y445,MATCH(Lists!$J$3,$A$1:$Y$1,0))&amp;""),"")&lt;&gt;"",IFERROR(TRIM(INDEX($A445:$Y445,MATCH(Lists!$J$3,$A$1:$Y$1,0))&amp;""),""),IF(IFERROR(TRIM(INDEX($A445:$Y445,MATCH(Lists!$J$4,$A$1:$Y$1,0))&amp;""),"")&lt;&gt;"",IFERROR(TRIM(INDEX($A445:$Y445,MATCH(Lists!$J$4,$A$1:$Y$1,0))&amp;""),""),IFERROR(TRIM(INDEX($A445:$Y445,MATCH(Lists!$J$2,$A$1:$Y$1,0))&amp;""),"")))</f>
        <v/>
      </c>
      <c r="AG445" s="21">
        <f>IFERROR(TRIM(INDEX($A445:$Y445,MATCH(Lists!$J$5,$A$1:$Y$1,0))&amp;""),"")</f>
        <v/>
      </c>
      <c r="AH445" s="21">
        <f>IFERROR(VALUE(IFERROR(TRIM(INDEX($A445:$Y445,MATCH(Lists!$J$6,$A$1:$Y$1,0))&amp;""),"")),"")</f>
        <v/>
      </c>
      <c r="AI445" s="22">
        <f>IF($AD445="S",Themes!$L$8,IF($AD445="M",Themes!$L$9,IF($AD445="L",Themes!$L$10,0)))</f>
        <v/>
      </c>
      <c r="AJ445" s="21">
        <f>IF(OR($AA445="",$AF445=""),0,IF(COUNTIFS($AA$2:$AA445,$AA445,$AF$2:$AF445,$AF445)=1,1,0))</f>
        <v/>
      </c>
      <c r="AK445" s="21">
        <f>IF($AJ445=1,IF(AND($AG445&lt;&gt;"",$AG445&lt;&gt;Themes!$L$12),1,0),0)</f>
        <v/>
      </c>
    </row>
    <row r="446">
      <c r="Z446" s="19" t="n"/>
      <c r="AA446" s="23" t="n"/>
      <c r="AB446" s="23" t="n"/>
      <c r="AC446" s="23" t="n"/>
      <c r="AD446" s="23" t="n"/>
      <c r="AE446" s="19" t="n"/>
      <c r="AF446" s="21">
        <f>IF(IFERROR(TRIM(INDEX($A446:$Y446,MATCH(Lists!$J$3,$A$1:$Y$1,0))&amp;""),"")&lt;&gt;"",IFERROR(TRIM(INDEX($A446:$Y446,MATCH(Lists!$J$3,$A$1:$Y$1,0))&amp;""),""),IF(IFERROR(TRIM(INDEX($A446:$Y446,MATCH(Lists!$J$4,$A$1:$Y$1,0))&amp;""),"")&lt;&gt;"",IFERROR(TRIM(INDEX($A446:$Y446,MATCH(Lists!$J$4,$A$1:$Y$1,0))&amp;""),""),IFERROR(TRIM(INDEX($A446:$Y446,MATCH(Lists!$J$2,$A$1:$Y$1,0))&amp;""),"")))</f>
        <v/>
      </c>
      <c r="AG446" s="21">
        <f>IFERROR(TRIM(INDEX($A446:$Y446,MATCH(Lists!$J$5,$A$1:$Y$1,0))&amp;""),"")</f>
        <v/>
      </c>
      <c r="AH446" s="21">
        <f>IFERROR(VALUE(IFERROR(TRIM(INDEX($A446:$Y446,MATCH(Lists!$J$6,$A$1:$Y$1,0))&amp;""),"")),"")</f>
        <v/>
      </c>
      <c r="AI446" s="22">
        <f>IF($AD446="S",Themes!$L$8,IF($AD446="M",Themes!$L$9,IF($AD446="L",Themes!$L$10,0)))</f>
        <v/>
      </c>
      <c r="AJ446" s="21">
        <f>IF(OR($AA446="",$AF446=""),0,IF(COUNTIFS($AA$2:$AA446,$AA446,$AF$2:$AF446,$AF446)=1,1,0))</f>
        <v/>
      </c>
      <c r="AK446" s="21">
        <f>IF($AJ446=1,IF(AND($AG446&lt;&gt;"",$AG446&lt;&gt;Themes!$L$12),1,0),0)</f>
        <v/>
      </c>
    </row>
    <row r="447">
      <c r="Z447" s="19" t="n"/>
      <c r="AA447" s="23" t="n"/>
      <c r="AB447" s="23" t="n"/>
      <c r="AC447" s="23" t="n"/>
      <c r="AD447" s="23" t="n"/>
      <c r="AE447" s="19" t="n"/>
      <c r="AF447" s="21">
        <f>IF(IFERROR(TRIM(INDEX($A447:$Y447,MATCH(Lists!$J$3,$A$1:$Y$1,0))&amp;""),"")&lt;&gt;"",IFERROR(TRIM(INDEX($A447:$Y447,MATCH(Lists!$J$3,$A$1:$Y$1,0))&amp;""),""),IF(IFERROR(TRIM(INDEX($A447:$Y447,MATCH(Lists!$J$4,$A$1:$Y$1,0))&amp;""),"")&lt;&gt;"",IFERROR(TRIM(INDEX($A447:$Y447,MATCH(Lists!$J$4,$A$1:$Y$1,0))&amp;""),""),IFERROR(TRIM(INDEX($A447:$Y447,MATCH(Lists!$J$2,$A$1:$Y$1,0))&amp;""),"")))</f>
        <v/>
      </c>
      <c r="AG447" s="21">
        <f>IFERROR(TRIM(INDEX($A447:$Y447,MATCH(Lists!$J$5,$A$1:$Y$1,0))&amp;""),"")</f>
        <v/>
      </c>
      <c r="AH447" s="21">
        <f>IFERROR(VALUE(IFERROR(TRIM(INDEX($A447:$Y447,MATCH(Lists!$J$6,$A$1:$Y$1,0))&amp;""),"")),"")</f>
        <v/>
      </c>
      <c r="AI447" s="22">
        <f>IF($AD447="S",Themes!$L$8,IF($AD447="M",Themes!$L$9,IF($AD447="L",Themes!$L$10,0)))</f>
        <v/>
      </c>
      <c r="AJ447" s="21">
        <f>IF(OR($AA447="",$AF447=""),0,IF(COUNTIFS($AA$2:$AA447,$AA447,$AF$2:$AF447,$AF447)=1,1,0))</f>
        <v/>
      </c>
      <c r="AK447" s="21">
        <f>IF($AJ447=1,IF(AND($AG447&lt;&gt;"",$AG447&lt;&gt;Themes!$L$12),1,0),0)</f>
        <v/>
      </c>
    </row>
    <row r="448">
      <c r="Z448" s="19" t="n"/>
      <c r="AA448" s="23" t="n"/>
      <c r="AB448" s="23" t="n"/>
      <c r="AC448" s="23" t="n"/>
      <c r="AD448" s="23" t="n"/>
      <c r="AE448" s="19" t="n"/>
      <c r="AF448" s="21">
        <f>IF(IFERROR(TRIM(INDEX($A448:$Y448,MATCH(Lists!$J$3,$A$1:$Y$1,0))&amp;""),"")&lt;&gt;"",IFERROR(TRIM(INDEX($A448:$Y448,MATCH(Lists!$J$3,$A$1:$Y$1,0))&amp;""),""),IF(IFERROR(TRIM(INDEX($A448:$Y448,MATCH(Lists!$J$4,$A$1:$Y$1,0))&amp;""),"")&lt;&gt;"",IFERROR(TRIM(INDEX($A448:$Y448,MATCH(Lists!$J$4,$A$1:$Y$1,0))&amp;""),""),IFERROR(TRIM(INDEX($A448:$Y448,MATCH(Lists!$J$2,$A$1:$Y$1,0))&amp;""),"")))</f>
        <v/>
      </c>
      <c r="AG448" s="21">
        <f>IFERROR(TRIM(INDEX($A448:$Y448,MATCH(Lists!$J$5,$A$1:$Y$1,0))&amp;""),"")</f>
        <v/>
      </c>
      <c r="AH448" s="21">
        <f>IFERROR(VALUE(IFERROR(TRIM(INDEX($A448:$Y448,MATCH(Lists!$J$6,$A$1:$Y$1,0))&amp;""),"")),"")</f>
        <v/>
      </c>
      <c r="AI448" s="22">
        <f>IF($AD448="S",Themes!$L$8,IF($AD448="M",Themes!$L$9,IF($AD448="L",Themes!$L$10,0)))</f>
        <v/>
      </c>
      <c r="AJ448" s="21">
        <f>IF(OR($AA448="",$AF448=""),0,IF(COUNTIFS($AA$2:$AA448,$AA448,$AF$2:$AF448,$AF448)=1,1,0))</f>
        <v/>
      </c>
      <c r="AK448" s="21">
        <f>IF($AJ448=1,IF(AND($AG448&lt;&gt;"",$AG448&lt;&gt;Themes!$L$12),1,0),0)</f>
        <v/>
      </c>
    </row>
    <row r="449">
      <c r="Z449" s="19" t="n"/>
      <c r="AA449" s="23" t="n"/>
      <c r="AB449" s="23" t="n"/>
      <c r="AC449" s="23" t="n"/>
      <c r="AD449" s="23" t="n"/>
      <c r="AE449" s="19" t="n"/>
      <c r="AF449" s="21">
        <f>IF(IFERROR(TRIM(INDEX($A449:$Y449,MATCH(Lists!$J$3,$A$1:$Y$1,0))&amp;""),"")&lt;&gt;"",IFERROR(TRIM(INDEX($A449:$Y449,MATCH(Lists!$J$3,$A$1:$Y$1,0))&amp;""),""),IF(IFERROR(TRIM(INDEX($A449:$Y449,MATCH(Lists!$J$4,$A$1:$Y$1,0))&amp;""),"")&lt;&gt;"",IFERROR(TRIM(INDEX($A449:$Y449,MATCH(Lists!$J$4,$A$1:$Y$1,0))&amp;""),""),IFERROR(TRIM(INDEX($A449:$Y449,MATCH(Lists!$J$2,$A$1:$Y$1,0))&amp;""),"")))</f>
        <v/>
      </c>
      <c r="AG449" s="21">
        <f>IFERROR(TRIM(INDEX($A449:$Y449,MATCH(Lists!$J$5,$A$1:$Y$1,0))&amp;""),"")</f>
        <v/>
      </c>
      <c r="AH449" s="21">
        <f>IFERROR(VALUE(IFERROR(TRIM(INDEX($A449:$Y449,MATCH(Lists!$J$6,$A$1:$Y$1,0))&amp;""),"")),"")</f>
        <v/>
      </c>
      <c r="AI449" s="22">
        <f>IF($AD449="S",Themes!$L$8,IF($AD449="M",Themes!$L$9,IF($AD449="L",Themes!$L$10,0)))</f>
        <v/>
      </c>
      <c r="AJ449" s="21">
        <f>IF(OR($AA449="",$AF449=""),0,IF(COUNTIFS($AA$2:$AA449,$AA449,$AF$2:$AF449,$AF449)=1,1,0))</f>
        <v/>
      </c>
      <c r="AK449" s="21">
        <f>IF($AJ449=1,IF(AND($AG449&lt;&gt;"",$AG449&lt;&gt;Themes!$L$12),1,0),0)</f>
        <v/>
      </c>
    </row>
    <row r="450">
      <c r="Z450" s="19" t="n"/>
      <c r="AA450" s="23" t="n"/>
      <c r="AB450" s="23" t="n"/>
      <c r="AC450" s="23" t="n"/>
      <c r="AD450" s="23" t="n"/>
      <c r="AE450" s="19" t="n"/>
      <c r="AF450" s="21">
        <f>IF(IFERROR(TRIM(INDEX($A450:$Y450,MATCH(Lists!$J$3,$A$1:$Y$1,0))&amp;""),"")&lt;&gt;"",IFERROR(TRIM(INDEX($A450:$Y450,MATCH(Lists!$J$3,$A$1:$Y$1,0))&amp;""),""),IF(IFERROR(TRIM(INDEX($A450:$Y450,MATCH(Lists!$J$4,$A$1:$Y$1,0))&amp;""),"")&lt;&gt;"",IFERROR(TRIM(INDEX($A450:$Y450,MATCH(Lists!$J$4,$A$1:$Y$1,0))&amp;""),""),IFERROR(TRIM(INDEX($A450:$Y450,MATCH(Lists!$J$2,$A$1:$Y$1,0))&amp;""),"")))</f>
        <v/>
      </c>
      <c r="AG450" s="21">
        <f>IFERROR(TRIM(INDEX($A450:$Y450,MATCH(Lists!$J$5,$A$1:$Y$1,0))&amp;""),"")</f>
        <v/>
      </c>
      <c r="AH450" s="21">
        <f>IFERROR(VALUE(IFERROR(TRIM(INDEX($A450:$Y450,MATCH(Lists!$J$6,$A$1:$Y$1,0))&amp;""),"")),"")</f>
        <v/>
      </c>
      <c r="AI450" s="22">
        <f>IF($AD450="S",Themes!$L$8,IF($AD450="M",Themes!$L$9,IF($AD450="L",Themes!$L$10,0)))</f>
        <v/>
      </c>
      <c r="AJ450" s="21">
        <f>IF(OR($AA450="",$AF450=""),0,IF(COUNTIFS($AA$2:$AA450,$AA450,$AF$2:$AF450,$AF450)=1,1,0))</f>
        <v/>
      </c>
      <c r="AK450" s="21">
        <f>IF($AJ450=1,IF(AND($AG450&lt;&gt;"",$AG450&lt;&gt;Themes!$L$12),1,0),0)</f>
        <v/>
      </c>
    </row>
    <row r="451">
      <c r="Z451" s="19" t="n"/>
      <c r="AA451" s="23" t="n"/>
      <c r="AB451" s="23" t="n"/>
      <c r="AC451" s="23" t="n"/>
      <c r="AD451" s="23" t="n"/>
      <c r="AE451" s="19" t="n"/>
      <c r="AF451" s="21">
        <f>IF(IFERROR(TRIM(INDEX($A451:$Y451,MATCH(Lists!$J$3,$A$1:$Y$1,0))&amp;""),"")&lt;&gt;"",IFERROR(TRIM(INDEX($A451:$Y451,MATCH(Lists!$J$3,$A$1:$Y$1,0))&amp;""),""),IF(IFERROR(TRIM(INDEX($A451:$Y451,MATCH(Lists!$J$4,$A$1:$Y$1,0))&amp;""),"")&lt;&gt;"",IFERROR(TRIM(INDEX($A451:$Y451,MATCH(Lists!$J$4,$A$1:$Y$1,0))&amp;""),""),IFERROR(TRIM(INDEX($A451:$Y451,MATCH(Lists!$J$2,$A$1:$Y$1,0))&amp;""),"")))</f>
        <v/>
      </c>
      <c r="AG451" s="21">
        <f>IFERROR(TRIM(INDEX($A451:$Y451,MATCH(Lists!$J$5,$A$1:$Y$1,0))&amp;""),"")</f>
        <v/>
      </c>
      <c r="AH451" s="21">
        <f>IFERROR(VALUE(IFERROR(TRIM(INDEX($A451:$Y451,MATCH(Lists!$J$6,$A$1:$Y$1,0))&amp;""),"")),"")</f>
        <v/>
      </c>
      <c r="AI451" s="22">
        <f>IF($AD451="S",Themes!$L$8,IF($AD451="M",Themes!$L$9,IF($AD451="L",Themes!$L$10,0)))</f>
        <v/>
      </c>
      <c r="AJ451" s="21">
        <f>IF(OR($AA451="",$AF451=""),0,IF(COUNTIFS($AA$2:$AA451,$AA451,$AF$2:$AF451,$AF451)=1,1,0))</f>
        <v/>
      </c>
      <c r="AK451" s="21">
        <f>IF($AJ451=1,IF(AND($AG451&lt;&gt;"",$AG451&lt;&gt;Themes!$L$12),1,0),0)</f>
        <v/>
      </c>
    </row>
    <row r="452">
      <c r="Z452" s="19" t="n"/>
      <c r="AA452" s="23" t="n"/>
      <c r="AB452" s="23" t="n"/>
      <c r="AC452" s="23" t="n"/>
      <c r="AD452" s="23" t="n"/>
      <c r="AE452" s="19" t="n"/>
      <c r="AF452" s="21">
        <f>IF(IFERROR(TRIM(INDEX($A452:$Y452,MATCH(Lists!$J$3,$A$1:$Y$1,0))&amp;""),"")&lt;&gt;"",IFERROR(TRIM(INDEX($A452:$Y452,MATCH(Lists!$J$3,$A$1:$Y$1,0))&amp;""),""),IF(IFERROR(TRIM(INDEX($A452:$Y452,MATCH(Lists!$J$4,$A$1:$Y$1,0))&amp;""),"")&lt;&gt;"",IFERROR(TRIM(INDEX($A452:$Y452,MATCH(Lists!$J$4,$A$1:$Y$1,0))&amp;""),""),IFERROR(TRIM(INDEX($A452:$Y452,MATCH(Lists!$J$2,$A$1:$Y$1,0))&amp;""),"")))</f>
        <v/>
      </c>
      <c r="AG452" s="21">
        <f>IFERROR(TRIM(INDEX($A452:$Y452,MATCH(Lists!$J$5,$A$1:$Y$1,0))&amp;""),"")</f>
        <v/>
      </c>
      <c r="AH452" s="21">
        <f>IFERROR(VALUE(IFERROR(TRIM(INDEX($A452:$Y452,MATCH(Lists!$J$6,$A$1:$Y$1,0))&amp;""),"")),"")</f>
        <v/>
      </c>
      <c r="AI452" s="22">
        <f>IF($AD452="S",Themes!$L$8,IF($AD452="M",Themes!$L$9,IF($AD452="L",Themes!$L$10,0)))</f>
        <v/>
      </c>
      <c r="AJ452" s="21">
        <f>IF(OR($AA452="",$AF452=""),0,IF(COUNTIFS($AA$2:$AA452,$AA452,$AF$2:$AF452,$AF452)=1,1,0))</f>
        <v/>
      </c>
      <c r="AK452" s="21">
        <f>IF($AJ452=1,IF(AND($AG452&lt;&gt;"",$AG452&lt;&gt;Themes!$L$12),1,0),0)</f>
        <v/>
      </c>
    </row>
    <row r="453">
      <c r="Z453" s="19" t="n"/>
      <c r="AA453" s="23" t="n"/>
      <c r="AB453" s="23" t="n"/>
      <c r="AC453" s="23" t="n"/>
      <c r="AD453" s="23" t="n"/>
      <c r="AE453" s="19" t="n"/>
      <c r="AF453" s="21">
        <f>IF(IFERROR(TRIM(INDEX($A453:$Y453,MATCH(Lists!$J$3,$A$1:$Y$1,0))&amp;""),"")&lt;&gt;"",IFERROR(TRIM(INDEX($A453:$Y453,MATCH(Lists!$J$3,$A$1:$Y$1,0))&amp;""),""),IF(IFERROR(TRIM(INDEX($A453:$Y453,MATCH(Lists!$J$4,$A$1:$Y$1,0))&amp;""),"")&lt;&gt;"",IFERROR(TRIM(INDEX($A453:$Y453,MATCH(Lists!$J$4,$A$1:$Y$1,0))&amp;""),""),IFERROR(TRIM(INDEX($A453:$Y453,MATCH(Lists!$J$2,$A$1:$Y$1,0))&amp;""),"")))</f>
        <v/>
      </c>
      <c r="AG453" s="21">
        <f>IFERROR(TRIM(INDEX($A453:$Y453,MATCH(Lists!$J$5,$A$1:$Y$1,0))&amp;""),"")</f>
        <v/>
      </c>
      <c r="AH453" s="21">
        <f>IFERROR(VALUE(IFERROR(TRIM(INDEX($A453:$Y453,MATCH(Lists!$J$6,$A$1:$Y$1,0))&amp;""),"")),"")</f>
        <v/>
      </c>
      <c r="AI453" s="22">
        <f>IF($AD453="S",Themes!$L$8,IF($AD453="M",Themes!$L$9,IF($AD453="L",Themes!$L$10,0)))</f>
        <v/>
      </c>
      <c r="AJ453" s="21">
        <f>IF(OR($AA453="",$AF453=""),0,IF(COUNTIFS($AA$2:$AA453,$AA453,$AF$2:$AF453,$AF453)=1,1,0))</f>
        <v/>
      </c>
      <c r="AK453" s="21">
        <f>IF($AJ453=1,IF(AND($AG453&lt;&gt;"",$AG453&lt;&gt;Themes!$L$12),1,0),0)</f>
        <v/>
      </c>
    </row>
    <row r="454">
      <c r="Z454" s="19" t="n"/>
      <c r="AA454" s="23" t="n"/>
      <c r="AB454" s="23" t="n"/>
      <c r="AC454" s="23" t="n"/>
      <c r="AD454" s="23" t="n"/>
      <c r="AE454" s="19" t="n"/>
      <c r="AF454" s="21">
        <f>IF(IFERROR(TRIM(INDEX($A454:$Y454,MATCH(Lists!$J$3,$A$1:$Y$1,0))&amp;""),"")&lt;&gt;"",IFERROR(TRIM(INDEX($A454:$Y454,MATCH(Lists!$J$3,$A$1:$Y$1,0))&amp;""),""),IF(IFERROR(TRIM(INDEX($A454:$Y454,MATCH(Lists!$J$4,$A$1:$Y$1,0))&amp;""),"")&lt;&gt;"",IFERROR(TRIM(INDEX($A454:$Y454,MATCH(Lists!$J$4,$A$1:$Y$1,0))&amp;""),""),IFERROR(TRIM(INDEX($A454:$Y454,MATCH(Lists!$J$2,$A$1:$Y$1,0))&amp;""),"")))</f>
        <v/>
      </c>
      <c r="AG454" s="21">
        <f>IFERROR(TRIM(INDEX($A454:$Y454,MATCH(Lists!$J$5,$A$1:$Y$1,0))&amp;""),"")</f>
        <v/>
      </c>
      <c r="AH454" s="21">
        <f>IFERROR(VALUE(IFERROR(TRIM(INDEX($A454:$Y454,MATCH(Lists!$J$6,$A$1:$Y$1,0))&amp;""),"")),"")</f>
        <v/>
      </c>
      <c r="AI454" s="22">
        <f>IF($AD454="S",Themes!$L$8,IF($AD454="M",Themes!$L$9,IF($AD454="L",Themes!$L$10,0)))</f>
        <v/>
      </c>
      <c r="AJ454" s="21">
        <f>IF(OR($AA454="",$AF454=""),0,IF(COUNTIFS($AA$2:$AA454,$AA454,$AF$2:$AF454,$AF454)=1,1,0))</f>
        <v/>
      </c>
      <c r="AK454" s="21">
        <f>IF($AJ454=1,IF(AND($AG454&lt;&gt;"",$AG454&lt;&gt;Themes!$L$12),1,0),0)</f>
        <v/>
      </c>
    </row>
    <row r="455">
      <c r="Z455" s="19" t="n"/>
      <c r="AA455" s="23" t="n"/>
      <c r="AB455" s="23" t="n"/>
      <c r="AC455" s="23" t="n"/>
      <c r="AD455" s="23" t="n"/>
      <c r="AE455" s="19" t="n"/>
      <c r="AF455" s="21">
        <f>IF(IFERROR(TRIM(INDEX($A455:$Y455,MATCH(Lists!$J$3,$A$1:$Y$1,0))&amp;""),"")&lt;&gt;"",IFERROR(TRIM(INDEX($A455:$Y455,MATCH(Lists!$J$3,$A$1:$Y$1,0))&amp;""),""),IF(IFERROR(TRIM(INDEX($A455:$Y455,MATCH(Lists!$J$4,$A$1:$Y$1,0))&amp;""),"")&lt;&gt;"",IFERROR(TRIM(INDEX($A455:$Y455,MATCH(Lists!$J$4,$A$1:$Y$1,0))&amp;""),""),IFERROR(TRIM(INDEX($A455:$Y455,MATCH(Lists!$J$2,$A$1:$Y$1,0))&amp;""),"")))</f>
        <v/>
      </c>
      <c r="AG455" s="21">
        <f>IFERROR(TRIM(INDEX($A455:$Y455,MATCH(Lists!$J$5,$A$1:$Y$1,0))&amp;""),"")</f>
        <v/>
      </c>
      <c r="AH455" s="21">
        <f>IFERROR(VALUE(IFERROR(TRIM(INDEX($A455:$Y455,MATCH(Lists!$J$6,$A$1:$Y$1,0))&amp;""),"")),"")</f>
        <v/>
      </c>
      <c r="AI455" s="22">
        <f>IF($AD455="S",Themes!$L$8,IF($AD455="M",Themes!$L$9,IF($AD455="L",Themes!$L$10,0)))</f>
        <v/>
      </c>
      <c r="AJ455" s="21">
        <f>IF(OR($AA455="",$AF455=""),0,IF(COUNTIFS($AA$2:$AA455,$AA455,$AF$2:$AF455,$AF455)=1,1,0))</f>
        <v/>
      </c>
      <c r="AK455" s="21">
        <f>IF($AJ455=1,IF(AND($AG455&lt;&gt;"",$AG455&lt;&gt;Themes!$L$12),1,0),0)</f>
        <v/>
      </c>
    </row>
    <row r="456">
      <c r="Z456" s="19" t="n"/>
      <c r="AA456" s="23" t="n"/>
      <c r="AB456" s="23" t="n"/>
      <c r="AC456" s="23" t="n"/>
      <c r="AD456" s="23" t="n"/>
      <c r="AE456" s="19" t="n"/>
      <c r="AF456" s="21">
        <f>IF(IFERROR(TRIM(INDEX($A456:$Y456,MATCH(Lists!$J$3,$A$1:$Y$1,0))&amp;""),"")&lt;&gt;"",IFERROR(TRIM(INDEX($A456:$Y456,MATCH(Lists!$J$3,$A$1:$Y$1,0))&amp;""),""),IF(IFERROR(TRIM(INDEX($A456:$Y456,MATCH(Lists!$J$4,$A$1:$Y$1,0))&amp;""),"")&lt;&gt;"",IFERROR(TRIM(INDEX($A456:$Y456,MATCH(Lists!$J$4,$A$1:$Y$1,0))&amp;""),""),IFERROR(TRIM(INDEX($A456:$Y456,MATCH(Lists!$J$2,$A$1:$Y$1,0))&amp;""),"")))</f>
        <v/>
      </c>
      <c r="AG456" s="21">
        <f>IFERROR(TRIM(INDEX($A456:$Y456,MATCH(Lists!$J$5,$A$1:$Y$1,0))&amp;""),"")</f>
        <v/>
      </c>
      <c r="AH456" s="21">
        <f>IFERROR(VALUE(IFERROR(TRIM(INDEX($A456:$Y456,MATCH(Lists!$J$6,$A$1:$Y$1,0))&amp;""),"")),"")</f>
        <v/>
      </c>
      <c r="AI456" s="22">
        <f>IF($AD456="S",Themes!$L$8,IF($AD456="M",Themes!$L$9,IF($AD456="L",Themes!$L$10,0)))</f>
        <v/>
      </c>
      <c r="AJ456" s="21">
        <f>IF(OR($AA456="",$AF456=""),0,IF(COUNTIFS($AA$2:$AA456,$AA456,$AF$2:$AF456,$AF456)=1,1,0))</f>
        <v/>
      </c>
      <c r="AK456" s="21">
        <f>IF($AJ456=1,IF(AND($AG456&lt;&gt;"",$AG456&lt;&gt;Themes!$L$12),1,0),0)</f>
        <v/>
      </c>
    </row>
    <row r="457">
      <c r="Z457" s="19" t="n"/>
      <c r="AA457" s="23" t="n"/>
      <c r="AB457" s="23" t="n"/>
      <c r="AC457" s="23" t="n"/>
      <c r="AD457" s="23" t="n"/>
      <c r="AE457" s="19" t="n"/>
      <c r="AF457" s="21">
        <f>IF(IFERROR(TRIM(INDEX($A457:$Y457,MATCH(Lists!$J$3,$A$1:$Y$1,0))&amp;""),"")&lt;&gt;"",IFERROR(TRIM(INDEX($A457:$Y457,MATCH(Lists!$J$3,$A$1:$Y$1,0))&amp;""),""),IF(IFERROR(TRIM(INDEX($A457:$Y457,MATCH(Lists!$J$4,$A$1:$Y$1,0))&amp;""),"")&lt;&gt;"",IFERROR(TRIM(INDEX($A457:$Y457,MATCH(Lists!$J$4,$A$1:$Y$1,0))&amp;""),""),IFERROR(TRIM(INDEX($A457:$Y457,MATCH(Lists!$J$2,$A$1:$Y$1,0))&amp;""),"")))</f>
        <v/>
      </c>
      <c r="AG457" s="21">
        <f>IFERROR(TRIM(INDEX($A457:$Y457,MATCH(Lists!$J$5,$A$1:$Y$1,0))&amp;""),"")</f>
        <v/>
      </c>
      <c r="AH457" s="21">
        <f>IFERROR(VALUE(IFERROR(TRIM(INDEX($A457:$Y457,MATCH(Lists!$J$6,$A$1:$Y$1,0))&amp;""),"")),"")</f>
        <v/>
      </c>
      <c r="AI457" s="22">
        <f>IF($AD457="S",Themes!$L$8,IF($AD457="M",Themes!$L$9,IF($AD457="L",Themes!$L$10,0)))</f>
        <v/>
      </c>
      <c r="AJ457" s="21">
        <f>IF(OR($AA457="",$AF457=""),0,IF(COUNTIFS($AA$2:$AA457,$AA457,$AF$2:$AF457,$AF457)=1,1,0))</f>
        <v/>
      </c>
      <c r="AK457" s="21">
        <f>IF($AJ457=1,IF(AND($AG457&lt;&gt;"",$AG457&lt;&gt;Themes!$L$12),1,0),0)</f>
        <v/>
      </c>
    </row>
    <row r="458">
      <c r="Z458" s="19" t="n"/>
      <c r="AA458" s="23" t="n"/>
      <c r="AB458" s="23" t="n"/>
      <c r="AC458" s="23" t="n"/>
      <c r="AD458" s="23" t="n"/>
      <c r="AE458" s="19" t="n"/>
      <c r="AF458" s="21">
        <f>IF(IFERROR(TRIM(INDEX($A458:$Y458,MATCH(Lists!$J$3,$A$1:$Y$1,0))&amp;""),"")&lt;&gt;"",IFERROR(TRIM(INDEX($A458:$Y458,MATCH(Lists!$J$3,$A$1:$Y$1,0))&amp;""),""),IF(IFERROR(TRIM(INDEX($A458:$Y458,MATCH(Lists!$J$4,$A$1:$Y$1,0))&amp;""),"")&lt;&gt;"",IFERROR(TRIM(INDEX($A458:$Y458,MATCH(Lists!$J$4,$A$1:$Y$1,0))&amp;""),""),IFERROR(TRIM(INDEX($A458:$Y458,MATCH(Lists!$J$2,$A$1:$Y$1,0))&amp;""),"")))</f>
        <v/>
      </c>
      <c r="AG458" s="21">
        <f>IFERROR(TRIM(INDEX($A458:$Y458,MATCH(Lists!$J$5,$A$1:$Y$1,0))&amp;""),"")</f>
        <v/>
      </c>
      <c r="AH458" s="21">
        <f>IFERROR(VALUE(IFERROR(TRIM(INDEX($A458:$Y458,MATCH(Lists!$J$6,$A$1:$Y$1,0))&amp;""),"")),"")</f>
        <v/>
      </c>
      <c r="AI458" s="22">
        <f>IF($AD458="S",Themes!$L$8,IF($AD458="M",Themes!$L$9,IF($AD458="L",Themes!$L$10,0)))</f>
        <v/>
      </c>
      <c r="AJ458" s="21">
        <f>IF(OR($AA458="",$AF458=""),0,IF(COUNTIFS($AA$2:$AA458,$AA458,$AF$2:$AF458,$AF458)=1,1,0))</f>
        <v/>
      </c>
      <c r="AK458" s="21">
        <f>IF($AJ458=1,IF(AND($AG458&lt;&gt;"",$AG458&lt;&gt;Themes!$L$12),1,0),0)</f>
        <v/>
      </c>
    </row>
    <row r="459">
      <c r="Z459" s="19" t="n"/>
      <c r="AA459" s="23" t="n"/>
      <c r="AB459" s="23" t="n"/>
      <c r="AC459" s="23" t="n"/>
      <c r="AD459" s="23" t="n"/>
      <c r="AE459" s="19" t="n"/>
      <c r="AF459" s="21">
        <f>IF(IFERROR(TRIM(INDEX($A459:$Y459,MATCH(Lists!$J$3,$A$1:$Y$1,0))&amp;""),"")&lt;&gt;"",IFERROR(TRIM(INDEX($A459:$Y459,MATCH(Lists!$J$3,$A$1:$Y$1,0))&amp;""),""),IF(IFERROR(TRIM(INDEX($A459:$Y459,MATCH(Lists!$J$4,$A$1:$Y$1,0))&amp;""),"")&lt;&gt;"",IFERROR(TRIM(INDEX($A459:$Y459,MATCH(Lists!$J$4,$A$1:$Y$1,0))&amp;""),""),IFERROR(TRIM(INDEX($A459:$Y459,MATCH(Lists!$J$2,$A$1:$Y$1,0))&amp;""),"")))</f>
        <v/>
      </c>
      <c r="AG459" s="21">
        <f>IFERROR(TRIM(INDEX($A459:$Y459,MATCH(Lists!$J$5,$A$1:$Y$1,0))&amp;""),"")</f>
        <v/>
      </c>
      <c r="AH459" s="21">
        <f>IFERROR(VALUE(IFERROR(TRIM(INDEX($A459:$Y459,MATCH(Lists!$J$6,$A$1:$Y$1,0))&amp;""),"")),"")</f>
        <v/>
      </c>
      <c r="AI459" s="22">
        <f>IF($AD459="S",Themes!$L$8,IF($AD459="M",Themes!$L$9,IF($AD459="L",Themes!$L$10,0)))</f>
        <v/>
      </c>
      <c r="AJ459" s="21">
        <f>IF(OR($AA459="",$AF459=""),0,IF(COUNTIFS($AA$2:$AA459,$AA459,$AF$2:$AF459,$AF459)=1,1,0))</f>
        <v/>
      </c>
      <c r="AK459" s="21">
        <f>IF($AJ459=1,IF(AND($AG459&lt;&gt;"",$AG459&lt;&gt;Themes!$L$12),1,0),0)</f>
        <v/>
      </c>
    </row>
    <row r="460">
      <c r="Z460" s="19" t="n"/>
      <c r="AA460" s="23" t="n"/>
      <c r="AB460" s="23" t="n"/>
      <c r="AC460" s="23" t="n"/>
      <c r="AD460" s="23" t="n"/>
      <c r="AE460" s="19" t="n"/>
      <c r="AF460" s="21">
        <f>IF(IFERROR(TRIM(INDEX($A460:$Y460,MATCH(Lists!$J$3,$A$1:$Y$1,0))&amp;""),"")&lt;&gt;"",IFERROR(TRIM(INDEX($A460:$Y460,MATCH(Lists!$J$3,$A$1:$Y$1,0))&amp;""),""),IF(IFERROR(TRIM(INDEX($A460:$Y460,MATCH(Lists!$J$4,$A$1:$Y$1,0))&amp;""),"")&lt;&gt;"",IFERROR(TRIM(INDEX($A460:$Y460,MATCH(Lists!$J$4,$A$1:$Y$1,0))&amp;""),""),IFERROR(TRIM(INDEX($A460:$Y460,MATCH(Lists!$J$2,$A$1:$Y$1,0))&amp;""),"")))</f>
        <v/>
      </c>
      <c r="AG460" s="21">
        <f>IFERROR(TRIM(INDEX($A460:$Y460,MATCH(Lists!$J$5,$A$1:$Y$1,0))&amp;""),"")</f>
        <v/>
      </c>
      <c r="AH460" s="21">
        <f>IFERROR(VALUE(IFERROR(TRIM(INDEX($A460:$Y460,MATCH(Lists!$J$6,$A$1:$Y$1,0))&amp;""),"")),"")</f>
        <v/>
      </c>
      <c r="AI460" s="22">
        <f>IF($AD460="S",Themes!$L$8,IF($AD460="M",Themes!$L$9,IF($AD460="L",Themes!$L$10,0)))</f>
        <v/>
      </c>
      <c r="AJ460" s="21">
        <f>IF(OR($AA460="",$AF460=""),0,IF(COUNTIFS($AA$2:$AA460,$AA460,$AF$2:$AF460,$AF460)=1,1,0))</f>
        <v/>
      </c>
      <c r="AK460" s="21">
        <f>IF($AJ460=1,IF(AND($AG460&lt;&gt;"",$AG460&lt;&gt;Themes!$L$12),1,0),0)</f>
        <v/>
      </c>
    </row>
    <row r="461">
      <c r="Z461" s="19" t="n"/>
      <c r="AA461" s="23" t="n"/>
      <c r="AB461" s="23" t="n"/>
      <c r="AC461" s="23" t="n"/>
      <c r="AD461" s="23" t="n"/>
      <c r="AE461" s="19" t="n"/>
      <c r="AF461" s="21">
        <f>IF(IFERROR(TRIM(INDEX($A461:$Y461,MATCH(Lists!$J$3,$A$1:$Y$1,0))&amp;""),"")&lt;&gt;"",IFERROR(TRIM(INDEX($A461:$Y461,MATCH(Lists!$J$3,$A$1:$Y$1,0))&amp;""),""),IF(IFERROR(TRIM(INDEX($A461:$Y461,MATCH(Lists!$J$4,$A$1:$Y$1,0))&amp;""),"")&lt;&gt;"",IFERROR(TRIM(INDEX($A461:$Y461,MATCH(Lists!$J$4,$A$1:$Y$1,0))&amp;""),""),IFERROR(TRIM(INDEX($A461:$Y461,MATCH(Lists!$J$2,$A$1:$Y$1,0))&amp;""),"")))</f>
        <v/>
      </c>
      <c r="AG461" s="21">
        <f>IFERROR(TRIM(INDEX($A461:$Y461,MATCH(Lists!$J$5,$A$1:$Y$1,0))&amp;""),"")</f>
        <v/>
      </c>
      <c r="AH461" s="21">
        <f>IFERROR(VALUE(IFERROR(TRIM(INDEX($A461:$Y461,MATCH(Lists!$J$6,$A$1:$Y$1,0))&amp;""),"")),"")</f>
        <v/>
      </c>
      <c r="AI461" s="22">
        <f>IF($AD461="S",Themes!$L$8,IF($AD461="M",Themes!$L$9,IF($AD461="L",Themes!$L$10,0)))</f>
        <v/>
      </c>
      <c r="AJ461" s="21">
        <f>IF(OR($AA461="",$AF461=""),0,IF(COUNTIFS($AA$2:$AA461,$AA461,$AF$2:$AF461,$AF461)=1,1,0))</f>
        <v/>
      </c>
      <c r="AK461" s="21">
        <f>IF($AJ461=1,IF(AND($AG461&lt;&gt;"",$AG461&lt;&gt;Themes!$L$12),1,0),0)</f>
        <v/>
      </c>
    </row>
    <row r="462">
      <c r="Z462" s="19" t="n"/>
      <c r="AA462" s="23" t="n"/>
      <c r="AB462" s="23" t="n"/>
      <c r="AC462" s="23" t="n"/>
      <c r="AD462" s="23" t="n"/>
      <c r="AE462" s="19" t="n"/>
      <c r="AF462" s="21">
        <f>IF(IFERROR(TRIM(INDEX($A462:$Y462,MATCH(Lists!$J$3,$A$1:$Y$1,0))&amp;""),"")&lt;&gt;"",IFERROR(TRIM(INDEX($A462:$Y462,MATCH(Lists!$J$3,$A$1:$Y$1,0))&amp;""),""),IF(IFERROR(TRIM(INDEX($A462:$Y462,MATCH(Lists!$J$4,$A$1:$Y$1,0))&amp;""),"")&lt;&gt;"",IFERROR(TRIM(INDEX($A462:$Y462,MATCH(Lists!$J$4,$A$1:$Y$1,0))&amp;""),""),IFERROR(TRIM(INDEX($A462:$Y462,MATCH(Lists!$J$2,$A$1:$Y$1,0))&amp;""),"")))</f>
        <v/>
      </c>
      <c r="AG462" s="21">
        <f>IFERROR(TRIM(INDEX($A462:$Y462,MATCH(Lists!$J$5,$A$1:$Y$1,0))&amp;""),"")</f>
        <v/>
      </c>
      <c r="AH462" s="21">
        <f>IFERROR(VALUE(IFERROR(TRIM(INDEX($A462:$Y462,MATCH(Lists!$J$6,$A$1:$Y$1,0))&amp;""),"")),"")</f>
        <v/>
      </c>
      <c r="AI462" s="22">
        <f>IF($AD462="S",Themes!$L$8,IF($AD462="M",Themes!$L$9,IF($AD462="L",Themes!$L$10,0)))</f>
        <v/>
      </c>
      <c r="AJ462" s="21">
        <f>IF(OR($AA462="",$AF462=""),0,IF(COUNTIFS($AA$2:$AA462,$AA462,$AF$2:$AF462,$AF462)=1,1,0))</f>
        <v/>
      </c>
      <c r="AK462" s="21">
        <f>IF($AJ462=1,IF(AND($AG462&lt;&gt;"",$AG462&lt;&gt;Themes!$L$12),1,0),0)</f>
        <v/>
      </c>
    </row>
    <row r="463">
      <c r="Z463" s="19" t="n"/>
      <c r="AA463" s="23" t="n"/>
      <c r="AB463" s="23" t="n"/>
      <c r="AC463" s="23" t="n"/>
      <c r="AD463" s="23" t="n"/>
      <c r="AE463" s="19" t="n"/>
      <c r="AF463" s="21">
        <f>IF(IFERROR(TRIM(INDEX($A463:$Y463,MATCH(Lists!$J$3,$A$1:$Y$1,0))&amp;""),"")&lt;&gt;"",IFERROR(TRIM(INDEX($A463:$Y463,MATCH(Lists!$J$3,$A$1:$Y$1,0))&amp;""),""),IF(IFERROR(TRIM(INDEX($A463:$Y463,MATCH(Lists!$J$4,$A$1:$Y$1,0))&amp;""),"")&lt;&gt;"",IFERROR(TRIM(INDEX($A463:$Y463,MATCH(Lists!$J$4,$A$1:$Y$1,0))&amp;""),""),IFERROR(TRIM(INDEX($A463:$Y463,MATCH(Lists!$J$2,$A$1:$Y$1,0))&amp;""),"")))</f>
        <v/>
      </c>
      <c r="AG463" s="21">
        <f>IFERROR(TRIM(INDEX($A463:$Y463,MATCH(Lists!$J$5,$A$1:$Y$1,0))&amp;""),"")</f>
        <v/>
      </c>
      <c r="AH463" s="21">
        <f>IFERROR(VALUE(IFERROR(TRIM(INDEX($A463:$Y463,MATCH(Lists!$J$6,$A$1:$Y$1,0))&amp;""),"")),"")</f>
        <v/>
      </c>
      <c r="AI463" s="22">
        <f>IF($AD463="S",Themes!$L$8,IF($AD463="M",Themes!$L$9,IF($AD463="L",Themes!$L$10,0)))</f>
        <v/>
      </c>
      <c r="AJ463" s="21">
        <f>IF(OR($AA463="",$AF463=""),0,IF(COUNTIFS($AA$2:$AA463,$AA463,$AF$2:$AF463,$AF463)=1,1,0))</f>
        <v/>
      </c>
      <c r="AK463" s="21">
        <f>IF($AJ463=1,IF(AND($AG463&lt;&gt;"",$AG463&lt;&gt;Themes!$L$12),1,0),0)</f>
        <v/>
      </c>
    </row>
    <row r="464">
      <c r="Z464" s="19" t="n"/>
      <c r="AA464" s="23" t="n"/>
      <c r="AB464" s="23" t="n"/>
      <c r="AC464" s="23" t="n"/>
      <c r="AD464" s="23" t="n"/>
      <c r="AE464" s="19" t="n"/>
      <c r="AF464" s="21">
        <f>IF(IFERROR(TRIM(INDEX($A464:$Y464,MATCH(Lists!$J$3,$A$1:$Y$1,0))&amp;""),"")&lt;&gt;"",IFERROR(TRIM(INDEX($A464:$Y464,MATCH(Lists!$J$3,$A$1:$Y$1,0))&amp;""),""),IF(IFERROR(TRIM(INDEX($A464:$Y464,MATCH(Lists!$J$4,$A$1:$Y$1,0))&amp;""),"")&lt;&gt;"",IFERROR(TRIM(INDEX($A464:$Y464,MATCH(Lists!$J$4,$A$1:$Y$1,0))&amp;""),""),IFERROR(TRIM(INDEX($A464:$Y464,MATCH(Lists!$J$2,$A$1:$Y$1,0))&amp;""),"")))</f>
        <v/>
      </c>
      <c r="AG464" s="21">
        <f>IFERROR(TRIM(INDEX($A464:$Y464,MATCH(Lists!$J$5,$A$1:$Y$1,0))&amp;""),"")</f>
        <v/>
      </c>
      <c r="AH464" s="21">
        <f>IFERROR(VALUE(IFERROR(TRIM(INDEX($A464:$Y464,MATCH(Lists!$J$6,$A$1:$Y$1,0))&amp;""),"")),"")</f>
        <v/>
      </c>
      <c r="AI464" s="22">
        <f>IF($AD464="S",Themes!$L$8,IF($AD464="M",Themes!$L$9,IF($AD464="L",Themes!$L$10,0)))</f>
        <v/>
      </c>
      <c r="AJ464" s="21">
        <f>IF(OR($AA464="",$AF464=""),0,IF(COUNTIFS($AA$2:$AA464,$AA464,$AF$2:$AF464,$AF464)=1,1,0))</f>
        <v/>
      </c>
      <c r="AK464" s="21">
        <f>IF($AJ464=1,IF(AND($AG464&lt;&gt;"",$AG464&lt;&gt;Themes!$L$12),1,0),0)</f>
        <v/>
      </c>
    </row>
    <row r="465">
      <c r="Z465" s="19" t="n"/>
      <c r="AA465" s="23" t="n"/>
      <c r="AB465" s="23" t="n"/>
      <c r="AC465" s="23" t="n"/>
      <c r="AD465" s="23" t="n"/>
      <c r="AE465" s="19" t="n"/>
      <c r="AF465" s="21">
        <f>IF(IFERROR(TRIM(INDEX($A465:$Y465,MATCH(Lists!$J$3,$A$1:$Y$1,0))&amp;""),"")&lt;&gt;"",IFERROR(TRIM(INDEX($A465:$Y465,MATCH(Lists!$J$3,$A$1:$Y$1,0))&amp;""),""),IF(IFERROR(TRIM(INDEX($A465:$Y465,MATCH(Lists!$J$4,$A$1:$Y$1,0))&amp;""),"")&lt;&gt;"",IFERROR(TRIM(INDEX($A465:$Y465,MATCH(Lists!$J$4,$A$1:$Y$1,0))&amp;""),""),IFERROR(TRIM(INDEX($A465:$Y465,MATCH(Lists!$J$2,$A$1:$Y$1,0))&amp;""),"")))</f>
        <v/>
      </c>
      <c r="AG465" s="21">
        <f>IFERROR(TRIM(INDEX($A465:$Y465,MATCH(Lists!$J$5,$A$1:$Y$1,0))&amp;""),"")</f>
        <v/>
      </c>
      <c r="AH465" s="21">
        <f>IFERROR(VALUE(IFERROR(TRIM(INDEX($A465:$Y465,MATCH(Lists!$J$6,$A$1:$Y$1,0))&amp;""),"")),"")</f>
        <v/>
      </c>
      <c r="AI465" s="22">
        <f>IF($AD465="S",Themes!$L$8,IF($AD465="M",Themes!$L$9,IF($AD465="L",Themes!$L$10,0)))</f>
        <v/>
      </c>
      <c r="AJ465" s="21">
        <f>IF(OR($AA465="",$AF465=""),0,IF(COUNTIFS($AA$2:$AA465,$AA465,$AF$2:$AF465,$AF465)=1,1,0))</f>
        <v/>
      </c>
      <c r="AK465" s="21">
        <f>IF($AJ465=1,IF(AND($AG465&lt;&gt;"",$AG465&lt;&gt;Themes!$L$12),1,0),0)</f>
        <v/>
      </c>
    </row>
    <row r="466">
      <c r="Z466" s="19" t="n"/>
      <c r="AA466" s="23" t="n"/>
      <c r="AB466" s="23" t="n"/>
      <c r="AC466" s="23" t="n"/>
      <c r="AD466" s="23" t="n"/>
      <c r="AE466" s="19" t="n"/>
      <c r="AF466" s="21">
        <f>IF(IFERROR(TRIM(INDEX($A466:$Y466,MATCH(Lists!$J$3,$A$1:$Y$1,0))&amp;""),"")&lt;&gt;"",IFERROR(TRIM(INDEX($A466:$Y466,MATCH(Lists!$J$3,$A$1:$Y$1,0))&amp;""),""),IF(IFERROR(TRIM(INDEX($A466:$Y466,MATCH(Lists!$J$4,$A$1:$Y$1,0))&amp;""),"")&lt;&gt;"",IFERROR(TRIM(INDEX($A466:$Y466,MATCH(Lists!$J$4,$A$1:$Y$1,0))&amp;""),""),IFERROR(TRIM(INDEX($A466:$Y466,MATCH(Lists!$J$2,$A$1:$Y$1,0))&amp;""),"")))</f>
        <v/>
      </c>
      <c r="AG466" s="21">
        <f>IFERROR(TRIM(INDEX($A466:$Y466,MATCH(Lists!$J$5,$A$1:$Y$1,0))&amp;""),"")</f>
        <v/>
      </c>
      <c r="AH466" s="21">
        <f>IFERROR(VALUE(IFERROR(TRIM(INDEX($A466:$Y466,MATCH(Lists!$J$6,$A$1:$Y$1,0))&amp;""),"")),"")</f>
        <v/>
      </c>
      <c r="AI466" s="22">
        <f>IF($AD466="S",Themes!$L$8,IF($AD466="M",Themes!$L$9,IF($AD466="L",Themes!$L$10,0)))</f>
        <v/>
      </c>
      <c r="AJ466" s="21">
        <f>IF(OR($AA466="",$AF466=""),0,IF(COUNTIFS($AA$2:$AA466,$AA466,$AF$2:$AF466,$AF466)=1,1,0))</f>
        <v/>
      </c>
      <c r="AK466" s="21">
        <f>IF($AJ466=1,IF(AND($AG466&lt;&gt;"",$AG466&lt;&gt;Themes!$L$12),1,0),0)</f>
        <v/>
      </c>
    </row>
    <row r="467">
      <c r="Z467" s="19" t="n"/>
      <c r="AA467" s="23" t="n"/>
      <c r="AB467" s="23" t="n"/>
      <c r="AC467" s="23" t="n"/>
      <c r="AD467" s="23" t="n"/>
      <c r="AE467" s="19" t="n"/>
      <c r="AF467" s="21">
        <f>IF(IFERROR(TRIM(INDEX($A467:$Y467,MATCH(Lists!$J$3,$A$1:$Y$1,0))&amp;""),"")&lt;&gt;"",IFERROR(TRIM(INDEX($A467:$Y467,MATCH(Lists!$J$3,$A$1:$Y$1,0))&amp;""),""),IF(IFERROR(TRIM(INDEX($A467:$Y467,MATCH(Lists!$J$4,$A$1:$Y$1,0))&amp;""),"")&lt;&gt;"",IFERROR(TRIM(INDEX($A467:$Y467,MATCH(Lists!$J$4,$A$1:$Y$1,0))&amp;""),""),IFERROR(TRIM(INDEX($A467:$Y467,MATCH(Lists!$J$2,$A$1:$Y$1,0))&amp;""),"")))</f>
        <v/>
      </c>
      <c r="AG467" s="21">
        <f>IFERROR(TRIM(INDEX($A467:$Y467,MATCH(Lists!$J$5,$A$1:$Y$1,0))&amp;""),"")</f>
        <v/>
      </c>
      <c r="AH467" s="21">
        <f>IFERROR(VALUE(IFERROR(TRIM(INDEX($A467:$Y467,MATCH(Lists!$J$6,$A$1:$Y$1,0))&amp;""),"")),"")</f>
        <v/>
      </c>
      <c r="AI467" s="22">
        <f>IF($AD467="S",Themes!$L$8,IF($AD467="M",Themes!$L$9,IF($AD467="L",Themes!$L$10,0)))</f>
        <v/>
      </c>
      <c r="AJ467" s="21">
        <f>IF(OR($AA467="",$AF467=""),0,IF(COUNTIFS($AA$2:$AA467,$AA467,$AF$2:$AF467,$AF467)=1,1,0))</f>
        <v/>
      </c>
      <c r="AK467" s="21">
        <f>IF($AJ467=1,IF(AND($AG467&lt;&gt;"",$AG467&lt;&gt;Themes!$L$12),1,0),0)</f>
        <v/>
      </c>
    </row>
    <row r="468">
      <c r="Z468" s="19" t="n"/>
      <c r="AA468" s="23" t="n"/>
      <c r="AB468" s="23" t="n"/>
      <c r="AC468" s="23" t="n"/>
      <c r="AD468" s="23" t="n"/>
      <c r="AE468" s="19" t="n"/>
      <c r="AF468" s="21">
        <f>IF(IFERROR(TRIM(INDEX($A468:$Y468,MATCH(Lists!$J$3,$A$1:$Y$1,0))&amp;""),"")&lt;&gt;"",IFERROR(TRIM(INDEX($A468:$Y468,MATCH(Lists!$J$3,$A$1:$Y$1,0))&amp;""),""),IF(IFERROR(TRIM(INDEX($A468:$Y468,MATCH(Lists!$J$4,$A$1:$Y$1,0))&amp;""),"")&lt;&gt;"",IFERROR(TRIM(INDEX($A468:$Y468,MATCH(Lists!$J$4,$A$1:$Y$1,0))&amp;""),""),IFERROR(TRIM(INDEX($A468:$Y468,MATCH(Lists!$J$2,$A$1:$Y$1,0))&amp;""),"")))</f>
        <v/>
      </c>
      <c r="AG468" s="21">
        <f>IFERROR(TRIM(INDEX($A468:$Y468,MATCH(Lists!$J$5,$A$1:$Y$1,0))&amp;""),"")</f>
        <v/>
      </c>
      <c r="AH468" s="21">
        <f>IFERROR(VALUE(IFERROR(TRIM(INDEX($A468:$Y468,MATCH(Lists!$J$6,$A$1:$Y$1,0))&amp;""),"")),"")</f>
        <v/>
      </c>
      <c r="AI468" s="22">
        <f>IF($AD468="S",Themes!$L$8,IF($AD468="M",Themes!$L$9,IF($AD468="L",Themes!$L$10,0)))</f>
        <v/>
      </c>
      <c r="AJ468" s="21">
        <f>IF(OR($AA468="",$AF468=""),0,IF(COUNTIFS($AA$2:$AA468,$AA468,$AF$2:$AF468,$AF468)=1,1,0))</f>
        <v/>
      </c>
      <c r="AK468" s="21">
        <f>IF($AJ468=1,IF(AND($AG468&lt;&gt;"",$AG468&lt;&gt;Themes!$L$12),1,0),0)</f>
        <v/>
      </c>
    </row>
    <row r="469">
      <c r="Z469" s="19" t="n"/>
      <c r="AA469" s="23" t="n"/>
      <c r="AB469" s="23" t="n"/>
      <c r="AC469" s="23" t="n"/>
      <c r="AD469" s="23" t="n"/>
      <c r="AE469" s="19" t="n"/>
      <c r="AF469" s="21">
        <f>IF(IFERROR(TRIM(INDEX($A469:$Y469,MATCH(Lists!$J$3,$A$1:$Y$1,0))&amp;""),"")&lt;&gt;"",IFERROR(TRIM(INDEX($A469:$Y469,MATCH(Lists!$J$3,$A$1:$Y$1,0))&amp;""),""),IF(IFERROR(TRIM(INDEX($A469:$Y469,MATCH(Lists!$J$4,$A$1:$Y$1,0))&amp;""),"")&lt;&gt;"",IFERROR(TRIM(INDEX($A469:$Y469,MATCH(Lists!$J$4,$A$1:$Y$1,0))&amp;""),""),IFERROR(TRIM(INDEX($A469:$Y469,MATCH(Lists!$J$2,$A$1:$Y$1,0))&amp;""),"")))</f>
        <v/>
      </c>
      <c r="AG469" s="21">
        <f>IFERROR(TRIM(INDEX($A469:$Y469,MATCH(Lists!$J$5,$A$1:$Y$1,0))&amp;""),"")</f>
        <v/>
      </c>
      <c r="AH469" s="21">
        <f>IFERROR(VALUE(IFERROR(TRIM(INDEX($A469:$Y469,MATCH(Lists!$J$6,$A$1:$Y$1,0))&amp;""),"")),"")</f>
        <v/>
      </c>
      <c r="AI469" s="22">
        <f>IF($AD469="S",Themes!$L$8,IF($AD469="M",Themes!$L$9,IF($AD469="L",Themes!$L$10,0)))</f>
        <v/>
      </c>
      <c r="AJ469" s="21">
        <f>IF(OR($AA469="",$AF469=""),0,IF(COUNTIFS($AA$2:$AA469,$AA469,$AF$2:$AF469,$AF469)=1,1,0))</f>
        <v/>
      </c>
      <c r="AK469" s="21">
        <f>IF($AJ469=1,IF(AND($AG469&lt;&gt;"",$AG469&lt;&gt;Themes!$L$12),1,0),0)</f>
        <v/>
      </c>
    </row>
    <row r="470">
      <c r="Z470" s="19" t="n"/>
      <c r="AA470" s="23" t="n"/>
      <c r="AB470" s="23" t="n"/>
      <c r="AC470" s="23" t="n"/>
      <c r="AD470" s="23" t="n"/>
      <c r="AE470" s="19" t="n"/>
      <c r="AF470" s="21">
        <f>IF(IFERROR(TRIM(INDEX($A470:$Y470,MATCH(Lists!$J$3,$A$1:$Y$1,0))&amp;""),"")&lt;&gt;"",IFERROR(TRIM(INDEX($A470:$Y470,MATCH(Lists!$J$3,$A$1:$Y$1,0))&amp;""),""),IF(IFERROR(TRIM(INDEX($A470:$Y470,MATCH(Lists!$J$4,$A$1:$Y$1,0))&amp;""),"")&lt;&gt;"",IFERROR(TRIM(INDEX($A470:$Y470,MATCH(Lists!$J$4,$A$1:$Y$1,0))&amp;""),""),IFERROR(TRIM(INDEX($A470:$Y470,MATCH(Lists!$J$2,$A$1:$Y$1,0))&amp;""),"")))</f>
        <v/>
      </c>
      <c r="AG470" s="21">
        <f>IFERROR(TRIM(INDEX($A470:$Y470,MATCH(Lists!$J$5,$A$1:$Y$1,0))&amp;""),"")</f>
        <v/>
      </c>
      <c r="AH470" s="21">
        <f>IFERROR(VALUE(IFERROR(TRIM(INDEX($A470:$Y470,MATCH(Lists!$J$6,$A$1:$Y$1,0))&amp;""),"")),"")</f>
        <v/>
      </c>
      <c r="AI470" s="22">
        <f>IF($AD470="S",Themes!$L$8,IF($AD470="M",Themes!$L$9,IF($AD470="L",Themes!$L$10,0)))</f>
        <v/>
      </c>
      <c r="AJ470" s="21">
        <f>IF(OR($AA470="",$AF470=""),0,IF(COUNTIFS($AA$2:$AA470,$AA470,$AF$2:$AF470,$AF470)=1,1,0))</f>
        <v/>
      </c>
      <c r="AK470" s="21">
        <f>IF($AJ470=1,IF(AND($AG470&lt;&gt;"",$AG470&lt;&gt;Themes!$L$12),1,0),0)</f>
        <v/>
      </c>
    </row>
    <row r="471">
      <c r="Z471" s="19" t="n"/>
      <c r="AA471" s="23" t="n"/>
      <c r="AB471" s="23" t="n"/>
      <c r="AC471" s="23" t="n"/>
      <c r="AD471" s="23" t="n"/>
      <c r="AE471" s="19" t="n"/>
      <c r="AF471" s="21">
        <f>IF(IFERROR(TRIM(INDEX($A471:$Y471,MATCH(Lists!$J$3,$A$1:$Y$1,0))&amp;""),"")&lt;&gt;"",IFERROR(TRIM(INDEX($A471:$Y471,MATCH(Lists!$J$3,$A$1:$Y$1,0))&amp;""),""),IF(IFERROR(TRIM(INDEX($A471:$Y471,MATCH(Lists!$J$4,$A$1:$Y$1,0))&amp;""),"")&lt;&gt;"",IFERROR(TRIM(INDEX($A471:$Y471,MATCH(Lists!$J$4,$A$1:$Y$1,0))&amp;""),""),IFERROR(TRIM(INDEX($A471:$Y471,MATCH(Lists!$J$2,$A$1:$Y$1,0))&amp;""),"")))</f>
        <v/>
      </c>
      <c r="AG471" s="21">
        <f>IFERROR(TRIM(INDEX($A471:$Y471,MATCH(Lists!$J$5,$A$1:$Y$1,0))&amp;""),"")</f>
        <v/>
      </c>
      <c r="AH471" s="21">
        <f>IFERROR(VALUE(IFERROR(TRIM(INDEX($A471:$Y471,MATCH(Lists!$J$6,$A$1:$Y$1,0))&amp;""),"")),"")</f>
        <v/>
      </c>
      <c r="AI471" s="22">
        <f>IF($AD471="S",Themes!$L$8,IF($AD471="M",Themes!$L$9,IF($AD471="L",Themes!$L$10,0)))</f>
        <v/>
      </c>
      <c r="AJ471" s="21">
        <f>IF(OR($AA471="",$AF471=""),0,IF(COUNTIFS($AA$2:$AA471,$AA471,$AF$2:$AF471,$AF471)=1,1,0))</f>
        <v/>
      </c>
      <c r="AK471" s="21">
        <f>IF($AJ471=1,IF(AND($AG471&lt;&gt;"",$AG471&lt;&gt;Themes!$L$12),1,0),0)</f>
        <v/>
      </c>
    </row>
    <row r="472">
      <c r="Z472" s="19" t="n"/>
      <c r="AA472" s="23" t="n"/>
      <c r="AB472" s="23" t="n"/>
      <c r="AC472" s="23" t="n"/>
      <c r="AD472" s="23" t="n"/>
      <c r="AE472" s="19" t="n"/>
      <c r="AF472" s="21">
        <f>IF(IFERROR(TRIM(INDEX($A472:$Y472,MATCH(Lists!$J$3,$A$1:$Y$1,0))&amp;""),"")&lt;&gt;"",IFERROR(TRIM(INDEX($A472:$Y472,MATCH(Lists!$J$3,$A$1:$Y$1,0))&amp;""),""),IF(IFERROR(TRIM(INDEX($A472:$Y472,MATCH(Lists!$J$4,$A$1:$Y$1,0))&amp;""),"")&lt;&gt;"",IFERROR(TRIM(INDEX($A472:$Y472,MATCH(Lists!$J$4,$A$1:$Y$1,0))&amp;""),""),IFERROR(TRIM(INDEX($A472:$Y472,MATCH(Lists!$J$2,$A$1:$Y$1,0))&amp;""),"")))</f>
        <v/>
      </c>
      <c r="AG472" s="21">
        <f>IFERROR(TRIM(INDEX($A472:$Y472,MATCH(Lists!$J$5,$A$1:$Y$1,0))&amp;""),"")</f>
        <v/>
      </c>
      <c r="AH472" s="21">
        <f>IFERROR(VALUE(IFERROR(TRIM(INDEX($A472:$Y472,MATCH(Lists!$J$6,$A$1:$Y$1,0))&amp;""),"")),"")</f>
        <v/>
      </c>
      <c r="AI472" s="22">
        <f>IF($AD472="S",Themes!$L$8,IF($AD472="M",Themes!$L$9,IF($AD472="L",Themes!$L$10,0)))</f>
        <v/>
      </c>
      <c r="AJ472" s="21">
        <f>IF(OR($AA472="",$AF472=""),0,IF(COUNTIFS($AA$2:$AA472,$AA472,$AF$2:$AF472,$AF472)=1,1,0))</f>
        <v/>
      </c>
      <c r="AK472" s="21">
        <f>IF($AJ472=1,IF(AND($AG472&lt;&gt;"",$AG472&lt;&gt;Themes!$L$12),1,0),0)</f>
        <v/>
      </c>
    </row>
    <row r="473">
      <c r="Z473" s="19" t="n"/>
      <c r="AA473" s="23" t="n"/>
      <c r="AB473" s="23" t="n"/>
      <c r="AC473" s="23" t="n"/>
      <c r="AD473" s="23" t="n"/>
      <c r="AE473" s="19" t="n"/>
      <c r="AF473" s="21">
        <f>IF(IFERROR(TRIM(INDEX($A473:$Y473,MATCH(Lists!$J$3,$A$1:$Y$1,0))&amp;""),"")&lt;&gt;"",IFERROR(TRIM(INDEX($A473:$Y473,MATCH(Lists!$J$3,$A$1:$Y$1,0))&amp;""),""),IF(IFERROR(TRIM(INDEX($A473:$Y473,MATCH(Lists!$J$4,$A$1:$Y$1,0))&amp;""),"")&lt;&gt;"",IFERROR(TRIM(INDEX($A473:$Y473,MATCH(Lists!$J$4,$A$1:$Y$1,0))&amp;""),""),IFERROR(TRIM(INDEX($A473:$Y473,MATCH(Lists!$J$2,$A$1:$Y$1,0))&amp;""),"")))</f>
        <v/>
      </c>
      <c r="AG473" s="21">
        <f>IFERROR(TRIM(INDEX($A473:$Y473,MATCH(Lists!$J$5,$A$1:$Y$1,0))&amp;""),"")</f>
        <v/>
      </c>
      <c r="AH473" s="21">
        <f>IFERROR(VALUE(IFERROR(TRIM(INDEX($A473:$Y473,MATCH(Lists!$J$6,$A$1:$Y$1,0))&amp;""),"")),"")</f>
        <v/>
      </c>
      <c r="AI473" s="22">
        <f>IF($AD473="S",Themes!$L$8,IF($AD473="M",Themes!$L$9,IF($AD473="L",Themes!$L$10,0)))</f>
        <v/>
      </c>
      <c r="AJ473" s="21">
        <f>IF(OR($AA473="",$AF473=""),0,IF(COUNTIFS($AA$2:$AA473,$AA473,$AF$2:$AF473,$AF473)=1,1,0))</f>
        <v/>
      </c>
      <c r="AK473" s="21">
        <f>IF($AJ473=1,IF(AND($AG473&lt;&gt;"",$AG473&lt;&gt;Themes!$L$12),1,0),0)</f>
        <v/>
      </c>
    </row>
    <row r="474">
      <c r="Z474" s="19" t="n"/>
      <c r="AA474" s="23" t="n"/>
      <c r="AB474" s="23" t="n"/>
      <c r="AC474" s="23" t="n"/>
      <c r="AD474" s="23" t="n"/>
      <c r="AE474" s="19" t="n"/>
      <c r="AF474" s="21">
        <f>IF(IFERROR(TRIM(INDEX($A474:$Y474,MATCH(Lists!$J$3,$A$1:$Y$1,0))&amp;""),"")&lt;&gt;"",IFERROR(TRIM(INDEX($A474:$Y474,MATCH(Lists!$J$3,$A$1:$Y$1,0))&amp;""),""),IF(IFERROR(TRIM(INDEX($A474:$Y474,MATCH(Lists!$J$4,$A$1:$Y$1,0))&amp;""),"")&lt;&gt;"",IFERROR(TRIM(INDEX($A474:$Y474,MATCH(Lists!$J$4,$A$1:$Y$1,0))&amp;""),""),IFERROR(TRIM(INDEX($A474:$Y474,MATCH(Lists!$J$2,$A$1:$Y$1,0))&amp;""),"")))</f>
        <v/>
      </c>
      <c r="AG474" s="21">
        <f>IFERROR(TRIM(INDEX($A474:$Y474,MATCH(Lists!$J$5,$A$1:$Y$1,0))&amp;""),"")</f>
        <v/>
      </c>
      <c r="AH474" s="21">
        <f>IFERROR(VALUE(IFERROR(TRIM(INDEX($A474:$Y474,MATCH(Lists!$J$6,$A$1:$Y$1,0))&amp;""),"")),"")</f>
        <v/>
      </c>
      <c r="AI474" s="22">
        <f>IF($AD474="S",Themes!$L$8,IF($AD474="M",Themes!$L$9,IF($AD474="L",Themes!$L$10,0)))</f>
        <v/>
      </c>
      <c r="AJ474" s="21">
        <f>IF(OR($AA474="",$AF474=""),0,IF(COUNTIFS($AA$2:$AA474,$AA474,$AF$2:$AF474,$AF474)=1,1,0))</f>
        <v/>
      </c>
      <c r="AK474" s="21">
        <f>IF($AJ474=1,IF(AND($AG474&lt;&gt;"",$AG474&lt;&gt;Themes!$L$12),1,0),0)</f>
        <v/>
      </c>
    </row>
    <row r="475">
      <c r="Z475" s="19" t="n"/>
      <c r="AA475" s="23" t="n"/>
      <c r="AB475" s="23" t="n"/>
      <c r="AC475" s="23" t="n"/>
      <c r="AD475" s="23" t="n"/>
      <c r="AE475" s="19" t="n"/>
      <c r="AF475" s="21">
        <f>IF(IFERROR(TRIM(INDEX($A475:$Y475,MATCH(Lists!$J$3,$A$1:$Y$1,0))&amp;""),"")&lt;&gt;"",IFERROR(TRIM(INDEX($A475:$Y475,MATCH(Lists!$J$3,$A$1:$Y$1,0))&amp;""),""),IF(IFERROR(TRIM(INDEX($A475:$Y475,MATCH(Lists!$J$4,$A$1:$Y$1,0))&amp;""),"")&lt;&gt;"",IFERROR(TRIM(INDEX($A475:$Y475,MATCH(Lists!$J$4,$A$1:$Y$1,0))&amp;""),""),IFERROR(TRIM(INDEX($A475:$Y475,MATCH(Lists!$J$2,$A$1:$Y$1,0))&amp;""),"")))</f>
        <v/>
      </c>
      <c r="AG475" s="21">
        <f>IFERROR(TRIM(INDEX($A475:$Y475,MATCH(Lists!$J$5,$A$1:$Y$1,0))&amp;""),"")</f>
        <v/>
      </c>
      <c r="AH475" s="21">
        <f>IFERROR(VALUE(IFERROR(TRIM(INDEX($A475:$Y475,MATCH(Lists!$J$6,$A$1:$Y$1,0))&amp;""),"")),"")</f>
        <v/>
      </c>
      <c r="AI475" s="22">
        <f>IF($AD475="S",Themes!$L$8,IF($AD475="M",Themes!$L$9,IF($AD475="L",Themes!$L$10,0)))</f>
        <v/>
      </c>
      <c r="AJ475" s="21">
        <f>IF(OR($AA475="",$AF475=""),0,IF(COUNTIFS($AA$2:$AA475,$AA475,$AF$2:$AF475,$AF475)=1,1,0))</f>
        <v/>
      </c>
      <c r="AK475" s="21">
        <f>IF($AJ475=1,IF(AND($AG475&lt;&gt;"",$AG475&lt;&gt;Themes!$L$12),1,0),0)</f>
        <v/>
      </c>
    </row>
    <row r="476">
      <c r="Z476" s="19" t="n"/>
      <c r="AA476" s="23" t="n"/>
      <c r="AB476" s="23" t="n"/>
      <c r="AC476" s="23" t="n"/>
      <c r="AD476" s="23" t="n"/>
      <c r="AE476" s="19" t="n"/>
      <c r="AF476" s="21">
        <f>IF(IFERROR(TRIM(INDEX($A476:$Y476,MATCH(Lists!$J$3,$A$1:$Y$1,0))&amp;""),"")&lt;&gt;"",IFERROR(TRIM(INDEX($A476:$Y476,MATCH(Lists!$J$3,$A$1:$Y$1,0))&amp;""),""),IF(IFERROR(TRIM(INDEX($A476:$Y476,MATCH(Lists!$J$4,$A$1:$Y$1,0))&amp;""),"")&lt;&gt;"",IFERROR(TRIM(INDEX($A476:$Y476,MATCH(Lists!$J$4,$A$1:$Y$1,0))&amp;""),""),IFERROR(TRIM(INDEX($A476:$Y476,MATCH(Lists!$J$2,$A$1:$Y$1,0))&amp;""),"")))</f>
        <v/>
      </c>
      <c r="AG476" s="21">
        <f>IFERROR(TRIM(INDEX($A476:$Y476,MATCH(Lists!$J$5,$A$1:$Y$1,0))&amp;""),"")</f>
        <v/>
      </c>
      <c r="AH476" s="21">
        <f>IFERROR(VALUE(IFERROR(TRIM(INDEX($A476:$Y476,MATCH(Lists!$J$6,$A$1:$Y$1,0))&amp;""),"")),"")</f>
        <v/>
      </c>
      <c r="AI476" s="22">
        <f>IF($AD476="S",Themes!$L$8,IF($AD476="M",Themes!$L$9,IF($AD476="L",Themes!$L$10,0)))</f>
        <v/>
      </c>
      <c r="AJ476" s="21">
        <f>IF(OR($AA476="",$AF476=""),0,IF(COUNTIFS($AA$2:$AA476,$AA476,$AF$2:$AF476,$AF476)=1,1,0))</f>
        <v/>
      </c>
      <c r="AK476" s="21">
        <f>IF($AJ476=1,IF(AND($AG476&lt;&gt;"",$AG476&lt;&gt;Themes!$L$12),1,0),0)</f>
        <v/>
      </c>
    </row>
    <row r="477">
      <c r="Z477" s="19" t="n"/>
      <c r="AA477" s="23" t="n"/>
      <c r="AB477" s="23" t="n"/>
      <c r="AC477" s="23" t="n"/>
      <c r="AD477" s="23" t="n"/>
      <c r="AE477" s="19" t="n"/>
      <c r="AF477" s="21">
        <f>IF(IFERROR(TRIM(INDEX($A477:$Y477,MATCH(Lists!$J$3,$A$1:$Y$1,0))&amp;""),"")&lt;&gt;"",IFERROR(TRIM(INDEX($A477:$Y477,MATCH(Lists!$J$3,$A$1:$Y$1,0))&amp;""),""),IF(IFERROR(TRIM(INDEX($A477:$Y477,MATCH(Lists!$J$4,$A$1:$Y$1,0))&amp;""),"")&lt;&gt;"",IFERROR(TRIM(INDEX($A477:$Y477,MATCH(Lists!$J$4,$A$1:$Y$1,0))&amp;""),""),IFERROR(TRIM(INDEX($A477:$Y477,MATCH(Lists!$J$2,$A$1:$Y$1,0))&amp;""),"")))</f>
        <v/>
      </c>
      <c r="AG477" s="21">
        <f>IFERROR(TRIM(INDEX($A477:$Y477,MATCH(Lists!$J$5,$A$1:$Y$1,0))&amp;""),"")</f>
        <v/>
      </c>
      <c r="AH477" s="21">
        <f>IFERROR(VALUE(IFERROR(TRIM(INDEX($A477:$Y477,MATCH(Lists!$J$6,$A$1:$Y$1,0))&amp;""),"")),"")</f>
        <v/>
      </c>
      <c r="AI477" s="22">
        <f>IF($AD477="S",Themes!$L$8,IF($AD477="M",Themes!$L$9,IF($AD477="L",Themes!$L$10,0)))</f>
        <v/>
      </c>
      <c r="AJ477" s="21">
        <f>IF(OR($AA477="",$AF477=""),0,IF(COUNTIFS($AA$2:$AA477,$AA477,$AF$2:$AF477,$AF477)=1,1,0))</f>
        <v/>
      </c>
      <c r="AK477" s="21">
        <f>IF($AJ477=1,IF(AND($AG477&lt;&gt;"",$AG477&lt;&gt;Themes!$L$12),1,0),0)</f>
        <v/>
      </c>
    </row>
    <row r="478">
      <c r="Z478" s="19" t="n"/>
      <c r="AA478" s="23" t="n"/>
      <c r="AB478" s="23" t="n"/>
      <c r="AC478" s="23" t="n"/>
      <c r="AD478" s="23" t="n"/>
      <c r="AE478" s="19" t="n"/>
      <c r="AF478" s="21">
        <f>IF(IFERROR(TRIM(INDEX($A478:$Y478,MATCH(Lists!$J$3,$A$1:$Y$1,0))&amp;""),"")&lt;&gt;"",IFERROR(TRIM(INDEX($A478:$Y478,MATCH(Lists!$J$3,$A$1:$Y$1,0))&amp;""),""),IF(IFERROR(TRIM(INDEX($A478:$Y478,MATCH(Lists!$J$4,$A$1:$Y$1,0))&amp;""),"")&lt;&gt;"",IFERROR(TRIM(INDEX($A478:$Y478,MATCH(Lists!$J$4,$A$1:$Y$1,0))&amp;""),""),IFERROR(TRIM(INDEX($A478:$Y478,MATCH(Lists!$J$2,$A$1:$Y$1,0))&amp;""),"")))</f>
        <v/>
      </c>
      <c r="AG478" s="21">
        <f>IFERROR(TRIM(INDEX($A478:$Y478,MATCH(Lists!$J$5,$A$1:$Y$1,0))&amp;""),"")</f>
        <v/>
      </c>
      <c r="AH478" s="21">
        <f>IFERROR(VALUE(IFERROR(TRIM(INDEX($A478:$Y478,MATCH(Lists!$J$6,$A$1:$Y$1,0))&amp;""),"")),"")</f>
        <v/>
      </c>
      <c r="AI478" s="22">
        <f>IF($AD478="S",Themes!$L$8,IF($AD478="M",Themes!$L$9,IF($AD478="L",Themes!$L$10,0)))</f>
        <v/>
      </c>
      <c r="AJ478" s="21">
        <f>IF(OR($AA478="",$AF478=""),0,IF(COUNTIFS($AA$2:$AA478,$AA478,$AF$2:$AF478,$AF478)=1,1,0))</f>
        <v/>
      </c>
      <c r="AK478" s="21">
        <f>IF($AJ478=1,IF(AND($AG478&lt;&gt;"",$AG478&lt;&gt;Themes!$L$12),1,0),0)</f>
        <v/>
      </c>
    </row>
    <row r="479">
      <c r="Z479" s="19" t="n"/>
      <c r="AA479" s="23" t="n"/>
      <c r="AB479" s="23" t="n"/>
      <c r="AC479" s="23" t="n"/>
      <c r="AD479" s="23" t="n"/>
      <c r="AE479" s="19" t="n"/>
      <c r="AF479" s="21">
        <f>IF(IFERROR(TRIM(INDEX($A479:$Y479,MATCH(Lists!$J$3,$A$1:$Y$1,0))&amp;""),"")&lt;&gt;"",IFERROR(TRIM(INDEX($A479:$Y479,MATCH(Lists!$J$3,$A$1:$Y$1,0))&amp;""),""),IF(IFERROR(TRIM(INDEX($A479:$Y479,MATCH(Lists!$J$4,$A$1:$Y$1,0))&amp;""),"")&lt;&gt;"",IFERROR(TRIM(INDEX($A479:$Y479,MATCH(Lists!$J$4,$A$1:$Y$1,0))&amp;""),""),IFERROR(TRIM(INDEX($A479:$Y479,MATCH(Lists!$J$2,$A$1:$Y$1,0))&amp;""),"")))</f>
        <v/>
      </c>
      <c r="AG479" s="21">
        <f>IFERROR(TRIM(INDEX($A479:$Y479,MATCH(Lists!$J$5,$A$1:$Y$1,0))&amp;""),"")</f>
        <v/>
      </c>
      <c r="AH479" s="21">
        <f>IFERROR(VALUE(IFERROR(TRIM(INDEX($A479:$Y479,MATCH(Lists!$J$6,$A$1:$Y$1,0))&amp;""),"")),"")</f>
        <v/>
      </c>
      <c r="AI479" s="22">
        <f>IF($AD479="S",Themes!$L$8,IF($AD479="M",Themes!$L$9,IF($AD479="L",Themes!$L$10,0)))</f>
        <v/>
      </c>
      <c r="AJ479" s="21">
        <f>IF(OR($AA479="",$AF479=""),0,IF(COUNTIFS($AA$2:$AA479,$AA479,$AF$2:$AF479,$AF479)=1,1,0))</f>
        <v/>
      </c>
      <c r="AK479" s="21">
        <f>IF($AJ479=1,IF(AND($AG479&lt;&gt;"",$AG479&lt;&gt;Themes!$L$12),1,0),0)</f>
        <v/>
      </c>
    </row>
    <row r="480">
      <c r="Z480" s="19" t="n"/>
      <c r="AA480" s="23" t="n"/>
      <c r="AB480" s="23" t="n"/>
      <c r="AC480" s="23" t="n"/>
      <c r="AD480" s="23" t="n"/>
      <c r="AE480" s="19" t="n"/>
      <c r="AF480" s="21">
        <f>IF(IFERROR(TRIM(INDEX($A480:$Y480,MATCH(Lists!$J$3,$A$1:$Y$1,0))&amp;""),"")&lt;&gt;"",IFERROR(TRIM(INDEX($A480:$Y480,MATCH(Lists!$J$3,$A$1:$Y$1,0))&amp;""),""),IF(IFERROR(TRIM(INDEX($A480:$Y480,MATCH(Lists!$J$4,$A$1:$Y$1,0))&amp;""),"")&lt;&gt;"",IFERROR(TRIM(INDEX($A480:$Y480,MATCH(Lists!$J$4,$A$1:$Y$1,0))&amp;""),""),IFERROR(TRIM(INDEX($A480:$Y480,MATCH(Lists!$J$2,$A$1:$Y$1,0))&amp;""),"")))</f>
        <v/>
      </c>
      <c r="AG480" s="21">
        <f>IFERROR(TRIM(INDEX($A480:$Y480,MATCH(Lists!$J$5,$A$1:$Y$1,0))&amp;""),"")</f>
        <v/>
      </c>
      <c r="AH480" s="21">
        <f>IFERROR(VALUE(IFERROR(TRIM(INDEX($A480:$Y480,MATCH(Lists!$J$6,$A$1:$Y$1,0))&amp;""),"")),"")</f>
        <v/>
      </c>
      <c r="AI480" s="22">
        <f>IF($AD480="S",Themes!$L$8,IF($AD480="M",Themes!$L$9,IF($AD480="L",Themes!$L$10,0)))</f>
        <v/>
      </c>
      <c r="AJ480" s="21">
        <f>IF(OR($AA480="",$AF480=""),0,IF(COUNTIFS($AA$2:$AA480,$AA480,$AF$2:$AF480,$AF480)=1,1,0))</f>
        <v/>
      </c>
      <c r="AK480" s="21">
        <f>IF($AJ480=1,IF(AND($AG480&lt;&gt;"",$AG480&lt;&gt;Themes!$L$12),1,0),0)</f>
        <v/>
      </c>
    </row>
    <row r="481">
      <c r="Z481" s="19" t="n"/>
      <c r="AA481" s="23" t="n"/>
      <c r="AB481" s="23" t="n"/>
      <c r="AC481" s="23" t="n"/>
      <c r="AD481" s="23" t="n"/>
      <c r="AE481" s="19" t="n"/>
      <c r="AF481" s="21">
        <f>IF(IFERROR(TRIM(INDEX($A481:$Y481,MATCH(Lists!$J$3,$A$1:$Y$1,0))&amp;""),"")&lt;&gt;"",IFERROR(TRIM(INDEX($A481:$Y481,MATCH(Lists!$J$3,$A$1:$Y$1,0))&amp;""),""),IF(IFERROR(TRIM(INDEX($A481:$Y481,MATCH(Lists!$J$4,$A$1:$Y$1,0))&amp;""),"")&lt;&gt;"",IFERROR(TRIM(INDEX($A481:$Y481,MATCH(Lists!$J$4,$A$1:$Y$1,0))&amp;""),""),IFERROR(TRIM(INDEX($A481:$Y481,MATCH(Lists!$J$2,$A$1:$Y$1,0))&amp;""),"")))</f>
        <v/>
      </c>
      <c r="AG481" s="21">
        <f>IFERROR(TRIM(INDEX($A481:$Y481,MATCH(Lists!$J$5,$A$1:$Y$1,0))&amp;""),"")</f>
        <v/>
      </c>
      <c r="AH481" s="21">
        <f>IFERROR(VALUE(IFERROR(TRIM(INDEX($A481:$Y481,MATCH(Lists!$J$6,$A$1:$Y$1,0))&amp;""),"")),"")</f>
        <v/>
      </c>
      <c r="AI481" s="22">
        <f>IF($AD481="S",Themes!$L$8,IF($AD481="M",Themes!$L$9,IF($AD481="L",Themes!$L$10,0)))</f>
        <v/>
      </c>
      <c r="AJ481" s="21">
        <f>IF(OR($AA481="",$AF481=""),0,IF(COUNTIFS($AA$2:$AA481,$AA481,$AF$2:$AF481,$AF481)=1,1,0))</f>
        <v/>
      </c>
      <c r="AK481" s="21">
        <f>IF($AJ481=1,IF(AND($AG481&lt;&gt;"",$AG481&lt;&gt;Themes!$L$12),1,0),0)</f>
        <v/>
      </c>
    </row>
    <row r="482">
      <c r="Z482" s="19" t="n"/>
      <c r="AA482" s="23" t="n"/>
      <c r="AB482" s="23" t="n"/>
      <c r="AC482" s="23" t="n"/>
      <c r="AD482" s="23" t="n"/>
      <c r="AE482" s="19" t="n"/>
      <c r="AF482" s="21">
        <f>IF(IFERROR(TRIM(INDEX($A482:$Y482,MATCH(Lists!$J$3,$A$1:$Y$1,0))&amp;""),"")&lt;&gt;"",IFERROR(TRIM(INDEX($A482:$Y482,MATCH(Lists!$J$3,$A$1:$Y$1,0))&amp;""),""),IF(IFERROR(TRIM(INDEX($A482:$Y482,MATCH(Lists!$J$4,$A$1:$Y$1,0))&amp;""),"")&lt;&gt;"",IFERROR(TRIM(INDEX($A482:$Y482,MATCH(Lists!$J$4,$A$1:$Y$1,0))&amp;""),""),IFERROR(TRIM(INDEX($A482:$Y482,MATCH(Lists!$J$2,$A$1:$Y$1,0))&amp;""),"")))</f>
        <v/>
      </c>
      <c r="AG482" s="21">
        <f>IFERROR(TRIM(INDEX($A482:$Y482,MATCH(Lists!$J$5,$A$1:$Y$1,0))&amp;""),"")</f>
        <v/>
      </c>
      <c r="AH482" s="21">
        <f>IFERROR(VALUE(IFERROR(TRIM(INDEX($A482:$Y482,MATCH(Lists!$J$6,$A$1:$Y$1,0))&amp;""),"")),"")</f>
        <v/>
      </c>
      <c r="AI482" s="22">
        <f>IF($AD482="S",Themes!$L$8,IF($AD482="M",Themes!$L$9,IF($AD482="L",Themes!$L$10,0)))</f>
        <v/>
      </c>
      <c r="AJ482" s="21">
        <f>IF(OR($AA482="",$AF482=""),0,IF(COUNTIFS($AA$2:$AA482,$AA482,$AF$2:$AF482,$AF482)=1,1,0))</f>
        <v/>
      </c>
      <c r="AK482" s="21">
        <f>IF($AJ482=1,IF(AND($AG482&lt;&gt;"",$AG482&lt;&gt;Themes!$L$12),1,0),0)</f>
        <v/>
      </c>
    </row>
    <row r="483">
      <c r="Z483" s="19" t="n"/>
      <c r="AA483" s="23" t="n"/>
      <c r="AB483" s="23" t="n"/>
      <c r="AC483" s="23" t="n"/>
      <c r="AD483" s="23" t="n"/>
      <c r="AE483" s="19" t="n"/>
      <c r="AF483" s="21">
        <f>IF(IFERROR(TRIM(INDEX($A483:$Y483,MATCH(Lists!$J$3,$A$1:$Y$1,0))&amp;""),"")&lt;&gt;"",IFERROR(TRIM(INDEX($A483:$Y483,MATCH(Lists!$J$3,$A$1:$Y$1,0))&amp;""),""),IF(IFERROR(TRIM(INDEX($A483:$Y483,MATCH(Lists!$J$4,$A$1:$Y$1,0))&amp;""),"")&lt;&gt;"",IFERROR(TRIM(INDEX($A483:$Y483,MATCH(Lists!$J$4,$A$1:$Y$1,0))&amp;""),""),IFERROR(TRIM(INDEX($A483:$Y483,MATCH(Lists!$J$2,$A$1:$Y$1,0))&amp;""),"")))</f>
        <v/>
      </c>
      <c r="AG483" s="21">
        <f>IFERROR(TRIM(INDEX($A483:$Y483,MATCH(Lists!$J$5,$A$1:$Y$1,0))&amp;""),"")</f>
        <v/>
      </c>
      <c r="AH483" s="21">
        <f>IFERROR(VALUE(IFERROR(TRIM(INDEX($A483:$Y483,MATCH(Lists!$J$6,$A$1:$Y$1,0))&amp;""),"")),"")</f>
        <v/>
      </c>
      <c r="AI483" s="22">
        <f>IF($AD483="S",Themes!$L$8,IF($AD483="M",Themes!$L$9,IF($AD483="L",Themes!$L$10,0)))</f>
        <v/>
      </c>
      <c r="AJ483" s="21">
        <f>IF(OR($AA483="",$AF483=""),0,IF(COUNTIFS($AA$2:$AA483,$AA483,$AF$2:$AF483,$AF483)=1,1,0))</f>
        <v/>
      </c>
      <c r="AK483" s="21">
        <f>IF($AJ483=1,IF(AND($AG483&lt;&gt;"",$AG483&lt;&gt;Themes!$L$12),1,0),0)</f>
        <v/>
      </c>
    </row>
    <row r="484">
      <c r="Z484" s="19" t="n"/>
      <c r="AA484" s="23" t="n"/>
      <c r="AB484" s="23" t="n"/>
      <c r="AC484" s="23" t="n"/>
      <c r="AD484" s="23" t="n"/>
      <c r="AE484" s="19" t="n"/>
      <c r="AF484" s="21">
        <f>IF(IFERROR(TRIM(INDEX($A484:$Y484,MATCH(Lists!$J$3,$A$1:$Y$1,0))&amp;""),"")&lt;&gt;"",IFERROR(TRIM(INDEX($A484:$Y484,MATCH(Lists!$J$3,$A$1:$Y$1,0))&amp;""),""),IF(IFERROR(TRIM(INDEX($A484:$Y484,MATCH(Lists!$J$4,$A$1:$Y$1,0))&amp;""),"")&lt;&gt;"",IFERROR(TRIM(INDEX($A484:$Y484,MATCH(Lists!$J$4,$A$1:$Y$1,0))&amp;""),""),IFERROR(TRIM(INDEX($A484:$Y484,MATCH(Lists!$J$2,$A$1:$Y$1,0))&amp;""),"")))</f>
        <v/>
      </c>
      <c r="AG484" s="21">
        <f>IFERROR(TRIM(INDEX($A484:$Y484,MATCH(Lists!$J$5,$A$1:$Y$1,0))&amp;""),"")</f>
        <v/>
      </c>
      <c r="AH484" s="21">
        <f>IFERROR(VALUE(IFERROR(TRIM(INDEX($A484:$Y484,MATCH(Lists!$J$6,$A$1:$Y$1,0))&amp;""),"")),"")</f>
        <v/>
      </c>
      <c r="AI484" s="22">
        <f>IF($AD484="S",Themes!$L$8,IF($AD484="M",Themes!$L$9,IF($AD484="L",Themes!$L$10,0)))</f>
        <v/>
      </c>
      <c r="AJ484" s="21">
        <f>IF(OR($AA484="",$AF484=""),0,IF(COUNTIFS($AA$2:$AA484,$AA484,$AF$2:$AF484,$AF484)=1,1,0))</f>
        <v/>
      </c>
      <c r="AK484" s="21">
        <f>IF($AJ484=1,IF(AND($AG484&lt;&gt;"",$AG484&lt;&gt;Themes!$L$12),1,0),0)</f>
        <v/>
      </c>
    </row>
    <row r="485">
      <c r="Z485" s="19" t="n"/>
      <c r="AA485" s="23" t="n"/>
      <c r="AB485" s="23" t="n"/>
      <c r="AC485" s="23" t="n"/>
      <c r="AD485" s="23" t="n"/>
      <c r="AE485" s="19" t="n"/>
      <c r="AF485" s="21">
        <f>IF(IFERROR(TRIM(INDEX($A485:$Y485,MATCH(Lists!$J$3,$A$1:$Y$1,0))&amp;""),"")&lt;&gt;"",IFERROR(TRIM(INDEX($A485:$Y485,MATCH(Lists!$J$3,$A$1:$Y$1,0))&amp;""),""),IF(IFERROR(TRIM(INDEX($A485:$Y485,MATCH(Lists!$J$4,$A$1:$Y$1,0))&amp;""),"")&lt;&gt;"",IFERROR(TRIM(INDEX($A485:$Y485,MATCH(Lists!$J$4,$A$1:$Y$1,0))&amp;""),""),IFERROR(TRIM(INDEX($A485:$Y485,MATCH(Lists!$J$2,$A$1:$Y$1,0))&amp;""),"")))</f>
        <v/>
      </c>
      <c r="AG485" s="21">
        <f>IFERROR(TRIM(INDEX($A485:$Y485,MATCH(Lists!$J$5,$A$1:$Y$1,0))&amp;""),"")</f>
        <v/>
      </c>
      <c r="AH485" s="21">
        <f>IFERROR(VALUE(IFERROR(TRIM(INDEX($A485:$Y485,MATCH(Lists!$J$6,$A$1:$Y$1,0))&amp;""),"")),"")</f>
        <v/>
      </c>
      <c r="AI485" s="22">
        <f>IF($AD485="S",Themes!$L$8,IF($AD485="M",Themes!$L$9,IF($AD485="L",Themes!$L$10,0)))</f>
        <v/>
      </c>
      <c r="AJ485" s="21">
        <f>IF(OR($AA485="",$AF485=""),0,IF(COUNTIFS($AA$2:$AA485,$AA485,$AF$2:$AF485,$AF485)=1,1,0))</f>
        <v/>
      </c>
      <c r="AK485" s="21">
        <f>IF($AJ485=1,IF(AND($AG485&lt;&gt;"",$AG485&lt;&gt;Themes!$L$12),1,0),0)</f>
        <v/>
      </c>
    </row>
    <row r="486">
      <c r="Z486" s="19" t="n"/>
      <c r="AA486" s="23" t="n"/>
      <c r="AB486" s="23" t="n"/>
      <c r="AC486" s="23" t="n"/>
      <c r="AD486" s="23" t="n"/>
      <c r="AE486" s="19" t="n"/>
      <c r="AF486" s="21">
        <f>IF(IFERROR(TRIM(INDEX($A486:$Y486,MATCH(Lists!$J$3,$A$1:$Y$1,0))&amp;""),"")&lt;&gt;"",IFERROR(TRIM(INDEX($A486:$Y486,MATCH(Lists!$J$3,$A$1:$Y$1,0))&amp;""),""),IF(IFERROR(TRIM(INDEX($A486:$Y486,MATCH(Lists!$J$4,$A$1:$Y$1,0))&amp;""),"")&lt;&gt;"",IFERROR(TRIM(INDEX($A486:$Y486,MATCH(Lists!$J$4,$A$1:$Y$1,0))&amp;""),""),IFERROR(TRIM(INDEX($A486:$Y486,MATCH(Lists!$J$2,$A$1:$Y$1,0))&amp;""),"")))</f>
        <v/>
      </c>
      <c r="AG486" s="21">
        <f>IFERROR(TRIM(INDEX($A486:$Y486,MATCH(Lists!$J$5,$A$1:$Y$1,0))&amp;""),"")</f>
        <v/>
      </c>
      <c r="AH486" s="21">
        <f>IFERROR(VALUE(IFERROR(TRIM(INDEX($A486:$Y486,MATCH(Lists!$J$6,$A$1:$Y$1,0))&amp;""),"")),"")</f>
        <v/>
      </c>
      <c r="AI486" s="22">
        <f>IF($AD486="S",Themes!$L$8,IF($AD486="M",Themes!$L$9,IF($AD486="L",Themes!$L$10,0)))</f>
        <v/>
      </c>
      <c r="AJ486" s="21">
        <f>IF(OR($AA486="",$AF486=""),0,IF(COUNTIFS($AA$2:$AA486,$AA486,$AF$2:$AF486,$AF486)=1,1,0))</f>
        <v/>
      </c>
      <c r="AK486" s="21">
        <f>IF($AJ486=1,IF(AND($AG486&lt;&gt;"",$AG486&lt;&gt;Themes!$L$12),1,0),0)</f>
        <v/>
      </c>
    </row>
    <row r="487">
      <c r="Z487" s="19" t="n"/>
      <c r="AA487" s="23" t="n"/>
      <c r="AB487" s="23" t="n"/>
      <c r="AC487" s="23" t="n"/>
      <c r="AD487" s="23" t="n"/>
      <c r="AE487" s="19" t="n"/>
      <c r="AF487" s="21">
        <f>IF(IFERROR(TRIM(INDEX($A487:$Y487,MATCH(Lists!$J$3,$A$1:$Y$1,0))&amp;""),"")&lt;&gt;"",IFERROR(TRIM(INDEX($A487:$Y487,MATCH(Lists!$J$3,$A$1:$Y$1,0))&amp;""),""),IF(IFERROR(TRIM(INDEX($A487:$Y487,MATCH(Lists!$J$4,$A$1:$Y$1,0))&amp;""),"")&lt;&gt;"",IFERROR(TRIM(INDEX($A487:$Y487,MATCH(Lists!$J$4,$A$1:$Y$1,0))&amp;""),""),IFERROR(TRIM(INDEX($A487:$Y487,MATCH(Lists!$J$2,$A$1:$Y$1,0))&amp;""),"")))</f>
        <v/>
      </c>
      <c r="AG487" s="21">
        <f>IFERROR(TRIM(INDEX($A487:$Y487,MATCH(Lists!$J$5,$A$1:$Y$1,0))&amp;""),"")</f>
        <v/>
      </c>
      <c r="AH487" s="21">
        <f>IFERROR(VALUE(IFERROR(TRIM(INDEX($A487:$Y487,MATCH(Lists!$J$6,$A$1:$Y$1,0))&amp;""),"")),"")</f>
        <v/>
      </c>
      <c r="AI487" s="22">
        <f>IF($AD487="S",Themes!$L$8,IF($AD487="M",Themes!$L$9,IF($AD487="L",Themes!$L$10,0)))</f>
        <v/>
      </c>
      <c r="AJ487" s="21">
        <f>IF(OR($AA487="",$AF487=""),0,IF(COUNTIFS($AA$2:$AA487,$AA487,$AF$2:$AF487,$AF487)=1,1,0))</f>
        <v/>
      </c>
      <c r="AK487" s="21">
        <f>IF($AJ487=1,IF(AND($AG487&lt;&gt;"",$AG487&lt;&gt;Themes!$L$12),1,0),0)</f>
        <v/>
      </c>
    </row>
    <row r="488">
      <c r="Z488" s="19" t="n"/>
      <c r="AA488" s="23" t="n"/>
      <c r="AB488" s="23" t="n"/>
      <c r="AC488" s="23" t="n"/>
      <c r="AD488" s="23" t="n"/>
      <c r="AE488" s="19" t="n"/>
      <c r="AF488" s="21">
        <f>IF(IFERROR(TRIM(INDEX($A488:$Y488,MATCH(Lists!$J$3,$A$1:$Y$1,0))&amp;""),"")&lt;&gt;"",IFERROR(TRIM(INDEX($A488:$Y488,MATCH(Lists!$J$3,$A$1:$Y$1,0))&amp;""),""),IF(IFERROR(TRIM(INDEX($A488:$Y488,MATCH(Lists!$J$4,$A$1:$Y$1,0))&amp;""),"")&lt;&gt;"",IFERROR(TRIM(INDEX($A488:$Y488,MATCH(Lists!$J$4,$A$1:$Y$1,0))&amp;""),""),IFERROR(TRIM(INDEX($A488:$Y488,MATCH(Lists!$J$2,$A$1:$Y$1,0))&amp;""),"")))</f>
        <v/>
      </c>
      <c r="AG488" s="21">
        <f>IFERROR(TRIM(INDEX($A488:$Y488,MATCH(Lists!$J$5,$A$1:$Y$1,0))&amp;""),"")</f>
        <v/>
      </c>
      <c r="AH488" s="21">
        <f>IFERROR(VALUE(IFERROR(TRIM(INDEX($A488:$Y488,MATCH(Lists!$J$6,$A$1:$Y$1,0))&amp;""),"")),"")</f>
        <v/>
      </c>
      <c r="AI488" s="22">
        <f>IF($AD488="S",Themes!$L$8,IF($AD488="M",Themes!$L$9,IF($AD488="L",Themes!$L$10,0)))</f>
        <v/>
      </c>
      <c r="AJ488" s="21">
        <f>IF(OR($AA488="",$AF488=""),0,IF(COUNTIFS($AA$2:$AA488,$AA488,$AF$2:$AF488,$AF488)=1,1,0))</f>
        <v/>
      </c>
      <c r="AK488" s="21">
        <f>IF($AJ488=1,IF(AND($AG488&lt;&gt;"",$AG488&lt;&gt;Themes!$L$12),1,0),0)</f>
        <v/>
      </c>
    </row>
    <row r="489">
      <c r="Z489" s="19" t="n"/>
      <c r="AA489" s="23" t="n"/>
      <c r="AB489" s="23" t="n"/>
      <c r="AC489" s="23" t="n"/>
      <c r="AD489" s="23" t="n"/>
      <c r="AE489" s="19" t="n"/>
      <c r="AF489" s="21">
        <f>IF(IFERROR(TRIM(INDEX($A489:$Y489,MATCH(Lists!$J$3,$A$1:$Y$1,0))&amp;""),"")&lt;&gt;"",IFERROR(TRIM(INDEX($A489:$Y489,MATCH(Lists!$J$3,$A$1:$Y$1,0))&amp;""),""),IF(IFERROR(TRIM(INDEX($A489:$Y489,MATCH(Lists!$J$4,$A$1:$Y$1,0))&amp;""),"")&lt;&gt;"",IFERROR(TRIM(INDEX($A489:$Y489,MATCH(Lists!$J$4,$A$1:$Y$1,0))&amp;""),""),IFERROR(TRIM(INDEX($A489:$Y489,MATCH(Lists!$J$2,$A$1:$Y$1,0))&amp;""),"")))</f>
        <v/>
      </c>
      <c r="AG489" s="21">
        <f>IFERROR(TRIM(INDEX($A489:$Y489,MATCH(Lists!$J$5,$A$1:$Y$1,0))&amp;""),"")</f>
        <v/>
      </c>
      <c r="AH489" s="21">
        <f>IFERROR(VALUE(IFERROR(TRIM(INDEX($A489:$Y489,MATCH(Lists!$J$6,$A$1:$Y$1,0))&amp;""),"")),"")</f>
        <v/>
      </c>
      <c r="AI489" s="22">
        <f>IF($AD489="S",Themes!$L$8,IF($AD489="M",Themes!$L$9,IF($AD489="L",Themes!$L$10,0)))</f>
        <v/>
      </c>
      <c r="AJ489" s="21">
        <f>IF(OR($AA489="",$AF489=""),0,IF(COUNTIFS($AA$2:$AA489,$AA489,$AF$2:$AF489,$AF489)=1,1,0))</f>
        <v/>
      </c>
      <c r="AK489" s="21">
        <f>IF($AJ489=1,IF(AND($AG489&lt;&gt;"",$AG489&lt;&gt;Themes!$L$12),1,0),0)</f>
        <v/>
      </c>
    </row>
    <row r="490">
      <c r="Z490" s="19" t="n"/>
      <c r="AA490" s="23" t="n"/>
      <c r="AB490" s="23" t="n"/>
      <c r="AC490" s="23" t="n"/>
      <c r="AD490" s="23" t="n"/>
      <c r="AE490" s="19" t="n"/>
      <c r="AF490" s="21">
        <f>IF(IFERROR(TRIM(INDEX($A490:$Y490,MATCH(Lists!$J$3,$A$1:$Y$1,0))&amp;""),"")&lt;&gt;"",IFERROR(TRIM(INDEX($A490:$Y490,MATCH(Lists!$J$3,$A$1:$Y$1,0))&amp;""),""),IF(IFERROR(TRIM(INDEX($A490:$Y490,MATCH(Lists!$J$4,$A$1:$Y$1,0))&amp;""),"")&lt;&gt;"",IFERROR(TRIM(INDEX($A490:$Y490,MATCH(Lists!$J$4,$A$1:$Y$1,0))&amp;""),""),IFERROR(TRIM(INDEX($A490:$Y490,MATCH(Lists!$J$2,$A$1:$Y$1,0))&amp;""),"")))</f>
        <v/>
      </c>
      <c r="AG490" s="21">
        <f>IFERROR(TRIM(INDEX($A490:$Y490,MATCH(Lists!$J$5,$A$1:$Y$1,0))&amp;""),"")</f>
        <v/>
      </c>
      <c r="AH490" s="21">
        <f>IFERROR(VALUE(IFERROR(TRIM(INDEX($A490:$Y490,MATCH(Lists!$J$6,$A$1:$Y$1,0))&amp;""),"")),"")</f>
        <v/>
      </c>
      <c r="AI490" s="22">
        <f>IF($AD490="S",Themes!$L$8,IF($AD490="M",Themes!$L$9,IF($AD490="L",Themes!$L$10,0)))</f>
        <v/>
      </c>
      <c r="AJ490" s="21">
        <f>IF(OR($AA490="",$AF490=""),0,IF(COUNTIFS($AA$2:$AA490,$AA490,$AF$2:$AF490,$AF490)=1,1,0))</f>
        <v/>
      </c>
      <c r="AK490" s="21">
        <f>IF($AJ490=1,IF(AND($AG490&lt;&gt;"",$AG490&lt;&gt;Themes!$L$12),1,0),0)</f>
        <v/>
      </c>
    </row>
    <row r="491">
      <c r="Z491" s="19" t="n"/>
      <c r="AA491" s="23" t="n"/>
      <c r="AB491" s="23" t="n"/>
      <c r="AC491" s="23" t="n"/>
      <c r="AD491" s="23" t="n"/>
      <c r="AE491" s="19" t="n"/>
      <c r="AF491" s="21">
        <f>IF(IFERROR(TRIM(INDEX($A491:$Y491,MATCH(Lists!$J$3,$A$1:$Y$1,0))&amp;""),"")&lt;&gt;"",IFERROR(TRIM(INDEX($A491:$Y491,MATCH(Lists!$J$3,$A$1:$Y$1,0))&amp;""),""),IF(IFERROR(TRIM(INDEX($A491:$Y491,MATCH(Lists!$J$4,$A$1:$Y$1,0))&amp;""),"")&lt;&gt;"",IFERROR(TRIM(INDEX($A491:$Y491,MATCH(Lists!$J$4,$A$1:$Y$1,0))&amp;""),""),IFERROR(TRIM(INDEX($A491:$Y491,MATCH(Lists!$J$2,$A$1:$Y$1,0))&amp;""),"")))</f>
        <v/>
      </c>
      <c r="AG491" s="21">
        <f>IFERROR(TRIM(INDEX($A491:$Y491,MATCH(Lists!$J$5,$A$1:$Y$1,0))&amp;""),"")</f>
        <v/>
      </c>
      <c r="AH491" s="21">
        <f>IFERROR(VALUE(IFERROR(TRIM(INDEX($A491:$Y491,MATCH(Lists!$J$6,$A$1:$Y$1,0))&amp;""),"")),"")</f>
        <v/>
      </c>
      <c r="AI491" s="22">
        <f>IF($AD491="S",Themes!$L$8,IF($AD491="M",Themes!$L$9,IF($AD491="L",Themes!$L$10,0)))</f>
        <v/>
      </c>
      <c r="AJ491" s="21">
        <f>IF(OR($AA491="",$AF491=""),0,IF(COUNTIFS($AA$2:$AA491,$AA491,$AF$2:$AF491,$AF491)=1,1,0))</f>
        <v/>
      </c>
      <c r="AK491" s="21">
        <f>IF($AJ491=1,IF(AND($AG491&lt;&gt;"",$AG491&lt;&gt;Themes!$L$12),1,0),0)</f>
        <v/>
      </c>
    </row>
    <row r="492">
      <c r="Z492" s="19" t="n"/>
      <c r="AA492" s="23" t="n"/>
      <c r="AB492" s="23" t="n"/>
      <c r="AC492" s="23" t="n"/>
      <c r="AD492" s="23" t="n"/>
      <c r="AE492" s="19" t="n"/>
      <c r="AF492" s="21">
        <f>IF(IFERROR(TRIM(INDEX($A492:$Y492,MATCH(Lists!$J$3,$A$1:$Y$1,0))&amp;""),"")&lt;&gt;"",IFERROR(TRIM(INDEX($A492:$Y492,MATCH(Lists!$J$3,$A$1:$Y$1,0))&amp;""),""),IF(IFERROR(TRIM(INDEX($A492:$Y492,MATCH(Lists!$J$4,$A$1:$Y$1,0))&amp;""),"")&lt;&gt;"",IFERROR(TRIM(INDEX($A492:$Y492,MATCH(Lists!$J$4,$A$1:$Y$1,0))&amp;""),""),IFERROR(TRIM(INDEX($A492:$Y492,MATCH(Lists!$J$2,$A$1:$Y$1,0))&amp;""),"")))</f>
        <v/>
      </c>
      <c r="AG492" s="21">
        <f>IFERROR(TRIM(INDEX($A492:$Y492,MATCH(Lists!$J$5,$A$1:$Y$1,0))&amp;""),"")</f>
        <v/>
      </c>
      <c r="AH492" s="21">
        <f>IFERROR(VALUE(IFERROR(TRIM(INDEX($A492:$Y492,MATCH(Lists!$J$6,$A$1:$Y$1,0))&amp;""),"")),"")</f>
        <v/>
      </c>
      <c r="AI492" s="22">
        <f>IF($AD492="S",Themes!$L$8,IF($AD492="M",Themes!$L$9,IF($AD492="L",Themes!$L$10,0)))</f>
        <v/>
      </c>
      <c r="AJ492" s="21">
        <f>IF(OR($AA492="",$AF492=""),0,IF(COUNTIFS($AA$2:$AA492,$AA492,$AF$2:$AF492,$AF492)=1,1,0))</f>
        <v/>
      </c>
      <c r="AK492" s="21">
        <f>IF($AJ492=1,IF(AND($AG492&lt;&gt;"",$AG492&lt;&gt;Themes!$L$12),1,0),0)</f>
        <v/>
      </c>
    </row>
    <row r="493">
      <c r="Z493" s="19" t="n"/>
      <c r="AA493" s="23" t="n"/>
      <c r="AB493" s="23" t="n"/>
      <c r="AC493" s="23" t="n"/>
      <c r="AD493" s="23" t="n"/>
      <c r="AE493" s="19" t="n"/>
      <c r="AF493" s="21">
        <f>IF(IFERROR(TRIM(INDEX($A493:$Y493,MATCH(Lists!$J$3,$A$1:$Y$1,0))&amp;""),"")&lt;&gt;"",IFERROR(TRIM(INDEX($A493:$Y493,MATCH(Lists!$J$3,$A$1:$Y$1,0))&amp;""),""),IF(IFERROR(TRIM(INDEX($A493:$Y493,MATCH(Lists!$J$4,$A$1:$Y$1,0))&amp;""),"")&lt;&gt;"",IFERROR(TRIM(INDEX($A493:$Y493,MATCH(Lists!$J$4,$A$1:$Y$1,0))&amp;""),""),IFERROR(TRIM(INDEX($A493:$Y493,MATCH(Lists!$J$2,$A$1:$Y$1,0))&amp;""),"")))</f>
        <v/>
      </c>
      <c r="AG493" s="21">
        <f>IFERROR(TRIM(INDEX($A493:$Y493,MATCH(Lists!$J$5,$A$1:$Y$1,0))&amp;""),"")</f>
        <v/>
      </c>
      <c r="AH493" s="21">
        <f>IFERROR(VALUE(IFERROR(TRIM(INDEX($A493:$Y493,MATCH(Lists!$J$6,$A$1:$Y$1,0))&amp;""),"")),"")</f>
        <v/>
      </c>
      <c r="AI493" s="22">
        <f>IF($AD493="S",Themes!$L$8,IF($AD493="M",Themes!$L$9,IF($AD493="L",Themes!$L$10,0)))</f>
        <v/>
      </c>
      <c r="AJ493" s="21">
        <f>IF(OR($AA493="",$AF493=""),0,IF(COUNTIFS($AA$2:$AA493,$AA493,$AF$2:$AF493,$AF493)=1,1,0))</f>
        <v/>
      </c>
      <c r="AK493" s="21">
        <f>IF($AJ493=1,IF(AND($AG493&lt;&gt;"",$AG493&lt;&gt;Themes!$L$12),1,0),0)</f>
        <v/>
      </c>
    </row>
    <row r="494">
      <c r="Z494" s="19" t="n"/>
      <c r="AA494" s="23" t="n"/>
      <c r="AB494" s="23" t="n"/>
      <c r="AC494" s="23" t="n"/>
      <c r="AD494" s="23" t="n"/>
      <c r="AE494" s="19" t="n"/>
      <c r="AF494" s="21">
        <f>IF(IFERROR(TRIM(INDEX($A494:$Y494,MATCH(Lists!$J$3,$A$1:$Y$1,0))&amp;""),"")&lt;&gt;"",IFERROR(TRIM(INDEX($A494:$Y494,MATCH(Lists!$J$3,$A$1:$Y$1,0))&amp;""),""),IF(IFERROR(TRIM(INDEX($A494:$Y494,MATCH(Lists!$J$4,$A$1:$Y$1,0))&amp;""),"")&lt;&gt;"",IFERROR(TRIM(INDEX($A494:$Y494,MATCH(Lists!$J$4,$A$1:$Y$1,0))&amp;""),""),IFERROR(TRIM(INDEX($A494:$Y494,MATCH(Lists!$J$2,$A$1:$Y$1,0))&amp;""),"")))</f>
        <v/>
      </c>
      <c r="AG494" s="21">
        <f>IFERROR(TRIM(INDEX($A494:$Y494,MATCH(Lists!$J$5,$A$1:$Y$1,0))&amp;""),"")</f>
        <v/>
      </c>
      <c r="AH494" s="21">
        <f>IFERROR(VALUE(IFERROR(TRIM(INDEX($A494:$Y494,MATCH(Lists!$J$6,$A$1:$Y$1,0))&amp;""),"")),"")</f>
        <v/>
      </c>
      <c r="AI494" s="22">
        <f>IF($AD494="S",Themes!$L$8,IF($AD494="M",Themes!$L$9,IF($AD494="L",Themes!$L$10,0)))</f>
        <v/>
      </c>
      <c r="AJ494" s="21">
        <f>IF(OR($AA494="",$AF494=""),0,IF(COUNTIFS($AA$2:$AA494,$AA494,$AF$2:$AF494,$AF494)=1,1,0))</f>
        <v/>
      </c>
      <c r="AK494" s="21">
        <f>IF($AJ494=1,IF(AND($AG494&lt;&gt;"",$AG494&lt;&gt;Themes!$L$12),1,0),0)</f>
        <v/>
      </c>
    </row>
    <row r="495">
      <c r="Z495" s="19" t="n"/>
      <c r="AA495" s="23" t="n"/>
      <c r="AB495" s="23" t="n"/>
      <c r="AC495" s="23" t="n"/>
      <c r="AD495" s="23" t="n"/>
      <c r="AE495" s="19" t="n"/>
      <c r="AF495" s="21">
        <f>IF(IFERROR(TRIM(INDEX($A495:$Y495,MATCH(Lists!$J$3,$A$1:$Y$1,0))&amp;""),"")&lt;&gt;"",IFERROR(TRIM(INDEX($A495:$Y495,MATCH(Lists!$J$3,$A$1:$Y$1,0))&amp;""),""),IF(IFERROR(TRIM(INDEX($A495:$Y495,MATCH(Lists!$J$4,$A$1:$Y$1,0))&amp;""),"")&lt;&gt;"",IFERROR(TRIM(INDEX($A495:$Y495,MATCH(Lists!$J$4,$A$1:$Y$1,0))&amp;""),""),IFERROR(TRIM(INDEX($A495:$Y495,MATCH(Lists!$J$2,$A$1:$Y$1,0))&amp;""),"")))</f>
        <v/>
      </c>
      <c r="AG495" s="21">
        <f>IFERROR(TRIM(INDEX($A495:$Y495,MATCH(Lists!$J$5,$A$1:$Y$1,0))&amp;""),"")</f>
        <v/>
      </c>
      <c r="AH495" s="21">
        <f>IFERROR(VALUE(IFERROR(TRIM(INDEX($A495:$Y495,MATCH(Lists!$J$6,$A$1:$Y$1,0))&amp;""),"")),"")</f>
        <v/>
      </c>
      <c r="AI495" s="22">
        <f>IF($AD495="S",Themes!$L$8,IF($AD495="M",Themes!$L$9,IF($AD495="L",Themes!$L$10,0)))</f>
        <v/>
      </c>
      <c r="AJ495" s="21">
        <f>IF(OR($AA495="",$AF495=""),0,IF(COUNTIFS($AA$2:$AA495,$AA495,$AF$2:$AF495,$AF495)=1,1,0))</f>
        <v/>
      </c>
      <c r="AK495" s="21">
        <f>IF($AJ495=1,IF(AND($AG495&lt;&gt;"",$AG495&lt;&gt;Themes!$L$12),1,0),0)</f>
        <v/>
      </c>
    </row>
    <row r="496">
      <c r="Z496" s="19" t="n"/>
      <c r="AA496" s="23" t="n"/>
      <c r="AB496" s="23" t="n"/>
      <c r="AC496" s="23" t="n"/>
      <c r="AD496" s="23" t="n"/>
      <c r="AE496" s="19" t="n"/>
      <c r="AF496" s="21">
        <f>IF(IFERROR(TRIM(INDEX($A496:$Y496,MATCH(Lists!$J$3,$A$1:$Y$1,0))&amp;""),"")&lt;&gt;"",IFERROR(TRIM(INDEX($A496:$Y496,MATCH(Lists!$J$3,$A$1:$Y$1,0))&amp;""),""),IF(IFERROR(TRIM(INDEX($A496:$Y496,MATCH(Lists!$J$4,$A$1:$Y$1,0))&amp;""),"")&lt;&gt;"",IFERROR(TRIM(INDEX($A496:$Y496,MATCH(Lists!$J$4,$A$1:$Y$1,0))&amp;""),""),IFERROR(TRIM(INDEX($A496:$Y496,MATCH(Lists!$J$2,$A$1:$Y$1,0))&amp;""),"")))</f>
        <v/>
      </c>
      <c r="AG496" s="21">
        <f>IFERROR(TRIM(INDEX($A496:$Y496,MATCH(Lists!$J$5,$A$1:$Y$1,0))&amp;""),"")</f>
        <v/>
      </c>
      <c r="AH496" s="21">
        <f>IFERROR(VALUE(IFERROR(TRIM(INDEX($A496:$Y496,MATCH(Lists!$J$6,$A$1:$Y$1,0))&amp;""),"")),"")</f>
        <v/>
      </c>
      <c r="AI496" s="22">
        <f>IF($AD496="S",Themes!$L$8,IF($AD496="M",Themes!$L$9,IF($AD496="L",Themes!$L$10,0)))</f>
        <v/>
      </c>
      <c r="AJ496" s="21">
        <f>IF(OR($AA496="",$AF496=""),0,IF(COUNTIFS($AA$2:$AA496,$AA496,$AF$2:$AF496,$AF496)=1,1,0))</f>
        <v/>
      </c>
      <c r="AK496" s="21">
        <f>IF($AJ496=1,IF(AND($AG496&lt;&gt;"",$AG496&lt;&gt;Themes!$L$12),1,0),0)</f>
        <v/>
      </c>
    </row>
    <row r="497">
      <c r="Z497" s="19" t="n"/>
      <c r="AA497" s="23" t="n"/>
      <c r="AB497" s="23" t="n"/>
      <c r="AC497" s="23" t="n"/>
      <c r="AD497" s="23" t="n"/>
      <c r="AE497" s="19" t="n"/>
      <c r="AF497" s="21">
        <f>IF(IFERROR(TRIM(INDEX($A497:$Y497,MATCH(Lists!$J$3,$A$1:$Y$1,0))&amp;""),"")&lt;&gt;"",IFERROR(TRIM(INDEX($A497:$Y497,MATCH(Lists!$J$3,$A$1:$Y$1,0))&amp;""),""),IF(IFERROR(TRIM(INDEX($A497:$Y497,MATCH(Lists!$J$4,$A$1:$Y$1,0))&amp;""),"")&lt;&gt;"",IFERROR(TRIM(INDEX($A497:$Y497,MATCH(Lists!$J$4,$A$1:$Y$1,0))&amp;""),""),IFERROR(TRIM(INDEX($A497:$Y497,MATCH(Lists!$J$2,$A$1:$Y$1,0))&amp;""),"")))</f>
        <v/>
      </c>
      <c r="AG497" s="21">
        <f>IFERROR(TRIM(INDEX($A497:$Y497,MATCH(Lists!$J$5,$A$1:$Y$1,0))&amp;""),"")</f>
        <v/>
      </c>
      <c r="AH497" s="21">
        <f>IFERROR(VALUE(IFERROR(TRIM(INDEX($A497:$Y497,MATCH(Lists!$J$6,$A$1:$Y$1,0))&amp;""),"")),"")</f>
        <v/>
      </c>
      <c r="AI497" s="22">
        <f>IF($AD497="S",Themes!$L$8,IF($AD497="M",Themes!$L$9,IF($AD497="L",Themes!$L$10,0)))</f>
        <v/>
      </c>
      <c r="AJ497" s="21">
        <f>IF(OR($AA497="",$AF497=""),0,IF(COUNTIFS($AA$2:$AA497,$AA497,$AF$2:$AF497,$AF497)=1,1,0))</f>
        <v/>
      </c>
      <c r="AK497" s="21">
        <f>IF($AJ497=1,IF(AND($AG497&lt;&gt;"",$AG497&lt;&gt;Themes!$L$12),1,0),0)</f>
        <v/>
      </c>
    </row>
    <row r="498">
      <c r="Z498" s="19" t="n"/>
      <c r="AA498" s="23" t="n"/>
      <c r="AB498" s="23" t="n"/>
      <c r="AC498" s="23" t="n"/>
      <c r="AD498" s="23" t="n"/>
      <c r="AE498" s="19" t="n"/>
      <c r="AF498" s="21">
        <f>IF(IFERROR(TRIM(INDEX($A498:$Y498,MATCH(Lists!$J$3,$A$1:$Y$1,0))&amp;""),"")&lt;&gt;"",IFERROR(TRIM(INDEX($A498:$Y498,MATCH(Lists!$J$3,$A$1:$Y$1,0))&amp;""),""),IF(IFERROR(TRIM(INDEX($A498:$Y498,MATCH(Lists!$J$4,$A$1:$Y$1,0))&amp;""),"")&lt;&gt;"",IFERROR(TRIM(INDEX($A498:$Y498,MATCH(Lists!$J$4,$A$1:$Y$1,0))&amp;""),""),IFERROR(TRIM(INDEX($A498:$Y498,MATCH(Lists!$J$2,$A$1:$Y$1,0))&amp;""),"")))</f>
        <v/>
      </c>
      <c r="AG498" s="21">
        <f>IFERROR(TRIM(INDEX($A498:$Y498,MATCH(Lists!$J$5,$A$1:$Y$1,0))&amp;""),"")</f>
        <v/>
      </c>
      <c r="AH498" s="21">
        <f>IFERROR(VALUE(IFERROR(TRIM(INDEX($A498:$Y498,MATCH(Lists!$J$6,$A$1:$Y$1,0))&amp;""),"")),"")</f>
        <v/>
      </c>
      <c r="AI498" s="22">
        <f>IF($AD498="S",Themes!$L$8,IF($AD498="M",Themes!$L$9,IF($AD498="L",Themes!$L$10,0)))</f>
        <v/>
      </c>
      <c r="AJ498" s="21">
        <f>IF(OR($AA498="",$AF498=""),0,IF(COUNTIFS($AA$2:$AA498,$AA498,$AF$2:$AF498,$AF498)=1,1,0))</f>
        <v/>
      </c>
      <c r="AK498" s="21">
        <f>IF($AJ498=1,IF(AND($AG498&lt;&gt;"",$AG498&lt;&gt;Themes!$L$12),1,0),0)</f>
        <v/>
      </c>
    </row>
    <row r="499">
      <c r="Z499" s="19" t="n"/>
      <c r="AA499" s="23" t="n"/>
      <c r="AB499" s="23" t="n"/>
      <c r="AC499" s="23" t="n"/>
      <c r="AD499" s="23" t="n"/>
      <c r="AE499" s="19" t="n"/>
      <c r="AF499" s="21">
        <f>IF(IFERROR(TRIM(INDEX($A499:$Y499,MATCH(Lists!$J$3,$A$1:$Y$1,0))&amp;""),"")&lt;&gt;"",IFERROR(TRIM(INDEX($A499:$Y499,MATCH(Lists!$J$3,$A$1:$Y$1,0))&amp;""),""),IF(IFERROR(TRIM(INDEX($A499:$Y499,MATCH(Lists!$J$4,$A$1:$Y$1,0))&amp;""),"")&lt;&gt;"",IFERROR(TRIM(INDEX($A499:$Y499,MATCH(Lists!$J$4,$A$1:$Y$1,0))&amp;""),""),IFERROR(TRIM(INDEX($A499:$Y499,MATCH(Lists!$J$2,$A$1:$Y$1,0))&amp;""),"")))</f>
        <v/>
      </c>
      <c r="AG499" s="21">
        <f>IFERROR(TRIM(INDEX($A499:$Y499,MATCH(Lists!$J$5,$A$1:$Y$1,0))&amp;""),"")</f>
        <v/>
      </c>
      <c r="AH499" s="21">
        <f>IFERROR(VALUE(IFERROR(TRIM(INDEX($A499:$Y499,MATCH(Lists!$J$6,$A$1:$Y$1,0))&amp;""),"")),"")</f>
        <v/>
      </c>
      <c r="AI499" s="22">
        <f>IF($AD499="S",Themes!$L$8,IF($AD499="M",Themes!$L$9,IF($AD499="L",Themes!$L$10,0)))</f>
        <v/>
      </c>
      <c r="AJ499" s="21">
        <f>IF(OR($AA499="",$AF499=""),0,IF(COUNTIFS($AA$2:$AA499,$AA499,$AF$2:$AF499,$AF499)=1,1,0))</f>
        <v/>
      </c>
      <c r="AK499" s="21">
        <f>IF($AJ499=1,IF(AND($AG499&lt;&gt;"",$AG499&lt;&gt;Themes!$L$12),1,0),0)</f>
        <v/>
      </c>
    </row>
    <row r="500">
      <c r="Z500" s="19" t="n"/>
      <c r="AA500" s="23" t="n"/>
      <c r="AB500" s="23" t="n"/>
      <c r="AC500" s="23" t="n"/>
      <c r="AD500" s="23" t="n"/>
      <c r="AE500" s="19" t="n"/>
      <c r="AF500" s="21">
        <f>IF(IFERROR(TRIM(INDEX($A500:$Y500,MATCH(Lists!$J$3,$A$1:$Y$1,0))&amp;""),"")&lt;&gt;"",IFERROR(TRIM(INDEX($A500:$Y500,MATCH(Lists!$J$3,$A$1:$Y$1,0))&amp;""),""),IF(IFERROR(TRIM(INDEX($A500:$Y500,MATCH(Lists!$J$4,$A$1:$Y$1,0))&amp;""),"")&lt;&gt;"",IFERROR(TRIM(INDEX($A500:$Y500,MATCH(Lists!$J$4,$A$1:$Y$1,0))&amp;""),""),IFERROR(TRIM(INDEX($A500:$Y500,MATCH(Lists!$J$2,$A$1:$Y$1,0))&amp;""),"")))</f>
        <v/>
      </c>
      <c r="AG500" s="21">
        <f>IFERROR(TRIM(INDEX($A500:$Y500,MATCH(Lists!$J$5,$A$1:$Y$1,0))&amp;""),"")</f>
        <v/>
      </c>
      <c r="AH500" s="21">
        <f>IFERROR(VALUE(IFERROR(TRIM(INDEX($A500:$Y500,MATCH(Lists!$J$6,$A$1:$Y$1,0))&amp;""),"")),"")</f>
        <v/>
      </c>
      <c r="AI500" s="22">
        <f>IF($AD500="S",Themes!$L$8,IF($AD500="M",Themes!$L$9,IF($AD500="L",Themes!$L$10,0)))</f>
        <v/>
      </c>
      <c r="AJ500" s="21">
        <f>IF(OR($AA500="",$AF500=""),0,IF(COUNTIFS($AA$2:$AA500,$AA500,$AF$2:$AF500,$AF500)=1,1,0))</f>
        <v/>
      </c>
      <c r="AK500" s="21">
        <f>IF($AJ500=1,IF(AND($AG500&lt;&gt;"",$AG500&lt;&gt;Themes!$L$12),1,0),0)</f>
        <v/>
      </c>
    </row>
    <row r="501">
      <c r="Z501" s="19" t="n"/>
      <c r="AA501" s="23" t="n"/>
      <c r="AB501" s="23" t="n"/>
      <c r="AC501" s="23" t="n"/>
      <c r="AD501" s="23" t="n"/>
      <c r="AE501" s="19" t="n"/>
      <c r="AF501" s="21">
        <f>IF(IFERROR(TRIM(INDEX($A501:$Y501,MATCH(Lists!$J$3,$A$1:$Y$1,0))&amp;""),"")&lt;&gt;"",IFERROR(TRIM(INDEX($A501:$Y501,MATCH(Lists!$J$3,$A$1:$Y$1,0))&amp;""),""),IF(IFERROR(TRIM(INDEX($A501:$Y501,MATCH(Lists!$J$4,$A$1:$Y$1,0))&amp;""),"")&lt;&gt;"",IFERROR(TRIM(INDEX($A501:$Y501,MATCH(Lists!$J$4,$A$1:$Y$1,0))&amp;""),""),IFERROR(TRIM(INDEX($A501:$Y501,MATCH(Lists!$J$2,$A$1:$Y$1,0))&amp;""),"")))</f>
        <v/>
      </c>
      <c r="AG501" s="21">
        <f>IFERROR(TRIM(INDEX($A501:$Y501,MATCH(Lists!$J$5,$A$1:$Y$1,0))&amp;""),"")</f>
        <v/>
      </c>
      <c r="AH501" s="21">
        <f>IFERROR(VALUE(IFERROR(TRIM(INDEX($A501:$Y501,MATCH(Lists!$J$6,$A$1:$Y$1,0))&amp;""),"")),"")</f>
        <v/>
      </c>
      <c r="AI501" s="22">
        <f>IF($AD501="S",Themes!$L$8,IF($AD501="M",Themes!$L$9,IF($AD501="L",Themes!$L$10,0)))</f>
        <v/>
      </c>
      <c r="AJ501" s="21">
        <f>IF(OR($AA501="",$AF501=""),0,IF(COUNTIFS($AA$2:$AA501,$AA501,$AF$2:$AF501,$AF501)=1,1,0))</f>
        <v/>
      </c>
      <c r="AK501" s="21">
        <f>IF($AJ501=1,IF(AND($AG501&lt;&gt;"",$AG501&lt;&gt;Themes!$L$12),1,0),0)</f>
        <v/>
      </c>
    </row>
    <row r="502">
      <c r="Z502" s="19" t="n"/>
      <c r="AA502" s="23" t="n"/>
      <c r="AB502" s="23" t="n"/>
      <c r="AC502" s="23" t="n"/>
      <c r="AD502" s="23" t="n"/>
      <c r="AE502" s="19" t="n"/>
      <c r="AF502" s="21">
        <f>IF(IFERROR(TRIM(INDEX($A502:$Y502,MATCH(Lists!$J$3,$A$1:$Y$1,0))&amp;""),"")&lt;&gt;"",IFERROR(TRIM(INDEX($A502:$Y502,MATCH(Lists!$J$3,$A$1:$Y$1,0))&amp;""),""),IF(IFERROR(TRIM(INDEX($A502:$Y502,MATCH(Lists!$J$4,$A$1:$Y$1,0))&amp;""),"")&lt;&gt;"",IFERROR(TRIM(INDEX($A502:$Y502,MATCH(Lists!$J$4,$A$1:$Y$1,0))&amp;""),""),IFERROR(TRIM(INDEX($A502:$Y502,MATCH(Lists!$J$2,$A$1:$Y$1,0))&amp;""),"")))</f>
        <v/>
      </c>
      <c r="AG502" s="21">
        <f>IFERROR(TRIM(INDEX($A502:$Y502,MATCH(Lists!$J$5,$A$1:$Y$1,0))&amp;""),"")</f>
        <v/>
      </c>
      <c r="AH502" s="21">
        <f>IFERROR(VALUE(IFERROR(TRIM(INDEX($A502:$Y502,MATCH(Lists!$J$6,$A$1:$Y$1,0))&amp;""),"")),"")</f>
        <v/>
      </c>
      <c r="AI502" s="22">
        <f>IF($AD502="S",Themes!$L$8,IF($AD502="M",Themes!$L$9,IF($AD502="L",Themes!$L$10,0)))</f>
        <v/>
      </c>
      <c r="AJ502" s="21">
        <f>IF(OR($AA502="",$AF502=""),0,IF(COUNTIFS($AA$2:$AA502,$AA502,$AF$2:$AF502,$AF502)=1,1,0))</f>
        <v/>
      </c>
      <c r="AK502" s="21">
        <f>IF($AJ502=1,IF(AND($AG502&lt;&gt;"",$AG502&lt;&gt;Themes!$L$12),1,0),0)</f>
        <v/>
      </c>
    </row>
    <row r="503">
      <c r="Z503" s="19" t="n"/>
      <c r="AA503" s="23" t="n"/>
      <c r="AB503" s="23" t="n"/>
      <c r="AC503" s="23" t="n"/>
      <c r="AD503" s="23" t="n"/>
      <c r="AE503" s="19" t="n"/>
      <c r="AF503" s="21">
        <f>IF(IFERROR(TRIM(INDEX($A503:$Y503,MATCH(Lists!$J$3,$A$1:$Y$1,0))&amp;""),"")&lt;&gt;"",IFERROR(TRIM(INDEX($A503:$Y503,MATCH(Lists!$J$3,$A$1:$Y$1,0))&amp;""),""),IF(IFERROR(TRIM(INDEX($A503:$Y503,MATCH(Lists!$J$4,$A$1:$Y$1,0))&amp;""),"")&lt;&gt;"",IFERROR(TRIM(INDEX($A503:$Y503,MATCH(Lists!$J$4,$A$1:$Y$1,0))&amp;""),""),IFERROR(TRIM(INDEX($A503:$Y503,MATCH(Lists!$J$2,$A$1:$Y$1,0))&amp;""),"")))</f>
        <v/>
      </c>
      <c r="AG503" s="21">
        <f>IFERROR(TRIM(INDEX($A503:$Y503,MATCH(Lists!$J$5,$A$1:$Y$1,0))&amp;""),"")</f>
        <v/>
      </c>
      <c r="AH503" s="21">
        <f>IFERROR(VALUE(IFERROR(TRIM(INDEX($A503:$Y503,MATCH(Lists!$J$6,$A$1:$Y$1,0))&amp;""),"")),"")</f>
        <v/>
      </c>
      <c r="AI503" s="22">
        <f>IF($AD503="S",Themes!$L$8,IF($AD503="M",Themes!$L$9,IF($AD503="L",Themes!$L$10,0)))</f>
        <v/>
      </c>
      <c r="AJ503" s="21">
        <f>IF(OR($AA503="",$AF503=""),0,IF(COUNTIFS($AA$2:$AA503,$AA503,$AF$2:$AF503,$AF503)=1,1,0))</f>
        <v/>
      </c>
      <c r="AK503" s="21">
        <f>IF($AJ503=1,IF(AND($AG503&lt;&gt;"",$AG503&lt;&gt;Themes!$L$12),1,0),0)</f>
        <v/>
      </c>
    </row>
    <row r="504">
      <c r="Z504" s="19" t="n"/>
      <c r="AA504" s="23" t="n"/>
      <c r="AB504" s="23" t="n"/>
      <c r="AC504" s="23" t="n"/>
      <c r="AD504" s="23" t="n"/>
      <c r="AE504" s="19" t="n"/>
      <c r="AF504" s="21">
        <f>IF(IFERROR(TRIM(INDEX($A504:$Y504,MATCH(Lists!$J$3,$A$1:$Y$1,0))&amp;""),"")&lt;&gt;"",IFERROR(TRIM(INDEX($A504:$Y504,MATCH(Lists!$J$3,$A$1:$Y$1,0))&amp;""),""),IF(IFERROR(TRIM(INDEX($A504:$Y504,MATCH(Lists!$J$4,$A$1:$Y$1,0))&amp;""),"")&lt;&gt;"",IFERROR(TRIM(INDEX($A504:$Y504,MATCH(Lists!$J$4,$A$1:$Y$1,0))&amp;""),""),IFERROR(TRIM(INDEX($A504:$Y504,MATCH(Lists!$J$2,$A$1:$Y$1,0))&amp;""),"")))</f>
        <v/>
      </c>
      <c r="AG504" s="21">
        <f>IFERROR(TRIM(INDEX($A504:$Y504,MATCH(Lists!$J$5,$A$1:$Y$1,0))&amp;""),"")</f>
        <v/>
      </c>
      <c r="AH504" s="21">
        <f>IFERROR(VALUE(IFERROR(TRIM(INDEX($A504:$Y504,MATCH(Lists!$J$6,$A$1:$Y$1,0))&amp;""),"")),"")</f>
        <v/>
      </c>
      <c r="AI504" s="22">
        <f>IF($AD504="S",Themes!$L$8,IF($AD504="M",Themes!$L$9,IF($AD504="L",Themes!$L$10,0)))</f>
        <v/>
      </c>
      <c r="AJ504" s="21">
        <f>IF(OR($AA504="",$AF504=""),0,IF(COUNTIFS($AA$2:$AA504,$AA504,$AF$2:$AF504,$AF504)=1,1,0))</f>
        <v/>
      </c>
      <c r="AK504" s="21">
        <f>IF($AJ504=1,IF(AND($AG504&lt;&gt;"",$AG504&lt;&gt;Themes!$L$12),1,0),0)</f>
        <v/>
      </c>
    </row>
    <row r="505">
      <c r="Z505" s="19" t="n"/>
      <c r="AA505" s="23" t="n"/>
      <c r="AB505" s="23" t="n"/>
      <c r="AC505" s="23" t="n"/>
      <c r="AD505" s="23" t="n"/>
      <c r="AE505" s="19" t="n"/>
      <c r="AF505" s="21">
        <f>IF(IFERROR(TRIM(INDEX($A505:$Y505,MATCH(Lists!$J$3,$A$1:$Y$1,0))&amp;""),"")&lt;&gt;"",IFERROR(TRIM(INDEX($A505:$Y505,MATCH(Lists!$J$3,$A$1:$Y$1,0))&amp;""),""),IF(IFERROR(TRIM(INDEX($A505:$Y505,MATCH(Lists!$J$4,$A$1:$Y$1,0))&amp;""),"")&lt;&gt;"",IFERROR(TRIM(INDEX($A505:$Y505,MATCH(Lists!$J$4,$A$1:$Y$1,0))&amp;""),""),IFERROR(TRIM(INDEX($A505:$Y505,MATCH(Lists!$J$2,$A$1:$Y$1,0))&amp;""),"")))</f>
        <v/>
      </c>
      <c r="AG505" s="21">
        <f>IFERROR(TRIM(INDEX($A505:$Y505,MATCH(Lists!$J$5,$A$1:$Y$1,0))&amp;""),"")</f>
        <v/>
      </c>
      <c r="AH505" s="21">
        <f>IFERROR(VALUE(IFERROR(TRIM(INDEX($A505:$Y505,MATCH(Lists!$J$6,$A$1:$Y$1,0))&amp;""),"")),"")</f>
        <v/>
      </c>
      <c r="AI505" s="22">
        <f>IF($AD505="S",Themes!$L$8,IF($AD505="M",Themes!$L$9,IF($AD505="L",Themes!$L$10,0)))</f>
        <v/>
      </c>
      <c r="AJ505" s="21">
        <f>IF(OR($AA505="",$AF505=""),0,IF(COUNTIFS($AA$2:$AA505,$AA505,$AF$2:$AF505,$AF505)=1,1,0))</f>
        <v/>
      </c>
      <c r="AK505" s="21">
        <f>IF($AJ505=1,IF(AND($AG505&lt;&gt;"",$AG505&lt;&gt;Themes!$L$12),1,0),0)</f>
        <v/>
      </c>
    </row>
    <row r="506">
      <c r="Z506" s="19" t="n"/>
      <c r="AA506" s="23" t="n"/>
      <c r="AB506" s="23" t="n"/>
      <c r="AC506" s="23" t="n"/>
      <c r="AD506" s="23" t="n"/>
      <c r="AE506" s="19" t="n"/>
      <c r="AF506" s="21">
        <f>IF(IFERROR(TRIM(INDEX($A506:$Y506,MATCH(Lists!$J$3,$A$1:$Y$1,0))&amp;""),"")&lt;&gt;"",IFERROR(TRIM(INDEX($A506:$Y506,MATCH(Lists!$J$3,$A$1:$Y$1,0))&amp;""),""),IF(IFERROR(TRIM(INDEX($A506:$Y506,MATCH(Lists!$J$4,$A$1:$Y$1,0))&amp;""),"")&lt;&gt;"",IFERROR(TRIM(INDEX($A506:$Y506,MATCH(Lists!$J$4,$A$1:$Y$1,0))&amp;""),""),IFERROR(TRIM(INDEX($A506:$Y506,MATCH(Lists!$J$2,$A$1:$Y$1,0))&amp;""),"")))</f>
        <v/>
      </c>
      <c r="AG506" s="21">
        <f>IFERROR(TRIM(INDEX($A506:$Y506,MATCH(Lists!$J$5,$A$1:$Y$1,0))&amp;""),"")</f>
        <v/>
      </c>
      <c r="AH506" s="21">
        <f>IFERROR(VALUE(IFERROR(TRIM(INDEX($A506:$Y506,MATCH(Lists!$J$6,$A$1:$Y$1,0))&amp;""),"")),"")</f>
        <v/>
      </c>
      <c r="AI506" s="22">
        <f>IF($AD506="S",Themes!$L$8,IF($AD506="M",Themes!$L$9,IF($AD506="L",Themes!$L$10,0)))</f>
        <v/>
      </c>
      <c r="AJ506" s="21">
        <f>IF(OR($AA506="",$AF506=""),0,IF(COUNTIFS($AA$2:$AA506,$AA506,$AF$2:$AF506,$AF506)=1,1,0))</f>
        <v/>
      </c>
      <c r="AK506" s="21">
        <f>IF($AJ506=1,IF(AND($AG506&lt;&gt;"",$AG506&lt;&gt;Themes!$L$12),1,0),0)</f>
        <v/>
      </c>
    </row>
    <row r="507">
      <c r="Z507" s="19" t="n"/>
      <c r="AA507" s="23" t="n"/>
      <c r="AB507" s="23" t="n"/>
      <c r="AC507" s="23" t="n"/>
      <c r="AD507" s="23" t="n"/>
      <c r="AE507" s="19" t="n"/>
      <c r="AF507" s="21">
        <f>IF(IFERROR(TRIM(INDEX($A507:$Y507,MATCH(Lists!$J$3,$A$1:$Y$1,0))&amp;""),"")&lt;&gt;"",IFERROR(TRIM(INDEX($A507:$Y507,MATCH(Lists!$J$3,$A$1:$Y$1,0))&amp;""),""),IF(IFERROR(TRIM(INDEX($A507:$Y507,MATCH(Lists!$J$4,$A$1:$Y$1,0))&amp;""),"")&lt;&gt;"",IFERROR(TRIM(INDEX($A507:$Y507,MATCH(Lists!$J$4,$A$1:$Y$1,0))&amp;""),""),IFERROR(TRIM(INDEX($A507:$Y507,MATCH(Lists!$J$2,$A$1:$Y$1,0))&amp;""),"")))</f>
        <v/>
      </c>
      <c r="AG507" s="21">
        <f>IFERROR(TRIM(INDEX($A507:$Y507,MATCH(Lists!$J$5,$A$1:$Y$1,0))&amp;""),"")</f>
        <v/>
      </c>
      <c r="AH507" s="21">
        <f>IFERROR(VALUE(IFERROR(TRIM(INDEX($A507:$Y507,MATCH(Lists!$J$6,$A$1:$Y$1,0))&amp;""),"")),"")</f>
        <v/>
      </c>
      <c r="AI507" s="22">
        <f>IF($AD507="S",Themes!$L$8,IF($AD507="M",Themes!$L$9,IF($AD507="L",Themes!$L$10,0)))</f>
        <v/>
      </c>
      <c r="AJ507" s="21">
        <f>IF(OR($AA507="",$AF507=""),0,IF(COUNTIFS($AA$2:$AA507,$AA507,$AF$2:$AF507,$AF507)=1,1,0))</f>
        <v/>
      </c>
      <c r="AK507" s="21">
        <f>IF($AJ507=1,IF(AND($AG507&lt;&gt;"",$AG507&lt;&gt;Themes!$L$12),1,0),0)</f>
        <v/>
      </c>
    </row>
    <row r="508">
      <c r="Z508" s="19" t="n"/>
      <c r="AA508" s="23" t="n"/>
      <c r="AB508" s="23" t="n"/>
      <c r="AC508" s="23" t="n"/>
      <c r="AD508" s="23" t="n"/>
      <c r="AE508" s="19" t="n"/>
      <c r="AF508" s="21">
        <f>IF(IFERROR(TRIM(INDEX($A508:$Y508,MATCH(Lists!$J$3,$A$1:$Y$1,0))&amp;""),"")&lt;&gt;"",IFERROR(TRIM(INDEX($A508:$Y508,MATCH(Lists!$J$3,$A$1:$Y$1,0))&amp;""),""),IF(IFERROR(TRIM(INDEX($A508:$Y508,MATCH(Lists!$J$4,$A$1:$Y$1,0))&amp;""),"")&lt;&gt;"",IFERROR(TRIM(INDEX($A508:$Y508,MATCH(Lists!$J$4,$A$1:$Y$1,0))&amp;""),""),IFERROR(TRIM(INDEX($A508:$Y508,MATCH(Lists!$J$2,$A$1:$Y$1,0))&amp;""),"")))</f>
        <v/>
      </c>
      <c r="AG508" s="21">
        <f>IFERROR(TRIM(INDEX($A508:$Y508,MATCH(Lists!$J$5,$A$1:$Y$1,0))&amp;""),"")</f>
        <v/>
      </c>
      <c r="AH508" s="21">
        <f>IFERROR(VALUE(IFERROR(TRIM(INDEX($A508:$Y508,MATCH(Lists!$J$6,$A$1:$Y$1,0))&amp;""),"")),"")</f>
        <v/>
      </c>
      <c r="AI508" s="22">
        <f>IF($AD508="S",Themes!$L$8,IF($AD508="M",Themes!$L$9,IF($AD508="L",Themes!$L$10,0)))</f>
        <v/>
      </c>
      <c r="AJ508" s="21">
        <f>IF(OR($AA508="",$AF508=""),0,IF(COUNTIFS($AA$2:$AA508,$AA508,$AF$2:$AF508,$AF508)=1,1,0))</f>
        <v/>
      </c>
      <c r="AK508" s="21">
        <f>IF($AJ508=1,IF(AND($AG508&lt;&gt;"",$AG508&lt;&gt;Themes!$L$12),1,0),0)</f>
        <v/>
      </c>
    </row>
    <row r="509">
      <c r="Z509" s="19" t="n"/>
      <c r="AA509" s="23" t="n"/>
      <c r="AB509" s="23" t="n"/>
      <c r="AC509" s="23" t="n"/>
      <c r="AD509" s="23" t="n"/>
      <c r="AE509" s="19" t="n"/>
      <c r="AF509" s="21">
        <f>IF(IFERROR(TRIM(INDEX($A509:$Y509,MATCH(Lists!$J$3,$A$1:$Y$1,0))&amp;""),"")&lt;&gt;"",IFERROR(TRIM(INDEX($A509:$Y509,MATCH(Lists!$J$3,$A$1:$Y$1,0))&amp;""),""),IF(IFERROR(TRIM(INDEX($A509:$Y509,MATCH(Lists!$J$4,$A$1:$Y$1,0))&amp;""),"")&lt;&gt;"",IFERROR(TRIM(INDEX($A509:$Y509,MATCH(Lists!$J$4,$A$1:$Y$1,0))&amp;""),""),IFERROR(TRIM(INDEX($A509:$Y509,MATCH(Lists!$J$2,$A$1:$Y$1,0))&amp;""),"")))</f>
        <v/>
      </c>
      <c r="AG509" s="21">
        <f>IFERROR(TRIM(INDEX($A509:$Y509,MATCH(Lists!$J$5,$A$1:$Y$1,0))&amp;""),"")</f>
        <v/>
      </c>
      <c r="AH509" s="21">
        <f>IFERROR(VALUE(IFERROR(TRIM(INDEX($A509:$Y509,MATCH(Lists!$J$6,$A$1:$Y$1,0))&amp;""),"")),"")</f>
        <v/>
      </c>
      <c r="AI509" s="22">
        <f>IF($AD509="S",Themes!$L$8,IF($AD509="M",Themes!$L$9,IF($AD509="L",Themes!$L$10,0)))</f>
        <v/>
      </c>
      <c r="AJ509" s="21">
        <f>IF(OR($AA509="",$AF509=""),0,IF(COUNTIFS($AA$2:$AA509,$AA509,$AF$2:$AF509,$AF509)=1,1,0))</f>
        <v/>
      </c>
      <c r="AK509" s="21">
        <f>IF($AJ509=1,IF(AND($AG509&lt;&gt;"",$AG509&lt;&gt;Themes!$L$12),1,0),0)</f>
        <v/>
      </c>
    </row>
    <row r="510">
      <c r="Z510" s="19" t="n"/>
      <c r="AA510" s="23" t="n"/>
      <c r="AB510" s="23" t="n"/>
      <c r="AC510" s="23" t="n"/>
      <c r="AD510" s="23" t="n"/>
      <c r="AE510" s="19" t="n"/>
      <c r="AF510" s="21">
        <f>IF(IFERROR(TRIM(INDEX($A510:$Y510,MATCH(Lists!$J$3,$A$1:$Y$1,0))&amp;""),"")&lt;&gt;"",IFERROR(TRIM(INDEX($A510:$Y510,MATCH(Lists!$J$3,$A$1:$Y$1,0))&amp;""),""),IF(IFERROR(TRIM(INDEX($A510:$Y510,MATCH(Lists!$J$4,$A$1:$Y$1,0))&amp;""),"")&lt;&gt;"",IFERROR(TRIM(INDEX($A510:$Y510,MATCH(Lists!$J$4,$A$1:$Y$1,0))&amp;""),""),IFERROR(TRIM(INDEX($A510:$Y510,MATCH(Lists!$J$2,$A$1:$Y$1,0))&amp;""),"")))</f>
        <v/>
      </c>
      <c r="AG510" s="21">
        <f>IFERROR(TRIM(INDEX($A510:$Y510,MATCH(Lists!$J$5,$A$1:$Y$1,0))&amp;""),"")</f>
        <v/>
      </c>
      <c r="AH510" s="21">
        <f>IFERROR(VALUE(IFERROR(TRIM(INDEX($A510:$Y510,MATCH(Lists!$J$6,$A$1:$Y$1,0))&amp;""),"")),"")</f>
        <v/>
      </c>
      <c r="AI510" s="22">
        <f>IF($AD510="S",Themes!$L$8,IF($AD510="M",Themes!$L$9,IF($AD510="L",Themes!$L$10,0)))</f>
        <v/>
      </c>
      <c r="AJ510" s="21">
        <f>IF(OR($AA510="",$AF510=""),0,IF(COUNTIFS($AA$2:$AA510,$AA510,$AF$2:$AF510,$AF510)=1,1,0))</f>
        <v/>
      </c>
      <c r="AK510" s="21">
        <f>IF($AJ510=1,IF(AND($AG510&lt;&gt;"",$AG510&lt;&gt;Themes!$L$12),1,0),0)</f>
        <v/>
      </c>
    </row>
    <row r="511">
      <c r="Z511" s="19" t="n"/>
      <c r="AA511" s="23" t="n"/>
      <c r="AB511" s="23" t="n"/>
      <c r="AC511" s="23" t="n"/>
      <c r="AD511" s="23" t="n"/>
      <c r="AE511" s="19" t="n"/>
      <c r="AF511" s="21">
        <f>IF(IFERROR(TRIM(INDEX($A511:$Y511,MATCH(Lists!$J$3,$A$1:$Y$1,0))&amp;""),"")&lt;&gt;"",IFERROR(TRIM(INDEX($A511:$Y511,MATCH(Lists!$J$3,$A$1:$Y$1,0))&amp;""),""),IF(IFERROR(TRIM(INDEX($A511:$Y511,MATCH(Lists!$J$4,$A$1:$Y$1,0))&amp;""),"")&lt;&gt;"",IFERROR(TRIM(INDEX($A511:$Y511,MATCH(Lists!$J$4,$A$1:$Y$1,0))&amp;""),""),IFERROR(TRIM(INDEX($A511:$Y511,MATCH(Lists!$J$2,$A$1:$Y$1,0))&amp;""),"")))</f>
        <v/>
      </c>
      <c r="AG511" s="21">
        <f>IFERROR(TRIM(INDEX($A511:$Y511,MATCH(Lists!$J$5,$A$1:$Y$1,0))&amp;""),"")</f>
        <v/>
      </c>
      <c r="AH511" s="21">
        <f>IFERROR(VALUE(IFERROR(TRIM(INDEX($A511:$Y511,MATCH(Lists!$J$6,$A$1:$Y$1,0))&amp;""),"")),"")</f>
        <v/>
      </c>
      <c r="AI511" s="22">
        <f>IF($AD511="S",Themes!$L$8,IF($AD511="M",Themes!$L$9,IF($AD511="L",Themes!$L$10,0)))</f>
        <v/>
      </c>
      <c r="AJ511" s="21">
        <f>IF(OR($AA511="",$AF511=""),0,IF(COUNTIFS($AA$2:$AA511,$AA511,$AF$2:$AF511,$AF511)=1,1,0))</f>
        <v/>
      </c>
      <c r="AK511" s="21">
        <f>IF($AJ511=1,IF(AND($AG511&lt;&gt;"",$AG511&lt;&gt;Themes!$L$12),1,0),0)</f>
        <v/>
      </c>
    </row>
    <row r="512">
      <c r="Z512" s="19" t="n"/>
      <c r="AA512" s="23" t="n"/>
      <c r="AB512" s="23" t="n"/>
      <c r="AC512" s="23" t="n"/>
      <c r="AD512" s="23" t="n"/>
      <c r="AE512" s="19" t="n"/>
      <c r="AF512" s="21">
        <f>IF(IFERROR(TRIM(INDEX($A512:$Y512,MATCH(Lists!$J$3,$A$1:$Y$1,0))&amp;""),"")&lt;&gt;"",IFERROR(TRIM(INDEX($A512:$Y512,MATCH(Lists!$J$3,$A$1:$Y$1,0))&amp;""),""),IF(IFERROR(TRIM(INDEX($A512:$Y512,MATCH(Lists!$J$4,$A$1:$Y$1,0))&amp;""),"")&lt;&gt;"",IFERROR(TRIM(INDEX($A512:$Y512,MATCH(Lists!$J$4,$A$1:$Y$1,0))&amp;""),""),IFERROR(TRIM(INDEX($A512:$Y512,MATCH(Lists!$J$2,$A$1:$Y$1,0))&amp;""),"")))</f>
        <v/>
      </c>
      <c r="AG512" s="21">
        <f>IFERROR(TRIM(INDEX($A512:$Y512,MATCH(Lists!$J$5,$A$1:$Y$1,0))&amp;""),"")</f>
        <v/>
      </c>
      <c r="AH512" s="21">
        <f>IFERROR(VALUE(IFERROR(TRIM(INDEX($A512:$Y512,MATCH(Lists!$J$6,$A$1:$Y$1,0))&amp;""),"")),"")</f>
        <v/>
      </c>
      <c r="AI512" s="22">
        <f>IF($AD512="S",Themes!$L$8,IF($AD512="M",Themes!$L$9,IF($AD512="L",Themes!$L$10,0)))</f>
        <v/>
      </c>
      <c r="AJ512" s="21">
        <f>IF(OR($AA512="",$AF512=""),0,IF(COUNTIFS($AA$2:$AA512,$AA512,$AF$2:$AF512,$AF512)=1,1,0))</f>
        <v/>
      </c>
      <c r="AK512" s="21">
        <f>IF($AJ512=1,IF(AND($AG512&lt;&gt;"",$AG512&lt;&gt;Themes!$L$12),1,0),0)</f>
        <v/>
      </c>
    </row>
    <row r="513">
      <c r="Z513" s="19" t="n"/>
      <c r="AA513" s="23" t="n"/>
      <c r="AB513" s="23" t="n"/>
      <c r="AC513" s="23" t="n"/>
      <c r="AD513" s="23" t="n"/>
      <c r="AE513" s="19" t="n"/>
      <c r="AF513" s="21">
        <f>IF(IFERROR(TRIM(INDEX($A513:$Y513,MATCH(Lists!$J$3,$A$1:$Y$1,0))&amp;""),"")&lt;&gt;"",IFERROR(TRIM(INDEX($A513:$Y513,MATCH(Lists!$J$3,$A$1:$Y$1,0))&amp;""),""),IF(IFERROR(TRIM(INDEX($A513:$Y513,MATCH(Lists!$J$4,$A$1:$Y$1,0))&amp;""),"")&lt;&gt;"",IFERROR(TRIM(INDEX($A513:$Y513,MATCH(Lists!$J$4,$A$1:$Y$1,0))&amp;""),""),IFERROR(TRIM(INDEX($A513:$Y513,MATCH(Lists!$J$2,$A$1:$Y$1,0))&amp;""),"")))</f>
        <v/>
      </c>
      <c r="AG513" s="21">
        <f>IFERROR(TRIM(INDEX($A513:$Y513,MATCH(Lists!$J$5,$A$1:$Y$1,0))&amp;""),"")</f>
        <v/>
      </c>
      <c r="AH513" s="21">
        <f>IFERROR(VALUE(IFERROR(TRIM(INDEX($A513:$Y513,MATCH(Lists!$J$6,$A$1:$Y$1,0))&amp;""),"")),"")</f>
        <v/>
      </c>
      <c r="AI513" s="22">
        <f>IF($AD513="S",Themes!$L$8,IF($AD513="M",Themes!$L$9,IF($AD513="L",Themes!$L$10,0)))</f>
        <v/>
      </c>
      <c r="AJ513" s="21">
        <f>IF(OR($AA513="",$AF513=""),0,IF(COUNTIFS($AA$2:$AA513,$AA513,$AF$2:$AF513,$AF513)=1,1,0))</f>
        <v/>
      </c>
      <c r="AK513" s="21">
        <f>IF($AJ513=1,IF(AND($AG513&lt;&gt;"",$AG513&lt;&gt;Themes!$L$12),1,0),0)</f>
        <v/>
      </c>
    </row>
    <row r="514">
      <c r="Z514" s="19" t="n"/>
      <c r="AA514" s="23" t="n"/>
      <c r="AB514" s="23" t="n"/>
      <c r="AC514" s="23" t="n"/>
      <c r="AD514" s="23" t="n"/>
      <c r="AE514" s="19" t="n"/>
      <c r="AF514" s="21">
        <f>IF(IFERROR(TRIM(INDEX($A514:$Y514,MATCH(Lists!$J$3,$A$1:$Y$1,0))&amp;""),"")&lt;&gt;"",IFERROR(TRIM(INDEX($A514:$Y514,MATCH(Lists!$J$3,$A$1:$Y$1,0))&amp;""),""),IF(IFERROR(TRIM(INDEX($A514:$Y514,MATCH(Lists!$J$4,$A$1:$Y$1,0))&amp;""),"")&lt;&gt;"",IFERROR(TRIM(INDEX($A514:$Y514,MATCH(Lists!$J$4,$A$1:$Y$1,0))&amp;""),""),IFERROR(TRIM(INDEX($A514:$Y514,MATCH(Lists!$J$2,$A$1:$Y$1,0))&amp;""),"")))</f>
        <v/>
      </c>
      <c r="AG514" s="21">
        <f>IFERROR(TRIM(INDEX($A514:$Y514,MATCH(Lists!$J$5,$A$1:$Y$1,0))&amp;""),"")</f>
        <v/>
      </c>
      <c r="AH514" s="21">
        <f>IFERROR(VALUE(IFERROR(TRIM(INDEX($A514:$Y514,MATCH(Lists!$J$6,$A$1:$Y$1,0))&amp;""),"")),"")</f>
        <v/>
      </c>
      <c r="AI514" s="22">
        <f>IF($AD514="S",Themes!$L$8,IF($AD514="M",Themes!$L$9,IF($AD514="L",Themes!$L$10,0)))</f>
        <v/>
      </c>
      <c r="AJ514" s="21">
        <f>IF(OR($AA514="",$AF514=""),0,IF(COUNTIFS($AA$2:$AA514,$AA514,$AF$2:$AF514,$AF514)=1,1,0))</f>
        <v/>
      </c>
      <c r="AK514" s="21">
        <f>IF($AJ514=1,IF(AND($AG514&lt;&gt;"",$AG514&lt;&gt;Themes!$L$12),1,0),0)</f>
        <v/>
      </c>
    </row>
    <row r="515">
      <c r="Z515" s="19" t="n"/>
      <c r="AA515" s="23" t="n"/>
      <c r="AB515" s="23" t="n"/>
      <c r="AC515" s="23" t="n"/>
      <c r="AD515" s="23" t="n"/>
      <c r="AE515" s="19" t="n"/>
      <c r="AF515" s="21">
        <f>IF(IFERROR(TRIM(INDEX($A515:$Y515,MATCH(Lists!$J$3,$A$1:$Y$1,0))&amp;""),"")&lt;&gt;"",IFERROR(TRIM(INDEX($A515:$Y515,MATCH(Lists!$J$3,$A$1:$Y$1,0))&amp;""),""),IF(IFERROR(TRIM(INDEX($A515:$Y515,MATCH(Lists!$J$4,$A$1:$Y$1,0))&amp;""),"")&lt;&gt;"",IFERROR(TRIM(INDEX($A515:$Y515,MATCH(Lists!$J$4,$A$1:$Y$1,0))&amp;""),""),IFERROR(TRIM(INDEX($A515:$Y515,MATCH(Lists!$J$2,$A$1:$Y$1,0))&amp;""),"")))</f>
        <v/>
      </c>
      <c r="AG515" s="21">
        <f>IFERROR(TRIM(INDEX($A515:$Y515,MATCH(Lists!$J$5,$A$1:$Y$1,0))&amp;""),"")</f>
        <v/>
      </c>
      <c r="AH515" s="21">
        <f>IFERROR(VALUE(IFERROR(TRIM(INDEX($A515:$Y515,MATCH(Lists!$J$6,$A$1:$Y$1,0))&amp;""),"")),"")</f>
        <v/>
      </c>
      <c r="AI515" s="22">
        <f>IF($AD515="S",Themes!$L$8,IF($AD515="M",Themes!$L$9,IF($AD515="L",Themes!$L$10,0)))</f>
        <v/>
      </c>
      <c r="AJ515" s="21">
        <f>IF(OR($AA515="",$AF515=""),0,IF(COUNTIFS($AA$2:$AA515,$AA515,$AF$2:$AF515,$AF515)=1,1,0))</f>
        <v/>
      </c>
      <c r="AK515" s="21">
        <f>IF($AJ515=1,IF(AND($AG515&lt;&gt;"",$AG515&lt;&gt;Themes!$L$12),1,0),0)</f>
        <v/>
      </c>
    </row>
    <row r="516">
      <c r="Z516" s="19" t="n"/>
      <c r="AA516" s="23" t="n"/>
      <c r="AB516" s="23" t="n"/>
      <c r="AC516" s="23" t="n"/>
      <c r="AD516" s="23" t="n"/>
      <c r="AE516" s="19" t="n"/>
      <c r="AF516" s="21">
        <f>IF(IFERROR(TRIM(INDEX($A516:$Y516,MATCH(Lists!$J$3,$A$1:$Y$1,0))&amp;""),"")&lt;&gt;"",IFERROR(TRIM(INDEX($A516:$Y516,MATCH(Lists!$J$3,$A$1:$Y$1,0))&amp;""),""),IF(IFERROR(TRIM(INDEX($A516:$Y516,MATCH(Lists!$J$4,$A$1:$Y$1,0))&amp;""),"")&lt;&gt;"",IFERROR(TRIM(INDEX($A516:$Y516,MATCH(Lists!$J$4,$A$1:$Y$1,0))&amp;""),""),IFERROR(TRIM(INDEX($A516:$Y516,MATCH(Lists!$J$2,$A$1:$Y$1,0))&amp;""),"")))</f>
        <v/>
      </c>
      <c r="AG516" s="21">
        <f>IFERROR(TRIM(INDEX($A516:$Y516,MATCH(Lists!$J$5,$A$1:$Y$1,0))&amp;""),"")</f>
        <v/>
      </c>
      <c r="AH516" s="21">
        <f>IFERROR(VALUE(IFERROR(TRIM(INDEX($A516:$Y516,MATCH(Lists!$J$6,$A$1:$Y$1,0))&amp;""),"")),"")</f>
        <v/>
      </c>
      <c r="AI516" s="22">
        <f>IF($AD516="S",Themes!$L$8,IF($AD516="M",Themes!$L$9,IF($AD516="L",Themes!$L$10,0)))</f>
        <v/>
      </c>
      <c r="AJ516" s="21">
        <f>IF(OR($AA516="",$AF516=""),0,IF(COUNTIFS($AA$2:$AA516,$AA516,$AF$2:$AF516,$AF516)=1,1,0))</f>
        <v/>
      </c>
      <c r="AK516" s="21">
        <f>IF($AJ516=1,IF(AND($AG516&lt;&gt;"",$AG516&lt;&gt;Themes!$L$12),1,0),0)</f>
        <v/>
      </c>
    </row>
    <row r="517">
      <c r="Z517" s="19" t="n"/>
      <c r="AA517" s="23" t="n"/>
      <c r="AB517" s="23" t="n"/>
      <c r="AC517" s="23" t="n"/>
      <c r="AD517" s="23" t="n"/>
      <c r="AE517" s="19" t="n"/>
      <c r="AF517" s="21">
        <f>IF(IFERROR(TRIM(INDEX($A517:$Y517,MATCH(Lists!$J$3,$A$1:$Y$1,0))&amp;""),"")&lt;&gt;"",IFERROR(TRIM(INDEX($A517:$Y517,MATCH(Lists!$J$3,$A$1:$Y$1,0))&amp;""),""),IF(IFERROR(TRIM(INDEX($A517:$Y517,MATCH(Lists!$J$4,$A$1:$Y$1,0))&amp;""),"")&lt;&gt;"",IFERROR(TRIM(INDEX($A517:$Y517,MATCH(Lists!$J$4,$A$1:$Y$1,0))&amp;""),""),IFERROR(TRIM(INDEX($A517:$Y517,MATCH(Lists!$J$2,$A$1:$Y$1,0))&amp;""),"")))</f>
        <v/>
      </c>
      <c r="AG517" s="21">
        <f>IFERROR(TRIM(INDEX($A517:$Y517,MATCH(Lists!$J$5,$A$1:$Y$1,0))&amp;""),"")</f>
        <v/>
      </c>
      <c r="AH517" s="21">
        <f>IFERROR(VALUE(IFERROR(TRIM(INDEX($A517:$Y517,MATCH(Lists!$J$6,$A$1:$Y$1,0))&amp;""),"")),"")</f>
        <v/>
      </c>
      <c r="AI517" s="22">
        <f>IF($AD517="S",Themes!$L$8,IF($AD517="M",Themes!$L$9,IF($AD517="L",Themes!$L$10,0)))</f>
        <v/>
      </c>
      <c r="AJ517" s="21">
        <f>IF(OR($AA517="",$AF517=""),0,IF(COUNTIFS($AA$2:$AA517,$AA517,$AF$2:$AF517,$AF517)=1,1,0))</f>
        <v/>
      </c>
      <c r="AK517" s="21">
        <f>IF($AJ517=1,IF(AND($AG517&lt;&gt;"",$AG517&lt;&gt;Themes!$L$12),1,0),0)</f>
        <v/>
      </c>
    </row>
    <row r="518">
      <c r="Z518" s="19" t="n"/>
      <c r="AA518" s="23" t="n"/>
      <c r="AB518" s="23" t="n"/>
      <c r="AC518" s="23" t="n"/>
      <c r="AD518" s="23" t="n"/>
      <c r="AE518" s="19" t="n"/>
      <c r="AF518" s="21">
        <f>IF(IFERROR(TRIM(INDEX($A518:$Y518,MATCH(Lists!$J$3,$A$1:$Y$1,0))&amp;""),"")&lt;&gt;"",IFERROR(TRIM(INDEX($A518:$Y518,MATCH(Lists!$J$3,$A$1:$Y$1,0))&amp;""),""),IF(IFERROR(TRIM(INDEX($A518:$Y518,MATCH(Lists!$J$4,$A$1:$Y$1,0))&amp;""),"")&lt;&gt;"",IFERROR(TRIM(INDEX($A518:$Y518,MATCH(Lists!$J$4,$A$1:$Y$1,0))&amp;""),""),IFERROR(TRIM(INDEX($A518:$Y518,MATCH(Lists!$J$2,$A$1:$Y$1,0))&amp;""),"")))</f>
        <v/>
      </c>
      <c r="AG518" s="21">
        <f>IFERROR(TRIM(INDEX($A518:$Y518,MATCH(Lists!$J$5,$A$1:$Y$1,0))&amp;""),"")</f>
        <v/>
      </c>
      <c r="AH518" s="21">
        <f>IFERROR(VALUE(IFERROR(TRIM(INDEX($A518:$Y518,MATCH(Lists!$J$6,$A$1:$Y$1,0))&amp;""),"")),"")</f>
        <v/>
      </c>
      <c r="AI518" s="22">
        <f>IF($AD518="S",Themes!$L$8,IF($AD518="M",Themes!$L$9,IF($AD518="L",Themes!$L$10,0)))</f>
        <v/>
      </c>
      <c r="AJ518" s="21">
        <f>IF(OR($AA518="",$AF518=""),0,IF(COUNTIFS($AA$2:$AA518,$AA518,$AF$2:$AF518,$AF518)=1,1,0))</f>
        <v/>
      </c>
      <c r="AK518" s="21">
        <f>IF($AJ518=1,IF(AND($AG518&lt;&gt;"",$AG518&lt;&gt;Themes!$L$12),1,0),0)</f>
        <v/>
      </c>
    </row>
    <row r="519">
      <c r="Z519" s="19" t="n"/>
      <c r="AA519" s="23" t="n"/>
      <c r="AB519" s="23" t="n"/>
      <c r="AC519" s="23" t="n"/>
      <c r="AD519" s="23" t="n"/>
      <c r="AE519" s="19" t="n"/>
      <c r="AF519" s="21">
        <f>IF(IFERROR(TRIM(INDEX($A519:$Y519,MATCH(Lists!$J$3,$A$1:$Y$1,0))&amp;""),"")&lt;&gt;"",IFERROR(TRIM(INDEX($A519:$Y519,MATCH(Lists!$J$3,$A$1:$Y$1,0))&amp;""),""),IF(IFERROR(TRIM(INDEX($A519:$Y519,MATCH(Lists!$J$4,$A$1:$Y$1,0))&amp;""),"")&lt;&gt;"",IFERROR(TRIM(INDEX($A519:$Y519,MATCH(Lists!$J$4,$A$1:$Y$1,0))&amp;""),""),IFERROR(TRIM(INDEX($A519:$Y519,MATCH(Lists!$J$2,$A$1:$Y$1,0))&amp;""),"")))</f>
        <v/>
      </c>
      <c r="AG519" s="21">
        <f>IFERROR(TRIM(INDEX($A519:$Y519,MATCH(Lists!$J$5,$A$1:$Y$1,0))&amp;""),"")</f>
        <v/>
      </c>
      <c r="AH519" s="21">
        <f>IFERROR(VALUE(IFERROR(TRIM(INDEX($A519:$Y519,MATCH(Lists!$J$6,$A$1:$Y$1,0))&amp;""),"")),"")</f>
        <v/>
      </c>
      <c r="AI519" s="22">
        <f>IF($AD519="S",Themes!$L$8,IF($AD519="M",Themes!$L$9,IF($AD519="L",Themes!$L$10,0)))</f>
        <v/>
      </c>
      <c r="AJ519" s="21">
        <f>IF(OR($AA519="",$AF519=""),0,IF(COUNTIFS($AA$2:$AA519,$AA519,$AF$2:$AF519,$AF519)=1,1,0))</f>
        <v/>
      </c>
      <c r="AK519" s="21">
        <f>IF($AJ519=1,IF(AND($AG519&lt;&gt;"",$AG519&lt;&gt;Themes!$L$12),1,0),0)</f>
        <v/>
      </c>
    </row>
    <row r="520">
      <c r="Z520" s="19" t="n"/>
      <c r="AA520" s="23" t="n"/>
      <c r="AB520" s="23" t="n"/>
      <c r="AC520" s="23" t="n"/>
      <c r="AD520" s="23" t="n"/>
      <c r="AE520" s="19" t="n"/>
      <c r="AF520" s="21">
        <f>IF(IFERROR(TRIM(INDEX($A520:$Y520,MATCH(Lists!$J$3,$A$1:$Y$1,0))&amp;""),"")&lt;&gt;"",IFERROR(TRIM(INDEX($A520:$Y520,MATCH(Lists!$J$3,$A$1:$Y$1,0))&amp;""),""),IF(IFERROR(TRIM(INDEX($A520:$Y520,MATCH(Lists!$J$4,$A$1:$Y$1,0))&amp;""),"")&lt;&gt;"",IFERROR(TRIM(INDEX($A520:$Y520,MATCH(Lists!$J$4,$A$1:$Y$1,0))&amp;""),""),IFERROR(TRIM(INDEX($A520:$Y520,MATCH(Lists!$J$2,$A$1:$Y$1,0))&amp;""),"")))</f>
        <v/>
      </c>
      <c r="AG520" s="21">
        <f>IFERROR(TRIM(INDEX($A520:$Y520,MATCH(Lists!$J$5,$A$1:$Y$1,0))&amp;""),"")</f>
        <v/>
      </c>
      <c r="AH520" s="21">
        <f>IFERROR(VALUE(IFERROR(TRIM(INDEX($A520:$Y520,MATCH(Lists!$J$6,$A$1:$Y$1,0))&amp;""),"")),"")</f>
        <v/>
      </c>
      <c r="AI520" s="22">
        <f>IF($AD520="S",Themes!$L$8,IF($AD520="M",Themes!$L$9,IF($AD520="L",Themes!$L$10,0)))</f>
        <v/>
      </c>
      <c r="AJ520" s="21">
        <f>IF(OR($AA520="",$AF520=""),0,IF(COUNTIFS($AA$2:$AA520,$AA520,$AF$2:$AF520,$AF520)=1,1,0))</f>
        <v/>
      </c>
      <c r="AK520" s="21">
        <f>IF($AJ520=1,IF(AND($AG520&lt;&gt;"",$AG520&lt;&gt;Themes!$L$12),1,0),0)</f>
        <v/>
      </c>
    </row>
    <row r="521">
      <c r="Z521" s="19" t="n"/>
      <c r="AA521" s="23" t="n"/>
      <c r="AB521" s="23" t="n"/>
      <c r="AC521" s="23" t="n"/>
      <c r="AD521" s="23" t="n"/>
      <c r="AE521" s="19" t="n"/>
      <c r="AF521" s="21">
        <f>IF(IFERROR(TRIM(INDEX($A521:$Y521,MATCH(Lists!$J$3,$A$1:$Y$1,0))&amp;""),"")&lt;&gt;"",IFERROR(TRIM(INDEX($A521:$Y521,MATCH(Lists!$J$3,$A$1:$Y$1,0))&amp;""),""),IF(IFERROR(TRIM(INDEX($A521:$Y521,MATCH(Lists!$J$4,$A$1:$Y$1,0))&amp;""),"")&lt;&gt;"",IFERROR(TRIM(INDEX($A521:$Y521,MATCH(Lists!$J$4,$A$1:$Y$1,0))&amp;""),""),IFERROR(TRIM(INDEX($A521:$Y521,MATCH(Lists!$J$2,$A$1:$Y$1,0))&amp;""),"")))</f>
        <v/>
      </c>
      <c r="AG521" s="21">
        <f>IFERROR(TRIM(INDEX($A521:$Y521,MATCH(Lists!$J$5,$A$1:$Y$1,0))&amp;""),"")</f>
        <v/>
      </c>
      <c r="AH521" s="21">
        <f>IFERROR(VALUE(IFERROR(TRIM(INDEX($A521:$Y521,MATCH(Lists!$J$6,$A$1:$Y$1,0))&amp;""),"")),"")</f>
        <v/>
      </c>
      <c r="AI521" s="22">
        <f>IF($AD521="S",Themes!$L$8,IF($AD521="M",Themes!$L$9,IF($AD521="L",Themes!$L$10,0)))</f>
        <v/>
      </c>
      <c r="AJ521" s="21">
        <f>IF(OR($AA521="",$AF521=""),0,IF(COUNTIFS($AA$2:$AA521,$AA521,$AF$2:$AF521,$AF521)=1,1,0))</f>
        <v/>
      </c>
      <c r="AK521" s="21">
        <f>IF($AJ521=1,IF(AND($AG521&lt;&gt;"",$AG521&lt;&gt;Themes!$L$12),1,0),0)</f>
        <v/>
      </c>
    </row>
    <row r="522">
      <c r="Z522" s="19" t="n"/>
      <c r="AA522" s="23" t="n"/>
      <c r="AB522" s="23" t="n"/>
      <c r="AC522" s="23" t="n"/>
      <c r="AD522" s="23" t="n"/>
      <c r="AE522" s="19" t="n"/>
      <c r="AF522" s="21">
        <f>IF(IFERROR(TRIM(INDEX($A522:$Y522,MATCH(Lists!$J$3,$A$1:$Y$1,0))&amp;""),"")&lt;&gt;"",IFERROR(TRIM(INDEX($A522:$Y522,MATCH(Lists!$J$3,$A$1:$Y$1,0))&amp;""),""),IF(IFERROR(TRIM(INDEX($A522:$Y522,MATCH(Lists!$J$4,$A$1:$Y$1,0))&amp;""),"")&lt;&gt;"",IFERROR(TRIM(INDEX($A522:$Y522,MATCH(Lists!$J$4,$A$1:$Y$1,0))&amp;""),""),IFERROR(TRIM(INDEX($A522:$Y522,MATCH(Lists!$J$2,$A$1:$Y$1,0))&amp;""),"")))</f>
        <v/>
      </c>
      <c r="AG522" s="21">
        <f>IFERROR(TRIM(INDEX($A522:$Y522,MATCH(Lists!$J$5,$A$1:$Y$1,0))&amp;""),"")</f>
        <v/>
      </c>
      <c r="AH522" s="21">
        <f>IFERROR(VALUE(IFERROR(TRIM(INDEX($A522:$Y522,MATCH(Lists!$J$6,$A$1:$Y$1,0))&amp;""),"")),"")</f>
        <v/>
      </c>
      <c r="AI522" s="22">
        <f>IF($AD522="S",Themes!$L$8,IF($AD522="M",Themes!$L$9,IF($AD522="L",Themes!$L$10,0)))</f>
        <v/>
      </c>
      <c r="AJ522" s="21">
        <f>IF(OR($AA522="",$AF522=""),0,IF(COUNTIFS($AA$2:$AA522,$AA522,$AF$2:$AF522,$AF522)=1,1,0))</f>
        <v/>
      </c>
      <c r="AK522" s="21">
        <f>IF($AJ522=1,IF(AND($AG522&lt;&gt;"",$AG522&lt;&gt;Themes!$L$12),1,0),0)</f>
        <v/>
      </c>
    </row>
    <row r="523">
      <c r="Z523" s="19" t="n"/>
      <c r="AA523" s="23" t="n"/>
      <c r="AB523" s="23" t="n"/>
      <c r="AC523" s="23" t="n"/>
      <c r="AD523" s="23" t="n"/>
      <c r="AE523" s="19" t="n"/>
      <c r="AF523" s="21">
        <f>IF(IFERROR(TRIM(INDEX($A523:$Y523,MATCH(Lists!$J$3,$A$1:$Y$1,0))&amp;""),"")&lt;&gt;"",IFERROR(TRIM(INDEX($A523:$Y523,MATCH(Lists!$J$3,$A$1:$Y$1,0))&amp;""),""),IF(IFERROR(TRIM(INDEX($A523:$Y523,MATCH(Lists!$J$4,$A$1:$Y$1,0))&amp;""),"")&lt;&gt;"",IFERROR(TRIM(INDEX($A523:$Y523,MATCH(Lists!$J$4,$A$1:$Y$1,0))&amp;""),""),IFERROR(TRIM(INDEX($A523:$Y523,MATCH(Lists!$J$2,$A$1:$Y$1,0))&amp;""),"")))</f>
        <v/>
      </c>
      <c r="AG523" s="21">
        <f>IFERROR(TRIM(INDEX($A523:$Y523,MATCH(Lists!$J$5,$A$1:$Y$1,0))&amp;""),"")</f>
        <v/>
      </c>
      <c r="AH523" s="21">
        <f>IFERROR(VALUE(IFERROR(TRIM(INDEX($A523:$Y523,MATCH(Lists!$J$6,$A$1:$Y$1,0))&amp;""),"")),"")</f>
        <v/>
      </c>
      <c r="AI523" s="22">
        <f>IF($AD523="S",Themes!$L$8,IF($AD523="M",Themes!$L$9,IF($AD523="L",Themes!$L$10,0)))</f>
        <v/>
      </c>
      <c r="AJ523" s="21">
        <f>IF(OR($AA523="",$AF523=""),0,IF(COUNTIFS($AA$2:$AA523,$AA523,$AF$2:$AF523,$AF523)=1,1,0))</f>
        <v/>
      </c>
      <c r="AK523" s="21">
        <f>IF($AJ523=1,IF(AND($AG523&lt;&gt;"",$AG523&lt;&gt;Themes!$L$12),1,0),0)</f>
        <v/>
      </c>
    </row>
    <row r="524">
      <c r="Z524" s="19" t="n"/>
      <c r="AA524" s="23" t="n"/>
      <c r="AB524" s="23" t="n"/>
      <c r="AC524" s="23" t="n"/>
      <c r="AD524" s="23" t="n"/>
      <c r="AE524" s="19" t="n"/>
      <c r="AF524" s="21">
        <f>IF(IFERROR(TRIM(INDEX($A524:$Y524,MATCH(Lists!$J$3,$A$1:$Y$1,0))&amp;""),"")&lt;&gt;"",IFERROR(TRIM(INDEX($A524:$Y524,MATCH(Lists!$J$3,$A$1:$Y$1,0))&amp;""),""),IF(IFERROR(TRIM(INDEX($A524:$Y524,MATCH(Lists!$J$4,$A$1:$Y$1,0))&amp;""),"")&lt;&gt;"",IFERROR(TRIM(INDEX($A524:$Y524,MATCH(Lists!$J$4,$A$1:$Y$1,0))&amp;""),""),IFERROR(TRIM(INDEX($A524:$Y524,MATCH(Lists!$J$2,$A$1:$Y$1,0))&amp;""),"")))</f>
        <v/>
      </c>
      <c r="AG524" s="21">
        <f>IFERROR(TRIM(INDEX($A524:$Y524,MATCH(Lists!$J$5,$A$1:$Y$1,0))&amp;""),"")</f>
        <v/>
      </c>
      <c r="AH524" s="21">
        <f>IFERROR(VALUE(IFERROR(TRIM(INDEX($A524:$Y524,MATCH(Lists!$J$6,$A$1:$Y$1,0))&amp;""),"")),"")</f>
        <v/>
      </c>
      <c r="AI524" s="22">
        <f>IF($AD524="S",Themes!$L$8,IF($AD524="M",Themes!$L$9,IF($AD524="L",Themes!$L$10,0)))</f>
        <v/>
      </c>
      <c r="AJ524" s="21">
        <f>IF(OR($AA524="",$AF524=""),0,IF(COUNTIFS($AA$2:$AA524,$AA524,$AF$2:$AF524,$AF524)=1,1,0))</f>
        <v/>
      </c>
      <c r="AK524" s="21">
        <f>IF($AJ524=1,IF(AND($AG524&lt;&gt;"",$AG524&lt;&gt;Themes!$L$12),1,0),0)</f>
        <v/>
      </c>
    </row>
    <row r="525">
      <c r="Z525" s="19" t="n"/>
      <c r="AA525" s="23" t="n"/>
      <c r="AB525" s="23" t="n"/>
      <c r="AC525" s="23" t="n"/>
      <c r="AD525" s="23" t="n"/>
      <c r="AE525" s="19" t="n"/>
      <c r="AF525" s="21">
        <f>IF(IFERROR(TRIM(INDEX($A525:$Y525,MATCH(Lists!$J$3,$A$1:$Y$1,0))&amp;""),"")&lt;&gt;"",IFERROR(TRIM(INDEX($A525:$Y525,MATCH(Lists!$J$3,$A$1:$Y$1,0))&amp;""),""),IF(IFERROR(TRIM(INDEX($A525:$Y525,MATCH(Lists!$J$4,$A$1:$Y$1,0))&amp;""),"")&lt;&gt;"",IFERROR(TRIM(INDEX($A525:$Y525,MATCH(Lists!$J$4,$A$1:$Y$1,0))&amp;""),""),IFERROR(TRIM(INDEX($A525:$Y525,MATCH(Lists!$J$2,$A$1:$Y$1,0))&amp;""),"")))</f>
        <v/>
      </c>
      <c r="AG525" s="21">
        <f>IFERROR(TRIM(INDEX($A525:$Y525,MATCH(Lists!$J$5,$A$1:$Y$1,0))&amp;""),"")</f>
        <v/>
      </c>
      <c r="AH525" s="21">
        <f>IFERROR(VALUE(IFERROR(TRIM(INDEX($A525:$Y525,MATCH(Lists!$J$6,$A$1:$Y$1,0))&amp;""),"")),"")</f>
        <v/>
      </c>
      <c r="AI525" s="22">
        <f>IF($AD525="S",Themes!$L$8,IF($AD525="M",Themes!$L$9,IF($AD525="L",Themes!$L$10,0)))</f>
        <v/>
      </c>
      <c r="AJ525" s="21">
        <f>IF(OR($AA525="",$AF525=""),0,IF(COUNTIFS($AA$2:$AA525,$AA525,$AF$2:$AF525,$AF525)=1,1,0))</f>
        <v/>
      </c>
      <c r="AK525" s="21">
        <f>IF($AJ525=1,IF(AND($AG525&lt;&gt;"",$AG525&lt;&gt;Themes!$L$12),1,0),0)</f>
        <v/>
      </c>
    </row>
    <row r="526">
      <c r="Z526" s="19" t="n"/>
      <c r="AA526" s="23" t="n"/>
      <c r="AB526" s="23" t="n"/>
      <c r="AC526" s="23" t="n"/>
      <c r="AD526" s="23" t="n"/>
      <c r="AE526" s="19" t="n"/>
      <c r="AF526" s="21">
        <f>IF(IFERROR(TRIM(INDEX($A526:$Y526,MATCH(Lists!$J$3,$A$1:$Y$1,0))&amp;""),"")&lt;&gt;"",IFERROR(TRIM(INDEX($A526:$Y526,MATCH(Lists!$J$3,$A$1:$Y$1,0))&amp;""),""),IF(IFERROR(TRIM(INDEX($A526:$Y526,MATCH(Lists!$J$4,$A$1:$Y$1,0))&amp;""),"")&lt;&gt;"",IFERROR(TRIM(INDEX($A526:$Y526,MATCH(Lists!$J$4,$A$1:$Y$1,0))&amp;""),""),IFERROR(TRIM(INDEX($A526:$Y526,MATCH(Lists!$J$2,$A$1:$Y$1,0))&amp;""),"")))</f>
        <v/>
      </c>
      <c r="AG526" s="21">
        <f>IFERROR(TRIM(INDEX($A526:$Y526,MATCH(Lists!$J$5,$A$1:$Y$1,0))&amp;""),"")</f>
        <v/>
      </c>
      <c r="AH526" s="21">
        <f>IFERROR(VALUE(IFERROR(TRIM(INDEX($A526:$Y526,MATCH(Lists!$J$6,$A$1:$Y$1,0))&amp;""),"")),"")</f>
        <v/>
      </c>
      <c r="AI526" s="22">
        <f>IF($AD526="S",Themes!$L$8,IF($AD526="M",Themes!$L$9,IF($AD526="L",Themes!$L$10,0)))</f>
        <v/>
      </c>
      <c r="AJ526" s="21">
        <f>IF(OR($AA526="",$AF526=""),0,IF(COUNTIFS($AA$2:$AA526,$AA526,$AF$2:$AF526,$AF526)=1,1,0))</f>
        <v/>
      </c>
      <c r="AK526" s="21">
        <f>IF($AJ526=1,IF(AND($AG526&lt;&gt;"",$AG526&lt;&gt;Themes!$L$12),1,0),0)</f>
        <v/>
      </c>
    </row>
    <row r="527">
      <c r="Z527" s="19" t="n"/>
      <c r="AA527" s="23" t="n"/>
      <c r="AB527" s="23" t="n"/>
      <c r="AC527" s="23" t="n"/>
      <c r="AD527" s="23" t="n"/>
      <c r="AE527" s="19" t="n"/>
      <c r="AF527" s="21">
        <f>IF(IFERROR(TRIM(INDEX($A527:$Y527,MATCH(Lists!$J$3,$A$1:$Y$1,0))&amp;""),"")&lt;&gt;"",IFERROR(TRIM(INDEX($A527:$Y527,MATCH(Lists!$J$3,$A$1:$Y$1,0))&amp;""),""),IF(IFERROR(TRIM(INDEX($A527:$Y527,MATCH(Lists!$J$4,$A$1:$Y$1,0))&amp;""),"")&lt;&gt;"",IFERROR(TRIM(INDEX($A527:$Y527,MATCH(Lists!$J$4,$A$1:$Y$1,0))&amp;""),""),IFERROR(TRIM(INDEX($A527:$Y527,MATCH(Lists!$J$2,$A$1:$Y$1,0))&amp;""),"")))</f>
        <v/>
      </c>
      <c r="AG527" s="21">
        <f>IFERROR(TRIM(INDEX($A527:$Y527,MATCH(Lists!$J$5,$A$1:$Y$1,0))&amp;""),"")</f>
        <v/>
      </c>
      <c r="AH527" s="21">
        <f>IFERROR(VALUE(IFERROR(TRIM(INDEX($A527:$Y527,MATCH(Lists!$J$6,$A$1:$Y$1,0))&amp;""),"")),"")</f>
        <v/>
      </c>
      <c r="AI527" s="22">
        <f>IF($AD527="S",Themes!$L$8,IF($AD527="M",Themes!$L$9,IF($AD527="L",Themes!$L$10,0)))</f>
        <v/>
      </c>
      <c r="AJ527" s="21">
        <f>IF(OR($AA527="",$AF527=""),0,IF(COUNTIFS($AA$2:$AA527,$AA527,$AF$2:$AF527,$AF527)=1,1,0))</f>
        <v/>
      </c>
      <c r="AK527" s="21">
        <f>IF($AJ527=1,IF(AND($AG527&lt;&gt;"",$AG527&lt;&gt;Themes!$L$12),1,0),0)</f>
        <v/>
      </c>
    </row>
    <row r="528">
      <c r="Z528" s="19" t="n"/>
      <c r="AA528" s="23" t="n"/>
      <c r="AB528" s="23" t="n"/>
      <c r="AC528" s="23" t="n"/>
      <c r="AD528" s="23" t="n"/>
      <c r="AE528" s="19" t="n"/>
      <c r="AF528" s="21">
        <f>IF(IFERROR(TRIM(INDEX($A528:$Y528,MATCH(Lists!$J$3,$A$1:$Y$1,0))&amp;""),"")&lt;&gt;"",IFERROR(TRIM(INDEX($A528:$Y528,MATCH(Lists!$J$3,$A$1:$Y$1,0))&amp;""),""),IF(IFERROR(TRIM(INDEX($A528:$Y528,MATCH(Lists!$J$4,$A$1:$Y$1,0))&amp;""),"")&lt;&gt;"",IFERROR(TRIM(INDEX($A528:$Y528,MATCH(Lists!$J$4,$A$1:$Y$1,0))&amp;""),""),IFERROR(TRIM(INDEX($A528:$Y528,MATCH(Lists!$J$2,$A$1:$Y$1,0))&amp;""),"")))</f>
        <v/>
      </c>
      <c r="AG528" s="21">
        <f>IFERROR(TRIM(INDEX($A528:$Y528,MATCH(Lists!$J$5,$A$1:$Y$1,0))&amp;""),"")</f>
        <v/>
      </c>
      <c r="AH528" s="21">
        <f>IFERROR(VALUE(IFERROR(TRIM(INDEX($A528:$Y528,MATCH(Lists!$J$6,$A$1:$Y$1,0))&amp;""),"")),"")</f>
        <v/>
      </c>
      <c r="AI528" s="22">
        <f>IF($AD528="S",Themes!$L$8,IF($AD528="M",Themes!$L$9,IF($AD528="L",Themes!$L$10,0)))</f>
        <v/>
      </c>
      <c r="AJ528" s="21">
        <f>IF(OR($AA528="",$AF528=""),0,IF(COUNTIFS($AA$2:$AA528,$AA528,$AF$2:$AF528,$AF528)=1,1,0))</f>
        <v/>
      </c>
      <c r="AK528" s="21">
        <f>IF($AJ528=1,IF(AND($AG528&lt;&gt;"",$AG528&lt;&gt;Themes!$L$12),1,0),0)</f>
        <v/>
      </c>
    </row>
    <row r="529">
      <c r="Z529" s="19" t="n"/>
      <c r="AA529" s="23" t="n"/>
      <c r="AB529" s="23" t="n"/>
      <c r="AC529" s="23" t="n"/>
      <c r="AD529" s="23" t="n"/>
      <c r="AE529" s="19" t="n"/>
      <c r="AF529" s="21">
        <f>IF(IFERROR(TRIM(INDEX($A529:$Y529,MATCH(Lists!$J$3,$A$1:$Y$1,0))&amp;""),"")&lt;&gt;"",IFERROR(TRIM(INDEX($A529:$Y529,MATCH(Lists!$J$3,$A$1:$Y$1,0))&amp;""),""),IF(IFERROR(TRIM(INDEX($A529:$Y529,MATCH(Lists!$J$4,$A$1:$Y$1,0))&amp;""),"")&lt;&gt;"",IFERROR(TRIM(INDEX($A529:$Y529,MATCH(Lists!$J$4,$A$1:$Y$1,0))&amp;""),""),IFERROR(TRIM(INDEX($A529:$Y529,MATCH(Lists!$J$2,$A$1:$Y$1,0))&amp;""),"")))</f>
        <v/>
      </c>
      <c r="AG529" s="21">
        <f>IFERROR(TRIM(INDEX($A529:$Y529,MATCH(Lists!$J$5,$A$1:$Y$1,0))&amp;""),"")</f>
        <v/>
      </c>
      <c r="AH529" s="21">
        <f>IFERROR(VALUE(IFERROR(TRIM(INDEX($A529:$Y529,MATCH(Lists!$J$6,$A$1:$Y$1,0))&amp;""),"")),"")</f>
        <v/>
      </c>
      <c r="AI529" s="22">
        <f>IF($AD529="S",Themes!$L$8,IF($AD529="M",Themes!$L$9,IF($AD529="L",Themes!$L$10,0)))</f>
        <v/>
      </c>
      <c r="AJ529" s="21">
        <f>IF(OR($AA529="",$AF529=""),0,IF(COUNTIFS($AA$2:$AA529,$AA529,$AF$2:$AF529,$AF529)=1,1,0))</f>
        <v/>
      </c>
      <c r="AK529" s="21">
        <f>IF($AJ529=1,IF(AND($AG529&lt;&gt;"",$AG529&lt;&gt;Themes!$L$12),1,0),0)</f>
        <v/>
      </c>
    </row>
    <row r="530">
      <c r="Z530" s="19" t="n"/>
      <c r="AA530" s="23" t="n"/>
      <c r="AB530" s="23" t="n"/>
      <c r="AC530" s="23" t="n"/>
      <c r="AD530" s="23" t="n"/>
      <c r="AE530" s="19" t="n"/>
      <c r="AF530" s="21">
        <f>IF(IFERROR(TRIM(INDEX($A530:$Y530,MATCH(Lists!$J$3,$A$1:$Y$1,0))&amp;""),"")&lt;&gt;"",IFERROR(TRIM(INDEX($A530:$Y530,MATCH(Lists!$J$3,$A$1:$Y$1,0))&amp;""),""),IF(IFERROR(TRIM(INDEX($A530:$Y530,MATCH(Lists!$J$4,$A$1:$Y$1,0))&amp;""),"")&lt;&gt;"",IFERROR(TRIM(INDEX($A530:$Y530,MATCH(Lists!$J$4,$A$1:$Y$1,0))&amp;""),""),IFERROR(TRIM(INDEX($A530:$Y530,MATCH(Lists!$J$2,$A$1:$Y$1,0))&amp;""),"")))</f>
        <v/>
      </c>
      <c r="AG530" s="21">
        <f>IFERROR(TRIM(INDEX($A530:$Y530,MATCH(Lists!$J$5,$A$1:$Y$1,0))&amp;""),"")</f>
        <v/>
      </c>
      <c r="AH530" s="21">
        <f>IFERROR(VALUE(IFERROR(TRIM(INDEX($A530:$Y530,MATCH(Lists!$J$6,$A$1:$Y$1,0))&amp;""),"")),"")</f>
        <v/>
      </c>
      <c r="AI530" s="22">
        <f>IF($AD530="S",Themes!$L$8,IF($AD530="M",Themes!$L$9,IF($AD530="L",Themes!$L$10,0)))</f>
        <v/>
      </c>
      <c r="AJ530" s="21">
        <f>IF(OR($AA530="",$AF530=""),0,IF(COUNTIFS($AA$2:$AA530,$AA530,$AF$2:$AF530,$AF530)=1,1,0))</f>
        <v/>
      </c>
      <c r="AK530" s="21">
        <f>IF($AJ530=1,IF(AND($AG530&lt;&gt;"",$AG530&lt;&gt;Themes!$L$12),1,0),0)</f>
        <v/>
      </c>
    </row>
    <row r="531">
      <c r="Z531" s="19" t="n"/>
      <c r="AA531" s="23" t="n"/>
      <c r="AB531" s="23" t="n"/>
      <c r="AC531" s="23" t="n"/>
      <c r="AD531" s="23" t="n"/>
      <c r="AE531" s="19" t="n"/>
      <c r="AF531" s="21">
        <f>IF(IFERROR(TRIM(INDEX($A531:$Y531,MATCH(Lists!$J$3,$A$1:$Y$1,0))&amp;""),"")&lt;&gt;"",IFERROR(TRIM(INDEX($A531:$Y531,MATCH(Lists!$J$3,$A$1:$Y$1,0))&amp;""),""),IF(IFERROR(TRIM(INDEX($A531:$Y531,MATCH(Lists!$J$4,$A$1:$Y$1,0))&amp;""),"")&lt;&gt;"",IFERROR(TRIM(INDEX($A531:$Y531,MATCH(Lists!$J$4,$A$1:$Y$1,0))&amp;""),""),IFERROR(TRIM(INDEX($A531:$Y531,MATCH(Lists!$J$2,$A$1:$Y$1,0))&amp;""),"")))</f>
        <v/>
      </c>
      <c r="AG531" s="21">
        <f>IFERROR(TRIM(INDEX($A531:$Y531,MATCH(Lists!$J$5,$A$1:$Y$1,0))&amp;""),"")</f>
        <v/>
      </c>
      <c r="AH531" s="21">
        <f>IFERROR(VALUE(IFERROR(TRIM(INDEX($A531:$Y531,MATCH(Lists!$J$6,$A$1:$Y$1,0))&amp;""),"")),"")</f>
        <v/>
      </c>
      <c r="AI531" s="22">
        <f>IF($AD531="S",Themes!$L$8,IF($AD531="M",Themes!$L$9,IF($AD531="L",Themes!$L$10,0)))</f>
        <v/>
      </c>
      <c r="AJ531" s="21">
        <f>IF(OR($AA531="",$AF531=""),0,IF(COUNTIFS($AA$2:$AA531,$AA531,$AF$2:$AF531,$AF531)=1,1,0))</f>
        <v/>
      </c>
      <c r="AK531" s="21">
        <f>IF($AJ531=1,IF(AND($AG531&lt;&gt;"",$AG531&lt;&gt;Themes!$L$12),1,0),0)</f>
        <v/>
      </c>
    </row>
    <row r="532">
      <c r="Z532" s="19" t="n"/>
      <c r="AA532" s="23" t="n"/>
      <c r="AB532" s="23" t="n"/>
      <c r="AC532" s="23" t="n"/>
      <c r="AD532" s="23" t="n"/>
      <c r="AE532" s="19" t="n"/>
      <c r="AF532" s="21">
        <f>IF(IFERROR(TRIM(INDEX($A532:$Y532,MATCH(Lists!$J$3,$A$1:$Y$1,0))&amp;""),"")&lt;&gt;"",IFERROR(TRIM(INDEX($A532:$Y532,MATCH(Lists!$J$3,$A$1:$Y$1,0))&amp;""),""),IF(IFERROR(TRIM(INDEX($A532:$Y532,MATCH(Lists!$J$4,$A$1:$Y$1,0))&amp;""),"")&lt;&gt;"",IFERROR(TRIM(INDEX($A532:$Y532,MATCH(Lists!$J$4,$A$1:$Y$1,0))&amp;""),""),IFERROR(TRIM(INDEX($A532:$Y532,MATCH(Lists!$J$2,$A$1:$Y$1,0))&amp;""),"")))</f>
        <v/>
      </c>
      <c r="AG532" s="21">
        <f>IFERROR(TRIM(INDEX($A532:$Y532,MATCH(Lists!$J$5,$A$1:$Y$1,0))&amp;""),"")</f>
        <v/>
      </c>
      <c r="AH532" s="21">
        <f>IFERROR(VALUE(IFERROR(TRIM(INDEX($A532:$Y532,MATCH(Lists!$J$6,$A$1:$Y$1,0))&amp;""),"")),"")</f>
        <v/>
      </c>
      <c r="AI532" s="22">
        <f>IF($AD532="S",Themes!$L$8,IF($AD532="M",Themes!$L$9,IF($AD532="L",Themes!$L$10,0)))</f>
        <v/>
      </c>
      <c r="AJ532" s="21">
        <f>IF(OR($AA532="",$AF532=""),0,IF(COUNTIFS($AA$2:$AA532,$AA532,$AF$2:$AF532,$AF532)=1,1,0))</f>
        <v/>
      </c>
      <c r="AK532" s="21">
        <f>IF($AJ532=1,IF(AND($AG532&lt;&gt;"",$AG532&lt;&gt;Themes!$L$12),1,0),0)</f>
        <v/>
      </c>
    </row>
    <row r="533">
      <c r="Z533" s="19" t="n"/>
      <c r="AA533" s="23" t="n"/>
      <c r="AB533" s="23" t="n"/>
      <c r="AC533" s="23" t="n"/>
      <c r="AD533" s="23" t="n"/>
      <c r="AE533" s="19" t="n"/>
      <c r="AF533" s="21">
        <f>IF(IFERROR(TRIM(INDEX($A533:$Y533,MATCH(Lists!$J$3,$A$1:$Y$1,0))&amp;""),"")&lt;&gt;"",IFERROR(TRIM(INDEX($A533:$Y533,MATCH(Lists!$J$3,$A$1:$Y$1,0))&amp;""),""),IF(IFERROR(TRIM(INDEX($A533:$Y533,MATCH(Lists!$J$4,$A$1:$Y$1,0))&amp;""),"")&lt;&gt;"",IFERROR(TRIM(INDEX($A533:$Y533,MATCH(Lists!$J$4,$A$1:$Y$1,0))&amp;""),""),IFERROR(TRIM(INDEX($A533:$Y533,MATCH(Lists!$J$2,$A$1:$Y$1,0))&amp;""),"")))</f>
        <v/>
      </c>
      <c r="AG533" s="21">
        <f>IFERROR(TRIM(INDEX($A533:$Y533,MATCH(Lists!$J$5,$A$1:$Y$1,0))&amp;""),"")</f>
        <v/>
      </c>
      <c r="AH533" s="21">
        <f>IFERROR(VALUE(IFERROR(TRIM(INDEX($A533:$Y533,MATCH(Lists!$J$6,$A$1:$Y$1,0))&amp;""),"")),"")</f>
        <v/>
      </c>
      <c r="AI533" s="22">
        <f>IF($AD533="S",Themes!$L$8,IF($AD533="M",Themes!$L$9,IF($AD533="L",Themes!$L$10,0)))</f>
        <v/>
      </c>
      <c r="AJ533" s="21">
        <f>IF(OR($AA533="",$AF533=""),0,IF(COUNTIFS($AA$2:$AA533,$AA533,$AF$2:$AF533,$AF533)=1,1,0))</f>
        <v/>
      </c>
      <c r="AK533" s="21">
        <f>IF($AJ533=1,IF(AND($AG533&lt;&gt;"",$AG533&lt;&gt;Themes!$L$12),1,0),0)</f>
        <v/>
      </c>
    </row>
    <row r="534">
      <c r="Z534" s="19" t="n"/>
      <c r="AA534" s="23" t="n"/>
      <c r="AB534" s="23" t="n"/>
      <c r="AC534" s="23" t="n"/>
      <c r="AD534" s="23" t="n"/>
      <c r="AE534" s="19" t="n"/>
      <c r="AF534" s="21">
        <f>IF(IFERROR(TRIM(INDEX($A534:$Y534,MATCH(Lists!$J$3,$A$1:$Y$1,0))&amp;""),"")&lt;&gt;"",IFERROR(TRIM(INDEX($A534:$Y534,MATCH(Lists!$J$3,$A$1:$Y$1,0))&amp;""),""),IF(IFERROR(TRIM(INDEX($A534:$Y534,MATCH(Lists!$J$4,$A$1:$Y$1,0))&amp;""),"")&lt;&gt;"",IFERROR(TRIM(INDEX($A534:$Y534,MATCH(Lists!$J$4,$A$1:$Y$1,0))&amp;""),""),IFERROR(TRIM(INDEX($A534:$Y534,MATCH(Lists!$J$2,$A$1:$Y$1,0))&amp;""),"")))</f>
        <v/>
      </c>
      <c r="AG534" s="21">
        <f>IFERROR(TRIM(INDEX($A534:$Y534,MATCH(Lists!$J$5,$A$1:$Y$1,0))&amp;""),"")</f>
        <v/>
      </c>
      <c r="AH534" s="21">
        <f>IFERROR(VALUE(IFERROR(TRIM(INDEX($A534:$Y534,MATCH(Lists!$J$6,$A$1:$Y$1,0))&amp;""),"")),"")</f>
        <v/>
      </c>
      <c r="AI534" s="22">
        <f>IF($AD534="S",Themes!$L$8,IF($AD534="M",Themes!$L$9,IF($AD534="L",Themes!$L$10,0)))</f>
        <v/>
      </c>
      <c r="AJ534" s="21">
        <f>IF(OR($AA534="",$AF534=""),0,IF(COUNTIFS($AA$2:$AA534,$AA534,$AF$2:$AF534,$AF534)=1,1,0))</f>
        <v/>
      </c>
      <c r="AK534" s="21">
        <f>IF($AJ534=1,IF(AND($AG534&lt;&gt;"",$AG534&lt;&gt;Themes!$L$12),1,0),0)</f>
        <v/>
      </c>
    </row>
    <row r="535">
      <c r="Z535" s="19" t="n"/>
      <c r="AA535" s="23" t="n"/>
      <c r="AB535" s="23" t="n"/>
      <c r="AC535" s="23" t="n"/>
      <c r="AD535" s="23" t="n"/>
      <c r="AE535" s="19" t="n"/>
      <c r="AF535" s="21">
        <f>IF(IFERROR(TRIM(INDEX($A535:$Y535,MATCH(Lists!$J$3,$A$1:$Y$1,0))&amp;""),"")&lt;&gt;"",IFERROR(TRIM(INDEX($A535:$Y535,MATCH(Lists!$J$3,$A$1:$Y$1,0))&amp;""),""),IF(IFERROR(TRIM(INDEX($A535:$Y535,MATCH(Lists!$J$4,$A$1:$Y$1,0))&amp;""),"")&lt;&gt;"",IFERROR(TRIM(INDEX($A535:$Y535,MATCH(Lists!$J$4,$A$1:$Y$1,0))&amp;""),""),IFERROR(TRIM(INDEX($A535:$Y535,MATCH(Lists!$J$2,$A$1:$Y$1,0))&amp;""),"")))</f>
        <v/>
      </c>
      <c r="AG535" s="21">
        <f>IFERROR(TRIM(INDEX($A535:$Y535,MATCH(Lists!$J$5,$A$1:$Y$1,0))&amp;""),"")</f>
        <v/>
      </c>
      <c r="AH535" s="21">
        <f>IFERROR(VALUE(IFERROR(TRIM(INDEX($A535:$Y535,MATCH(Lists!$J$6,$A$1:$Y$1,0))&amp;""),"")),"")</f>
        <v/>
      </c>
      <c r="AI535" s="22">
        <f>IF($AD535="S",Themes!$L$8,IF($AD535="M",Themes!$L$9,IF($AD535="L",Themes!$L$10,0)))</f>
        <v/>
      </c>
      <c r="AJ535" s="21">
        <f>IF(OR($AA535="",$AF535=""),0,IF(COUNTIFS($AA$2:$AA535,$AA535,$AF$2:$AF535,$AF535)=1,1,0))</f>
        <v/>
      </c>
      <c r="AK535" s="21">
        <f>IF($AJ535=1,IF(AND($AG535&lt;&gt;"",$AG535&lt;&gt;Themes!$L$12),1,0),0)</f>
        <v/>
      </c>
    </row>
    <row r="536">
      <c r="Z536" s="19" t="n"/>
      <c r="AA536" s="23" t="n"/>
      <c r="AB536" s="23" t="n"/>
      <c r="AC536" s="23" t="n"/>
      <c r="AD536" s="23" t="n"/>
      <c r="AE536" s="19" t="n"/>
      <c r="AF536" s="21">
        <f>IF(IFERROR(TRIM(INDEX($A536:$Y536,MATCH(Lists!$J$3,$A$1:$Y$1,0))&amp;""),"")&lt;&gt;"",IFERROR(TRIM(INDEX($A536:$Y536,MATCH(Lists!$J$3,$A$1:$Y$1,0))&amp;""),""),IF(IFERROR(TRIM(INDEX($A536:$Y536,MATCH(Lists!$J$4,$A$1:$Y$1,0))&amp;""),"")&lt;&gt;"",IFERROR(TRIM(INDEX($A536:$Y536,MATCH(Lists!$J$4,$A$1:$Y$1,0))&amp;""),""),IFERROR(TRIM(INDEX($A536:$Y536,MATCH(Lists!$J$2,$A$1:$Y$1,0))&amp;""),"")))</f>
        <v/>
      </c>
      <c r="AG536" s="21">
        <f>IFERROR(TRIM(INDEX($A536:$Y536,MATCH(Lists!$J$5,$A$1:$Y$1,0))&amp;""),"")</f>
        <v/>
      </c>
      <c r="AH536" s="21">
        <f>IFERROR(VALUE(IFERROR(TRIM(INDEX($A536:$Y536,MATCH(Lists!$J$6,$A$1:$Y$1,0))&amp;""),"")),"")</f>
        <v/>
      </c>
      <c r="AI536" s="22">
        <f>IF($AD536="S",Themes!$L$8,IF($AD536="M",Themes!$L$9,IF($AD536="L",Themes!$L$10,0)))</f>
        <v/>
      </c>
      <c r="AJ536" s="21">
        <f>IF(OR($AA536="",$AF536=""),0,IF(COUNTIFS($AA$2:$AA536,$AA536,$AF$2:$AF536,$AF536)=1,1,0))</f>
        <v/>
      </c>
      <c r="AK536" s="21">
        <f>IF($AJ536=1,IF(AND($AG536&lt;&gt;"",$AG536&lt;&gt;Themes!$L$12),1,0),0)</f>
        <v/>
      </c>
    </row>
    <row r="537">
      <c r="Z537" s="19" t="n"/>
      <c r="AA537" s="23" t="n"/>
      <c r="AB537" s="23" t="n"/>
      <c r="AC537" s="23" t="n"/>
      <c r="AD537" s="23" t="n"/>
      <c r="AE537" s="19" t="n"/>
      <c r="AF537" s="21">
        <f>IF(IFERROR(TRIM(INDEX($A537:$Y537,MATCH(Lists!$J$3,$A$1:$Y$1,0))&amp;""),"")&lt;&gt;"",IFERROR(TRIM(INDEX($A537:$Y537,MATCH(Lists!$J$3,$A$1:$Y$1,0))&amp;""),""),IF(IFERROR(TRIM(INDEX($A537:$Y537,MATCH(Lists!$J$4,$A$1:$Y$1,0))&amp;""),"")&lt;&gt;"",IFERROR(TRIM(INDEX($A537:$Y537,MATCH(Lists!$J$4,$A$1:$Y$1,0))&amp;""),""),IFERROR(TRIM(INDEX($A537:$Y537,MATCH(Lists!$J$2,$A$1:$Y$1,0))&amp;""),"")))</f>
        <v/>
      </c>
      <c r="AG537" s="21">
        <f>IFERROR(TRIM(INDEX($A537:$Y537,MATCH(Lists!$J$5,$A$1:$Y$1,0))&amp;""),"")</f>
        <v/>
      </c>
      <c r="AH537" s="21">
        <f>IFERROR(VALUE(IFERROR(TRIM(INDEX($A537:$Y537,MATCH(Lists!$J$6,$A$1:$Y$1,0))&amp;""),"")),"")</f>
        <v/>
      </c>
      <c r="AI537" s="22">
        <f>IF($AD537="S",Themes!$L$8,IF($AD537="M",Themes!$L$9,IF($AD537="L",Themes!$L$10,0)))</f>
        <v/>
      </c>
      <c r="AJ537" s="21">
        <f>IF(OR($AA537="",$AF537=""),0,IF(COUNTIFS($AA$2:$AA537,$AA537,$AF$2:$AF537,$AF537)=1,1,0))</f>
        <v/>
      </c>
      <c r="AK537" s="21">
        <f>IF($AJ537=1,IF(AND($AG537&lt;&gt;"",$AG537&lt;&gt;Themes!$L$12),1,0),0)</f>
        <v/>
      </c>
    </row>
    <row r="538">
      <c r="Z538" s="19" t="n"/>
      <c r="AA538" s="23" t="n"/>
      <c r="AB538" s="23" t="n"/>
      <c r="AC538" s="23" t="n"/>
      <c r="AD538" s="23" t="n"/>
      <c r="AE538" s="19" t="n"/>
      <c r="AF538" s="21">
        <f>IF(IFERROR(TRIM(INDEX($A538:$Y538,MATCH(Lists!$J$3,$A$1:$Y$1,0))&amp;""),"")&lt;&gt;"",IFERROR(TRIM(INDEX($A538:$Y538,MATCH(Lists!$J$3,$A$1:$Y$1,0))&amp;""),""),IF(IFERROR(TRIM(INDEX($A538:$Y538,MATCH(Lists!$J$4,$A$1:$Y$1,0))&amp;""),"")&lt;&gt;"",IFERROR(TRIM(INDEX($A538:$Y538,MATCH(Lists!$J$4,$A$1:$Y$1,0))&amp;""),""),IFERROR(TRIM(INDEX($A538:$Y538,MATCH(Lists!$J$2,$A$1:$Y$1,0))&amp;""),"")))</f>
        <v/>
      </c>
      <c r="AG538" s="21">
        <f>IFERROR(TRIM(INDEX($A538:$Y538,MATCH(Lists!$J$5,$A$1:$Y$1,0))&amp;""),"")</f>
        <v/>
      </c>
      <c r="AH538" s="21">
        <f>IFERROR(VALUE(IFERROR(TRIM(INDEX($A538:$Y538,MATCH(Lists!$J$6,$A$1:$Y$1,0))&amp;""),"")),"")</f>
        <v/>
      </c>
      <c r="AI538" s="22">
        <f>IF($AD538="S",Themes!$L$8,IF($AD538="M",Themes!$L$9,IF($AD538="L",Themes!$L$10,0)))</f>
        <v/>
      </c>
      <c r="AJ538" s="21">
        <f>IF(OR($AA538="",$AF538=""),0,IF(COUNTIFS($AA$2:$AA538,$AA538,$AF$2:$AF538,$AF538)=1,1,0))</f>
        <v/>
      </c>
      <c r="AK538" s="21">
        <f>IF($AJ538=1,IF(AND($AG538&lt;&gt;"",$AG538&lt;&gt;Themes!$L$12),1,0),0)</f>
        <v/>
      </c>
    </row>
    <row r="539">
      <c r="Z539" s="19" t="n"/>
      <c r="AA539" s="23" t="n"/>
      <c r="AB539" s="23" t="n"/>
      <c r="AC539" s="23" t="n"/>
      <c r="AD539" s="23" t="n"/>
      <c r="AE539" s="19" t="n"/>
      <c r="AF539" s="21">
        <f>IF(IFERROR(TRIM(INDEX($A539:$Y539,MATCH(Lists!$J$3,$A$1:$Y$1,0))&amp;""),"")&lt;&gt;"",IFERROR(TRIM(INDEX($A539:$Y539,MATCH(Lists!$J$3,$A$1:$Y$1,0))&amp;""),""),IF(IFERROR(TRIM(INDEX($A539:$Y539,MATCH(Lists!$J$4,$A$1:$Y$1,0))&amp;""),"")&lt;&gt;"",IFERROR(TRIM(INDEX($A539:$Y539,MATCH(Lists!$J$4,$A$1:$Y$1,0))&amp;""),""),IFERROR(TRIM(INDEX($A539:$Y539,MATCH(Lists!$J$2,$A$1:$Y$1,0))&amp;""),"")))</f>
        <v/>
      </c>
      <c r="AG539" s="21">
        <f>IFERROR(TRIM(INDEX($A539:$Y539,MATCH(Lists!$J$5,$A$1:$Y$1,0))&amp;""),"")</f>
        <v/>
      </c>
      <c r="AH539" s="21">
        <f>IFERROR(VALUE(IFERROR(TRIM(INDEX($A539:$Y539,MATCH(Lists!$J$6,$A$1:$Y$1,0))&amp;""),"")),"")</f>
        <v/>
      </c>
      <c r="AI539" s="22">
        <f>IF($AD539="S",Themes!$L$8,IF($AD539="M",Themes!$L$9,IF($AD539="L",Themes!$L$10,0)))</f>
        <v/>
      </c>
      <c r="AJ539" s="21">
        <f>IF(OR($AA539="",$AF539=""),0,IF(COUNTIFS($AA$2:$AA539,$AA539,$AF$2:$AF539,$AF539)=1,1,0))</f>
        <v/>
      </c>
      <c r="AK539" s="21">
        <f>IF($AJ539=1,IF(AND($AG539&lt;&gt;"",$AG539&lt;&gt;Themes!$L$12),1,0),0)</f>
        <v/>
      </c>
    </row>
    <row r="540">
      <c r="Z540" s="19" t="n"/>
      <c r="AA540" s="23" t="n"/>
      <c r="AB540" s="23" t="n"/>
      <c r="AC540" s="23" t="n"/>
      <c r="AD540" s="23" t="n"/>
      <c r="AE540" s="19" t="n"/>
      <c r="AF540" s="21">
        <f>IF(IFERROR(TRIM(INDEX($A540:$Y540,MATCH(Lists!$J$3,$A$1:$Y$1,0))&amp;""),"")&lt;&gt;"",IFERROR(TRIM(INDEX($A540:$Y540,MATCH(Lists!$J$3,$A$1:$Y$1,0))&amp;""),""),IF(IFERROR(TRIM(INDEX($A540:$Y540,MATCH(Lists!$J$4,$A$1:$Y$1,0))&amp;""),"")&lt;&gt;"",IFERROR(TRIM(INDEX($A540:$Y540,MATCH(Lists!$J$4,$A$1:$Y$1,0))&amp;""),""),IFERROR(TRIM(INDEX($A540:$Y540,MATCH(Lists!$J$2,$A$1:$Y$1,0))&amp;""),"")))</f>
        <v/>
      </c>
      <c r="AG540" s="21">
        <f>IFERROR(TRIM(INDEX($A540:$Y540,MATCH(Lists!$J$5,$A$1:$Y$1,0))&amp;""),"")</f>
        <v/>
      </c>
      <c r="AH540" s="21">
        <f>IFERROR(VALUE(IFERROR(TRIM(INDEX($A540:$Y540,MATCH(Lists!$J$6,$A$1:$Y$1,0))&amp;""),"")),"")</f>
        <v/>
      </c>
      <c r="AI540" s="22">
        <f>IF($AD540="S",Themes!$L$8,IF($AD540="M",Themes!$L$9,IF($AD540="L",Themes!$L$10,0)))</f>
        <v/>
      </c>
      <c r="AJ540" s="21">
        <f>IF(OR($AA540="",$AF540=""),0,IF(COUNTIFS($AA$2:$AA540,$AA540,$AF$2:$AF540,$AF540)=1,1,0))</f>
        <v/>
      </c>
      <c r="AK540" s="21">
        <f>IF($AJ540=1,IF(AND($AG540&lt;&gt;"",$AG540&lt;&gt;Themes!$L$12),1,0),0)</f>
        <v/>
      </c>
    </row>
    <row r="541">
      <c r="Z541" s="19" t="n"/>
      <c r="AA541" s="23" t="n"/>
      <c r="AB541" s="23" t="n"/>
      <c r="AC541" s="23" t="n"/>
      <c r="AD541" s="23" t="n"/>
      <c r="AE541" s="19" t="n"/>
      <c r="AF541" s="21">
        <f>IF(IFERROR(TRIM(INDEX($A541:$Y541,MATCH(Lists!$J$3,$A$1:$Y$1,0))&amp;""),"")&lt;&gt;"",IFERROR(TRIM(INDEX($A541:$Y541,MATCH(Lists!$J$3,$A$1:$Y$1,0))&amp;""),""),IF(IFERROR(TRIM(INDEX($A541:$Y541,MATCH(Lists!$J$4,$A$1:$Y$1,0))&amp;""),"")&lt;&gt;"",IFERROR(TRIM(INDEX($A541:$Y541,MATCH(Lists!$J$4,$A$1:$Y$1,0))&amp;""),""),IFERROR(TRIM(INDEX($A541:$Y541,MATCH(Lists!$J$2,$A$1:$Y$1,0))&amp;""),"")))</f>
        <v/>
      </c>
      <c r="AG541" s="21">
        <f>IFERROR(TRIM(INDEX($A541:$Y541,MATCH(Lists!$J$5,$A$1:$Y$1,0))&amp;""),"")</f>
        <v/>
      </c>
      <c r="AH541" s="21">
        <f>IFERROR(VALUE(IFERROR(TRIM(INDEX($A541:$Y541,MATCH(Lists!$J$6,$A$1:$Y$1,0))&amp;""),"")),"")</f>
        <v/>
      </c>
      <c r="AI541" s="22">
        <f>IF($AD541="S",Themes!$L$8,IF($AD541="M",Themes!$L$9,IF($AD541="L",Themes!$L$10,0)))</f>
        <v/>
      </c>
      <c r="AJ541" s="21">
        <f>IF(OR($AA541="",$AF541=""),0,IF(COUNTIFS($AA$2:$AA541,$AA541,$AF$2:$AF541,$AF541)=1,1,0))</f>
        <v/>
      </c>
      <c r="AK541" s="21">
        <f>IF($AJ541=1,IF(AND($AG541&lt;&gt;"",$AG541&lt;&gt;Themes!$L$12),1,0),0)</f>
        <v/>
      </c>
    </row>
    <row r="542">
      <c r="Z542" s="19" t="n"/>
      <c r="AA542" s="23" t="n"/>
      <c r="AB542" s="23" t="n"/>
      <c r="AC542" s="23" t="n"/>
      <c r="AD542" s="23" t="n"/>
      <c r="AE542" s="19" t="n"/>
      <c r="AF542" s="21">
        <f>IF(IFERROR(TRIM(INDEX($A542:$Y542,MATCH(Lists!$J$3,$A$1:$Y$1,0))&amp;""),"")&lt;&gt;"",IFERROR(TRIM(INDEX($A542:$Y542,MATCH(Lists!$J$3,$A$1:$Y$1,0))&amp;""),""),IF(IFERROR(TRIM(INDEX($A542:$Y542,MATCH(Lists!$J$4,$A$1:$Y$1,0))&amp;""),"")&lt;&gt;"",IFERROR(TRIM(INDEX($A542:$Y542,MATCH(Lists!$J$4,$A$1:$Y$1,0))&amp;""),""),IFERROR(TRIM(INDEX($A542:$Y542,MATCH(Lists!$J$2,$A$1:$Y$1,0))&amp;""),"")))</f>
        <v/>
      </c>
      <c r="AG542" s="21">
        <f>IFERROR(TRIM(INDEX($A542:$Y542,MATCH(Lists!$J$5,$A$1:$Y$1,0))&amp;""),"")</f>
        <v/>
      </c>
      <c r="AH542" s="21">
        <f>IFERROR(VALUE(IFERROR(TRIM(INDEX($A542:$Y542,MATCH(Lists!$J$6,$A$1:$Y$1,0))&amp;""),"")),"")</f>
        <v/>
      </c>
      <c r="AI542" s="22">
        <f>IF($AD542="S",Themes!$L$8,IF($AD542="M",Themes!$L$9,IF($AD542="L",Themes!$L$10,0)))</f>
        <v/>
      </c>
      <c r="AJ542" s="21">
        <f>IF(OR($AA542="",$AF542=""),0,IF(COUNTIFS($AA$2:$AA542,$AA542,$AF$2:$AF542,$AF542)=1,1,0))</f>
        <v/>
      </c>
      <c r="AK542" s="21">
        <f>IF($AJ542=1,IF(AND($AG542&lt;&gt;"",$AG542&lt;&gt;Themes!$L$12),1,0),0)</f>
        <v/>
      </c>
    </row>
    <row r="543">
      <c r="Z543" s="19" t="n"/>
      <c r="AA543" s="23" t="n"/>
      <c r="AB543" s="23" t="n"/>
      <c r="AC543" s="23" t="n"/>
      <c r="AD543" s="23" t="n"/>
      <c r="AE543" s="19" t="n"/>
      <c r="AF543" s="21">
        <f>IF(IFERROR(TRIM(INDEX($A543:$Y543,MATCH(Lists!$J$3,$A$1:$Y$1,0))&amp;""),"")&lt;&gt;"",IFERROR(TRIM(INDEX($A543:$Y543,MATCH(Lists!$J$3,$A$1:$Y$1,0))&amp;""),""),IF(IFERROR(TRIM(INDEX($A543:$Y543,MATCH(Lists!$J$4,$A$1:$Y$1,0))&amp;""),"")&lt;&gt;"",IFERROR(TRIM(INDEX($A543:$Y543,MATCH(Lists!$J$4,$A$1:$Y$1,0))&amp;""),""),IFERROR(TRIM(INDEX($A543:$Y543,MATCH(Lists!$J$2,$A$1:$Y$1,0))&amp;""),"")))</f>
        <v/>
      </c>
      <c r="AG543" s="21">
        <f>IFERROR(TRIM(INDEX($A543:$Y543,MATCH(Lists!$J$5,$A$1:$Y$1,0))&amp;""),"")</f>
        <v/>
      </c>
      <c r="AH543" s="21">
        <f>IFERROR(VALUE(IFERROR(TRIM(INDEX($A543:$Y543,MATCH(Lists!$J$6,$A$1:$Y$1,0))&amp;""),"")),"")</f>
        <v/>
      </c>
      <c r="AI543" s="22">
        <f>IF($AD543="S",Themes!$L$8,IF($AD543="M",Themes!$L$9,IF($AD543="L",Themes!$L$10,0)))</f>
        <v/>
      </c>
      <c r="AJ543" s="21">
        <f>IF(OR($AA543="",$AF543=""),0,IF(COUNTIFS($AA$2:$AA543,$AA543,$AF$2:$AF543,$AF543)=1,1,0))</f>
        <v/>
      </c>
      <c r="AK543" s="21">
        <f>IF($AJ543=1,IF(AND($AG543&lt;&gt;"",$AG543&lt;&gt;Themes!$L$12),1,0),0)</f>
        <v/>
      </c>
    </row>
    <row r="544">
      <c r="Z544" s="19" t="n"/>
      <c r="AA544" s="23" t="n"/>
      <c r="AB544" s="23" t="n"/>
      <c r="AC544" s="23" t="n"/>
      <c r="AD544" s="23" t="n"/>
      <c r="AE544" s="19" t="n"/>
      <c r="AF544" s="21">
        <f>IF(IFERROR(TRIM(INDEX($A544:$Y544,MATCH(Lists!$J$3,$A$1:$Y$1,0))&amp;""),"")&lt;&gt;"",IFERROR(TRIM(INDEX($A544:$Y544,MATCH(Lists!$J$3,$A$1:$Y$1,0))&amp;""),""),IF(IFERROR(TRIM(INDEX($A544:$Y544,MATCH(Lists!$J$4,$A$1:$Y$1,0))&amp;""),"")&lt;&gt;"",IFERROR(TRIM(INDEX($A544:$Y544,MATCH(Lists!$J$4,$A$1:$Y$1,0))&amp;""),""),IFERROR(TRIM(INDEX($A544:$Y544,MATCH(Lists!$J$2,$A$1:$Y$1,0))&amp;""),"")))</f>
        <v/>
      </c>
      <c r="AG544" s="21">
        <f>IFERROR(TRIM(INDEX($A544:$Y544,MATCH(Lists!$J$5,$A$1:$Y$1,0))&amp;""),"")</f>
        <v/>
      </c>
      <c r="AH544" s="21">
        <f>IFERROR(VALUE(IFERROR(TRIM(INDEX($A544:$Y544,MATCH(Lists!$J$6,$A$1:$Y$1,0))&amp;""),"")),"")</f>
        <v/>
      </c>
      <c r="AI544" s="22">
        <f>IF($AD544="S",Themes!$L$8,IF($AD544="M",Themes!$L$9,IF($AD544="L",Themes!$L$10,0)))</f>
        <v/>
      </c>
      <c r="AJ544" s="21">
        <f>IF(OR($AA544="",$AF544=""),0,IF(COUNTIFS($AA$2:$AA544,$AA544,$AF$2:$AF544,$AF544)=1,1,0))</f>
        <v/>
      </c>
      <c r="AK544" s="21">
        <f>IF($AJ544=1,IF(AND($AG544&lt;&gt;"",$AG544&lt;&gt;Themes!$L$12),1,0),0)</f>
        <v/>
      </c>
    </row>
    <row r="545">
      <c r="Z545" s="19" t="n"/>
      <c r="AA545" s="23" t="n"/>
      <c r="AB545" s="23" t="n"/>
      <c r="AC545" s="23" t="n"/>
      <c r="AD545" s="23" t="n"/>
      <c r="AE545" s="19" t="n"/>
      <c r="AF545" s="21">
        <f>IF(IFERROR(TRIM(INDEX($A545:$Y545,MATCH(Lists!$J$3,$A$1:$Y$1,0))&amp;""),"")&lt;&gt;"",IFERROR(TRIM(INDEX($A545:$Y545,MATCH(Lists!$J$3,$A$1:$Y$1,0))&amp;""),""),IF(IFERROR(TRIM(INDEX($A545:$Y545,MATCH(Lists!$J$4,$A$1:$Y$1,0))&amp;""),"")&lt;&gt;"",IFERROR(TRIM(INDEX($A545:$Y545,MATCH(Lists!$J$4,$A$1:$Y$1,0))&amp;""),""),IFERROR(TRIM(INDEX($A545:$Y545,MATCH(Lists!$J$2,$A$1:$Y$1,0))&amp;""),"")))</f>
        <v/>
      </c>
      <c r="AG545" s="21">
        <f>IFERROR(TRIM(INDEX($A545:$Y545,MATCH(Lists!$J$5,$A$1:$Y$1,0))&amp;""),"")</f>
        <v/>
      </c>
      <c r="AH545" s="21">
        <f>IFERROR(VALUE(IFERROR(TRIM(INDEX($A545:$Y545,MATCH(Lists!$J$6,$A$1:$Y$1,0))&amp;""),"")),"")</f>
        <v/>
      </c>
      <c r="AI545" s="22">
        <f>IF($AD545="S",Themes!$L$8,IF($AD545="M",Themes!$L$9,IF($AD545="L",Themes!$L$10,0)))</f>
        <v/>
      </c>
      <c r="AJ545" s="21">
        <f>IF(OR($AA545="",$AF545=""),0,IF(COUNTIFS($AA$2:$AA545,$AA545,$AF$2:$AF545,$AF545)=1,1,0))</f>
        <v/>
      </c>
      <c r="AK545" s="21">
        <f>IF($AJ545=1,IF(AND($AG545&lt;&gt;"",$AG545&lt;&gt;Themes!$L$12),1,0),0)</f>
        <v/>
      </c>
    </row>
    <row r="546">
      <c r="Z546" s="19" t="n"/>
      <c r="AA546" s="23" t="n"/>
      <c r="AB546" s="23" t="n"/>
      <c r="AC546" s="23" t="n"/>
      <c r="AD546" s="23" t="n"/>
      <c r="AE546" s="19" t="n"/>
      <c r="AF546" s="21">
        <f>IF(IFERROR(TRIM(INDEX($A546:$Y546,MATCH(Lists!$J$3,$A$1:$Y$1,0))&amp;""),"")&lt;&gt;"",IFERROR(TRIM(INDEX($A546:$Y546,MATCH(Lists!$J$3,$A$1:$Y$1,0))&amp;""),""),IF(IFERROR(TRIM(INDEX($A546:$Y546,MATCH(Lists!$J$4,$A$1:$Y$1,0))&amp;""),"")&lt;&gt;"",IFERROR(TRIM(INDEX($A546:$Y546,MATCH(Lists!$J$4,$A$1:$Y$1,0))&amp;""),""),IFERROR(TRIM(INDEX($A546:$Y546,MATCH(Lists!$J$2,$A$1:$Y$1,0))&amp;""),"")))</f>
        <v/>
      </c>
      <c r="AG546" s="21">
        <f>IFERROR(TRIM(INDEX($A546:$Y546,MATCH(Lists!$J$5,$A$1:$Y$1,0))&amp;""),"")</f>
        <v/>
      </c>
      <c r="AH546" s="21">
        <f>IFERROR(VALUE(IFERROR(TRIM(INDEX($A546:$Y546,MATCH(Lists!$J$6,$A$1:$Y$1,0))&amp;""),"")),"")</f>
        <v/>
      </c>
      <c r="AI546" s="22">
        <f>IF($AD546="S",Themes!$L$8,IF($AD546="M",Themes!$L$9,IF($AD546="L",Themes!$L$10,0)))</f>
        <v/>
      </c>
      <c r="AJ546" s="21">
        <f>IF(OR($AA546="",$AF546=""),0,IF(COUNTIFS($AA$2:$AA546,$AA546,$AF$2:$AF546,$AF546)=1,1,0))</f>
        <v/>
      </c>
      <c r="AK546" s="21">
        <f>IF($AJ546=1,IF(AND($AG546&lt;&gt;"",$AG546&lt;&gt;Themes!$L$12),1,0),0)</f>
        <v/>
      </c>
    </row>
    <row r="547">
      <c r="Z547" s="19" t="n"/>
      <c r="AA547" s="23" t="n"/>
      <c r="AB547" s="23" t="n"/>
      <c r="AC547" s="23" t="n"/>
      <c r="AD547" s="23" t="n"/>
      <c r="AE547" s="19" t="n"/>
      <c r="AF547" s="21">
        <f>IF(IFERROR(TRIM(INDEX($A547:$Y547,MATCH(Lists!$J$3,$A$1:$Y$1,0))&amp;""),"")&lt;&gt;"",IFERROR(TRIM(INDEX($A547:$Y547,MATCH(Lists!$J$3,$A$1:$Y$1,0))&amp;""),""),IF(IFERROR(TRIM(INDEX($A547:$Y547,MATCH(Lists!$J$4,$A$1:$Y$1,0))&amp;""),"")&lt;&gt;"",IFERROR(TRIM(INDEX($A547:$Y547,MATCH(Lists!$J$4,$A$1:$Y$1,0))&amp;""),""),IFERROR(TRIM(INDEX($A547:$Y547,MATCH(Lists!$J$2,$A$1:$Y$1,0))&amp;""),"")))</f>
        <v/>
      </c>
      <c r="AG547" s="21">
        <f>IFERROR(TRIM(INDEX($A547:$Y547,MATCH(Lists!$J$5,$A$1:$Y$1,0))&amp;""),"")</f>
        <v/>
      </c>
      <c r="AH547" s="21">
        <f>IFERROR(VALUE(IFERROR(TRIM(INDEX($A547:$Y547,MATCH(Lists!$J$6,$A$1:$Y$1,0))&amp;""),"")),"")</f>
        <v/>
      </c>
      <c r="AI547" s="22">
        <f>IF($AD547="S",Themes!$L$8,IF($AD547="M",Themes!$L$9,IF($AD547="L",Themes!$L$10,0)))</f>
        <v/>
      </c>
      <c r="AJ547" s="21">
        <f>IF(OR($AA547="",$AF547=""),0,IF(COUNTIFS($AA$2:$AA547,$AA547,$AF$2:$AF547,$AF547)=1,1,0))</f>
        <v/>
      </c>
      <c r="AK547" s="21">
        <f>IF($AJ547=1,IF(AND($AG547&lt;&gt;"",$AG547&lt;&gt;Themes!$L$12),1,0),0)</f>
        <v/>
      </c>
    </row>
    <row r="548">
      <c r="Z548" s="19" t="n"/>
      <c r="AA548" s="23" t="n"/>
      <c r="AB548" s="23" t="n"/>
      <c r="AC548" s="23" t="n"/>
      <c r="AD548" s="23" t="n"/>
      <c r="AE548" s="19" t="n"/>
      <c r="AF548" s="21">
        <f>IF(IFERROR(TRIM(INDEX($A548:$Y548,MATCH(Lists!$J$3,$A$1:$Y$1,0))&amp;""),"")&lt;&gt;"",IFERROR(TRIM(INDEX($A548:$Y548,MATCH(Lists!$J$3,$A$1:$Y$1,0))&amp;""),""),IF(IFERROR(TRIM(INDEX($A548:$Y548,MATCH(Lists!$J$4,$A$1:$Y$1,0))&amp;""),"")&lt;&gt;"",IFERROR(TRIM(INDEX($A548:$Y548,MATCH(Lists!$J$4,$A$1:$Y$1,0))&amp;""),""),IFERROR(TRIM(INDEX($A548:$Y548,MATCH(Lists!$J$2,$A$1:$Y$1,0))&amp;""),"")))</f>
        <v/>
      </c>
      <c r="AG548" s="21">
        <f>IFERROR(TRIM(INDEX($A548:$Y548,MATCH(Lists!$J$5,$A$1:$Y$1,0))&amp;""),"")</f>
        <v/>
      </c>
      <c r="AH548" s="21">
        <f>IFERROR(VALUE(IFERROR(TRIM(INDEX($A548:$Y548,MATCH(Lists!$J$6,$A$1:$Y$1,0))&amp;""),"")),"")</f>
        <v/>
      </c>
      <c r="AI548" s="22">
        <f>IF($AD548="S",Themes!$L$8,IF($AD548="M",Themes!$L$9,IF($AD548="L",Themes!$L$10,0)))</f>
        <v/>
      </c>
      <c r="AJ548" s="21">
        <f>IF(OR($AA548="",$AF548=""),0,IF(COUNTIFS($AA$2:$AA548,$AA548,$AF$2:$AF548,$AF548)=1,1,0))</f>
        <v/>
      </c>
      <c r="AK548" s="21">
        <f>IF($AJ548=1,IF(AND($AG548&lt;&gt;"",$AG548&lt;&gt;Themes!$L$12),1,0),0)</f>
        <v/>
      </c>
    </row>
    <row r="549">
      <c r="Z549" s="19" t="n"/>
      <c r="AA549" s="23" t="n"/>
      <c r="AB549" s="23" t="n"/>
      <c r="AC549" s="23" t="n"/>
      <c r="AD549" s="23" t="n"/>
      <c r="AE549" s="19" t="n"/>
      <c r="AF549" s="21">
        <f>IF(IFERROR(TRIM(INDEX($A549:$Y549,MATCH(Lists!$J$3,$A$1:$Y$1,0))&amp;""),"")&lt;&gt;"",IFERROR(TRIM(INDEX($A549:$Y549,MATCH(Lists!$J$3,$A$1:$Y$1,0))&amp;""),""),IF(IFERROR(TRIM(INDEX($A549:$Y549,MATCH(Lists!$J$4,$A$1:$Y$1,0))&amp;""),"")&lt;&gt;"",IFERROR(TRIM(INDEX($A549:$Y549,MATCH(Lists!$J$4,$A$1:$Y$1,0))&amp;""),""),IFERROR(TRIM(INDEX($A549:$Y549,MATCH(Lists!$J$2,$A$1:$Y$1,0))&amp;""),"")))</f>
        <v/>
      </c>
      <c r="AG549" s="21">
        <f>IFERROR(TRIM(INDEX($A549:$Y549,MATCH(Lists!$J$5,$A$1:$Y$1,0))&amp;""),"")</f>
        <v/>
      </c>
      <c r="AH549" s="21">
        <f>IFERROR(VALUE(IFERROR(TRIM(INDEX($A549:$Y549,MATCH(Lists!$J$6,$A$1:$Y$1,0))&amp;""),"")),"")</f>
        <v/>
      </c>
      <c r="AI549" s="22">
        <f>IF($AD549="S",Themes!$L$8,IF($AD549="M",Themes!$L$9,IF($AD549="L",Themes!$L$10,0)))</f>
        <v/>
      </c>
      <c r="AJ549" s="21">
        <f>IF(OR($AA549="",$AF549=""),0,IF(COUNTIFS($AA$2:$AA549,$AA549,$AF$2:$AF549,$AF549)=1,1,0))</f>
        <v/>
      </c>
      <c r="AK549" s="21">
        <f>IF($AJ549=1,IF(AND($AG549&lt;&gt;"",$AG549&lt;&gt;Themes!$L$12),1,0),0)</f>
        <v/>
      </c>
    </row>
    <row r="550">
      <c r="Z550" s="19" t="n"/>
      <c r="AA550" s="23" t="n"/>
      <c r="AB550" s="23" t="n"/>
      <c r="AC550" s="23" t="n"/>
      <c r="AD550" s="23" t="n"/>
      <c r="AE550" s="19" t="n"/>
      <c r="AF550" s="21">
        <f>IF(IFERROR(TRIM(INDEX($A550:$Y550,MATCH(Lists!$J$3,$A$1:$Y$1,0))&amp;""),"")&lt;&gt;"",IFERROR(TRIM(INDEX($A550:$Y550,MATCH(Lists!$J$3,$A$1:$Y$1,0))&amp;""),""),IF(IFERROR(TRIM(INDEX($A550:$Y550,MATCH(Lists!$J$4,$A$1:$Y$1,0))&amp;""),"")&lt;&gt;"",IFERROR(TRIM(INDEX($A550:$Y550,MATCH(Lists!$J$4,$A$1:$Y$1,0))&amp;""),""),IFERROR(TRIM(INDEX($A550:$Y550,MATCH(Lists!$J$2,$A$1:$Y$1,0))&amp;""),"")))</f>
        <v/>
      </c>
      <c r="AG550" s="21">
        <f>IFERROR(TRIM(INDEX($A550:$Y550,MATCH(Lists!$J$5,$A$1:$Y$1,0))&amp;""),"")</f>
        <v/>
      </c>
      <c r="AH550" s="21">
        <f>IFERROR(VALUE(IFERROR(TRIM(INDEX($A550:$Y550,MATCH(Lists!$J$6,$A$1:$Y$1,0))&amp;""),"")),"")</f>
        <v/>
      </c>
      <c r="AI550" s="22">
        <f>IF($AD550="S",Themes!$L$8,IF($AD550="M",Themes!$L$9,IF($AD550="L",Themes!$L$10,0)))</f>
        <v/>
      </c>
      <c r="AJ550" s="21">
        <f>IF(OR($AA550="",$AF550=""),0,IF(COUNTIFS($AA$2:$AA550,$AA550,$AF$2:$AF550,$AF550)=1,1,0))</f>
        <v/>
      </c>
      <c r="AK550" s="21">
        <f>IF($AJ550=1,IF(AND($AG550&lt;&gt;"",$AG550&lt;&gt;Themes!$L$12),1,0),0)</f>
        <v/>
      </c>
    </row>
    <row r="551">
      <c r="Z551" s="19" t="n"/>
      <c r="AA551" s="23" t="n"/>
      <c r="AB551" s="23" t="n"/>
      <c r="AC551" s="23" t="n"/>
      <c r="AD551" s="23" t="n"/>
      <c r="AE551" s="19" t="n"/>
      <c r="AF551" s="21">
        <f>IF(IFERROR(TRIM(INDEX($A551:$Y551,MATCH(Lists!$J$3,$A$1:$Y$1,0))&amp;""),"")&lt;&gt;"",IFERROR(TRIM(INDEX($A551:$Y551,MATCH(Lists!$J$3,$A$1:$Y$1,0))&amp;""),""),IF(IFERROR(TRIM(INDEX($A551:$Y551,MATCH(Lists!$J$4,$A$1:$Y$1,0))&amp;""),"")&lt;&gt;"",IFERROR(TRIM(INDEX($A551:$Y551,MATCH(Lists!$J$4,$A$1:$Y$1,0))&amp;""),""),IFERROR(TRIM(INDEX($A551:$Y551,MATCH(Lists!$J$2,$A$1:$Y$1,0))&amp;""),"")))</f>
        <v/>
      </c>
      <c r="AG551" s="21">
        <f>IFERROR(TRIM(INDEX($A551:$Y551,MATCH(Lists!$J$5,$A$1:$Y$1,0))&amp;""),"")</f>
        <v/>
      </c>
      <c r="AH551" s="21">
        <f>IFERROR(VALUE(IFERROR(TRIM(INDEX($A551:$Y551,MATCH(Lists!$J$6,$A$1:$Y$1,0))&amp;""),"")),"")</f>
        <v/>
      </c>
      <c r="AI551" s="22">
        <f>IF($AD551="S",Themes!$L$8,IF($AD551="M",Themes!$L$9,IF($AD551="L",Themes!$L$10,0)))</f>
        <v/>
      </c>
      <c r="AJ551" s="21">
        <f>IF(OR($AA551="",$AF551=""),0,IF(COUNTIFS($AA$2:$AA551,$AA551,$AF$2:$AF551,$AF551)=1,1,0))</f>
        <v/>
      </c>
      <c r="AK551" s="21">
        <f>IF($AJ551=1,IF(AND($AG551&lt;&gt;"",$AG551&lt;&gt;Themes!$L$12),1,0),0)</f>
        <v/>
      </c>
    </row>
    <row r="552">
      <c r="Z552" s="19" t="n"/>
      <c r="AA552" s="23" t="n"/>
      <c r="AB552" s="23" t="n"/>
      <c r="AC552" s="23" t="n"/>
      <c r="AD552" s="23" t="n"/>
      <c r="AE552" s="19" t="n"/>
      <c r="AF552" s="21">
        <f>IF(IFERROR(TRIM(INDEX($A552:$Y552,MATCH(Lists!$J$3,$A$1:$Y$1,0))&amp;""),"")&lt;&gt;"",IFERROR(TRIM(INDEX($A552:$Y552,MATCH(Lists!$J$3,$A$1:$Y$1,0))&amp;""),""),IF(IFERROR(TRIM(INDEX($A552:$Y552,MATCH(Lists!$J$4,$A$1:$Y$1,0))&amp;""),"")&lt;&gt;"",IFERROR(TRIM(INDEX($A552:$Y552,MATCH(Lists!$J$4,$A$1:$Y$1,0))&amp;""),""),IFERROR(TRIM(INDEX($A552:$Y552,MATCH(Lists!$J$2,$A$1:$Y$1,0))&amp;""),"")))</f>
        <v/>
      </c>
      <c r="AG552" s="21">
        <f>IFERROR(TRIM(INDEX($A552:$Y552,MATCH(Lists!$J$5,$A$1:$Y$1,0))&amp;""),"")</f>
        <v/>
      </c>
      <c r="AH552" s="21">
        <f>IFERROR(VALUE(IFERROR(TRIM(INDEX($A552:$Y552,MATCH(Lists!$J$6,$A$1:$Y$1,0))&amp;""),"")),"")</f>
        <v/>
      </c>
      <c r="AI552" s="22">
        <f>IF($AD552="S",Themes!$L$8,IF($AD552="M",Themes!$L$9,IF($AD552="L",Themes!$L$10,0)))</f>
        <v/>
      </c>
      <c r="AJ552" s="21">
        <f>IF(OR($AA552="",$AF552=""),0,IF(COUNTIFS($AA$2:$AA552,$AA552,$AF$2:$AF552,$AF552)=1,1,0))</f>
        <v/>
      </c>
      <c r="AK552" s="21">
        <f>IF($AJ552=1,IF(AND($AG552&lt;&gt;"",$AG552&lt;&gt;Themes!$L$12),1,0),0)</f>
        <v/>
      </c>
    </row>
    <row r="553">
      <c r="Z553" s="19" t="n"/>
      <c r="AA553" s="23" t="n"/>
      <c r="AB553" s="23" t="n"/>
      <c r="AC553" s="23" t="n"/>
      <c r="AD553" s="23" t="n"/>
      <c r="AE553" s="19" t="n"/>
      <c r="AF553" s="21">
        <f>IF(IFERROR(TRIM(INDEX($A553:$Y553,MATCH(Lists!$J$3,$A$1:$Y$1,0))&amp;""),"")&lt;&gt;"",IFERROR(TRIM(INDEX($A553:$Y553,MATCH(Lists!$J$3,$A$1:$Y$1,0))&amp;""),""),IF(IFERROR(TRIM(INDEX($A553:$Y553,MATCH(Lists!$J$4,$A$1:$Y$1,0))&amp;""),"")&lt;&gt;"",IFERROR(TRIM(INDEX($A553:$Y553,MATCH(Lists!$J$4,$A$1:$Y$1,0))&amp;""),""),IFERROR(TRIM(INDEX($A553:$Y553,MATCH(Lists!$J$2,$A$1:$Y$1,0))&amp;""),"")))</f>
        <v/>
      </c>
      <c r="AG553" s="21">
        <f>IFERROR(TRIM(INDEX($A553:$Y553,MATCH(Lists!$J$5,$A$1:$Y$1,0))&amp;""),"")</f>
        <v/>
      </c>
      <c r="AH553" s="21">
        <f>IFERROR(VALUE(IFERROR(TRIM(INDEX($A553:$Y553,MATCH(Lists!$J$6,$A$1:$Y$1,0))&amp;""),"")),"")</f>
        <v/>
      </c>
      <c r="AI553" s="22">
        <f>IF($AD553="S",Themes!$L$8,IF($AD553="M",Themes!$L$9,IF($AD553="L",Themes!$L$10,0)))</f>
        <v/>
      </c>
      <c r="AJ553" s="21">
        <f>IF(OR($AA553="",$AF553=""),0,IF(COUNTIFS($AA$2:$AA553,$AA553,$AF$2:$AF553,$AF553)=1,1,0))</f>
        <v/>
      </c>
      <c r="AK553" s="21">
        <f>IF($AJ553=1,IF(AND($AG553&lt;&gt;"",$AG553&lt;&gt;Themes!$L$12),1,0),0)</f>
        <v/>
      </c>
    </row>
    <row r="554">
      <c r="Z554" s="19" t="n"/>
      <c r="AA554" s="23" t="n"/>
      <c r="AB554" s="23" t="n"/>
      <c r="AC554" s="23" t="n"/>
      <c r="AD554" s="23" t="n"/>
      <c r="AE554" s="19" t="n"/>
      <c r="AF554" s="21">
        <f>IF(IFERROR(TRIM(INDEX($A554:$Y554,MATCH(Lists!$J$3,$A$1:$Y$1,0))&amp;""),"")&lt;&gt;"",IFERROR(TRIM(INDEX($A554:$Y554,MATCH(Lists!$J$3,$A$1:$Y$1,0))&amp;""),""),IF(IFERROR(TRIM(INDEX($A554:$Y554,MATCH(Lists!$J$4,$A$1:$Y$1,0))&amp;""),"")&lt;&gt;"",IFERROR(TRIM(INDEX($A554:$Y554,MATCH(Lists!$J$4,$A$1:$Y$1,0))&amp;""),""),IFERROR(TRIM(INDEX($A554:$Y554,MATCH(Lists!$J$2,$A$1:$Y$1,0))&amp;""),"")))</f>
        <v/>
      </c>
      <c r="AG554" s="21">
        <f>IFERROR(TRIM(INDEX($A554:$Y554,MATCH(Lists!$J$5,$A$1:$Y$1,0))&amp;""),"")</f>
        <v/>
      </c>
      <c r="AH554" s="21">
        <f>IFERROR(VALUE(IFERROR(TRIM(INDEX($A554:$Y554,MATCH(Lists!$J$6,$A$1:$Y$1,0))&amp;""),"")),"")</f>
        <v/>
      </c>
      <c r="AI554" s="22">
        <f>IF($AD554="S",Themes!$L$8,IF($AD554="M",Themes!$L$9,IF($AD554="L",Themes!$L$10,0)))</f>
        <v/>
      </c>
      <c r="AJ554" s="21">
        <f>IF(OR($AA554="",$AF554=""),0,IF(COUNTIFS($AA$2:$AA554,$AA554,$AF$2:$AF554,$AF554)=1,1,0))</f>
        <v/>
      </c>
      <c r="AK554" s="21">
        <f>IF($AJ554=1,IF(AND($AG554&lt;&gt;"",$AG554&lt;&gt;Themes!$L$12),1,0),0)</f>
        <v/>
      </c>
    </row>
    <row r="555">
      <c r="Z555" s="19" t="n"/>
      <c r="AA555" s="23" t="n"/>
      <c r="AB555" s="23" t="n"/>
      <c r="AC555" s="23" t="n"/>
      <c r="AD555" s="23" t="n"/>
      <c r="AE555" s="19" t="n"/>
      <c r="AF555" s="21">
        <f>IF(IFERROR(TRIM(INDEX($A555:$Y555,MATCH(Lists!$J$3,$A$1:$Y$1,0))&amp;""),"")&lt;&gt;"",IFERROR(TRIM(INDEX($A555:$Y555,MATCH(Lists!$J$3,$A$1:$Y$1,0))&amp;""),""),IF(IFERROR(TRIM(INDEX($A555:$Y555,MATCH(Lists!$J$4,$A$1:$Y$1,0))&amp;""),"")&lt;&gt;"",IFERROR(TRIM(INDEX($A555:$Y555,MATCH(Lists!$J$4,$A$1:$Y$1,0))&amp;""),""),IFERROR(TRIM(INDEX($A555:$Y555,MATCH(Lists!$J$2,$A$1:$Y$1,0))&amp;""),"")))</f>
        <v/>
      </c>
      <c r="AG555" s="21">
        <f>IFERROR(TRIM(INDEX($A555:$Y555,MATCH(Lists!$J$5,$A$1:$Y$1,0))&amp;""),"")</f>
        <v/>
      </c>
      <c r="AH555" s="21">
        <f>IFERROR(VALUE(IFERROR(TRIM(INDEX($A555:$Y555,MATCH(Lists!$J$6,$A$1:$Y$1,0))&amp;""),"")),"")</f>
        <v/>
      </c>
      <c r="AI555" s="22">
        <f>IF($AD555="S",Themes!$L$8,IF($AD555="M",Themes!$L$9,IF($AD555="L",Themes!$L$10,0)))</f>
        <v/>
      </c>
      <c r="AJ555" s="21">
        <f>IF(OR($AA555="",$AF555=""),0,IF(COUNTIFS($AA$2:$AA555,$AA555,$AF$2:$AF555,$AF555)=1,1,0))</f>
        <v/>
      </c>
      <c r="AK555" s="21">
        <f>IF($AJ555=1,IF(AND($AG555&lt;&gt;"",$AG555&lt;&gt;Themes!$L$12),1,0),0)</f>
        <v/>
      </c>
    </row>
    <row r="556">
      <c r="Z556" s="19" t="n"/>
      <c r="AA556" s="23" t="n"/>
      <c r="AB556" s="23" t="n"/>
      <c r="AC556" s="23" t="n"/>
      <c r="AD556" s="23" t="n"/>
      <c r="AE556" s="19" t="n"/>
      <c r="AF556" s="21">
        <f>IF(IFERROR(TRIM(INDEX($A556:$Y556,MATCH(Lists!$J$3,$A$1:$Y$1,0))&amp;""),"")&lt;&gt;"",IFERROR(TRIM(INDEX($A556:$Y556,MATCH(Lists!$J$3,$A$1:$Y$1,0))&amp;""),""),IF(IFERROR(TRIM(INDEX($A556:$Y556,MATCH(Lists!$J$4,$A$1:$Y$1,0))&amp;""),"")&lt;&gt;"",IFERROR(TRIM(INDEX($A556:$Y556,MATCH(Lists!$J$4,$A$1:$Y$1,0))&amp;""),""),IFERROR(TRIM(INDEX($A556:$Y556,MATCH(Lists!$J$2,$A$1:$Y$1,0))&amp;""),"")))</f>
        <v/>
      </c>
      <c r="AG556" s="21">
        <f>IFERROR(TRIM(INDEX($A556:$Y556,MATCH(Lists!$J$5,$A$1:$Y$1,0))&amp;""),"")</f>
        <v/>
      </c>
      <c r="AH556" s="21">
        <f>IFERROR(VALUE(IFERROR(TRIM(INDEX($A556:$Y556,MATCH(Lists!$J$6,$A$1:$Y$1,0))&amp;""),"")),"")</f>
        <v/>
      </c>
      <c r="AI556" s="22">
        <f>IF($AD556="S",Themes!$L$8,IF($AD556="M",Themes!$L$9,IF($AD556="L",Themes!$L$10,0)))</f>
        <v/>
      </c>
      <c r="AJ556" s="21">
        <f>IF(OR($AA556="",$AF556=""),0,IF(COUNTIFS($AA$2:$AA556,$AA556,$AF$2:$AF556,$AF556)=1,1,0))</f>
        <v/>
      </c>
      <c r="AK556" s="21">
        <f>IF($AJ556=1,IF(AND($AG556&lt;&gt;"",$AG556&lt;&gt;Themes!$L$12),1,0),0)</f>
        <v/>
      </c>
    </row>
    <row r="557">
      <c r="Z557" s="19" t="n"/>
      <c r="AA557" s="23" t="n"/>
      <c r="AB557" s="23" t="n"/>
      <c r="AC557" s="23" t="n"/>
      <c r="AD557" s="23" t="n"/>
      <c r="AE557" s="19" t="n"/>
      <c r="AF557" s="21">
        <f>IF(IFERROR(TRIM(INDEX($A557:$Y557,MATCH(Lists!$J$3,$A$1:$Y$1,0))&amp;""),"")&lt;&gt;"",IFERROR(TRIM(INDEX($A557:$Y557,MATCH(Lists!$J$3,$A$1:$Y$1,0))&amp;""),""),IF(IFERROR(TRIM(INDEX($A557:$Y557,MATCH(Lists!$J$4,$A$1:$Y$1,0))&amp;""),"")&lt;&gt;"",IFERROR(TRIM(INDEX($A557:$Y557,MATCH(Lists!$J$4,$A$1:$Y$1,0))&amp;""),""),IFERROR(TRIM(INDEX($A557:$Y557,MATCH(Lists!$J$2,$A$1:$Y$1,0))&amp;""),"")))</f>
        <v/>
      </c>
      <c r="AG557" s="21">
        <f>IFERROR(TRIM(INDEX($A557:$Y557,MATCH(Lists!$J$5,$A$1:$Y$1,0))&amp;""),"")</f>
        <v/>
      </c>
      <c r="AH557" s="21">
        <f>IFERROR(VALUE(IFERROR(TRIM(INDEX($A557:$Y557,MATCH(Lists!$J$6,$A$1:$Y$1,0))&amp;""),"")),"")</f>
        <v/>
      </c>
      <c r="AI557" s="22">
        <f>IF($AD557="S",Themes!$L$8,IF($AD557="M",Themes!$L$9,IF($AD557="L",Themes!$L$10,0)))</f>
        <v/>
      </c>
      <c r="AJ557" s="21">
        <f>IF(OR($AA557="",$AF557=""),0,IF(COUNTIFS($AA$2:$AA557,$AA557,$AF$2:$AF557,$AF557)=1,1,0))</f>
        <v/>
      </c>
      <c r="AK557" s="21">
        <f>IF($AJ557=1,IF(AND($AG557&lt;&gt;"",$AG557&lt;&gt;Themes!$L$12),1,0),0)</f>
        <v/>
      </c>
    </row>
    <row r="558">
      <c r="Z558" s="19" t="n"/>
      <c r="AA558" s="23" t="n"/>
      <c r="AB558" s="23" t="n"/>
      <c r="AC558" s="23" t="n"/>
      <c r="AD558" s="23" t="n"/>
      <c r="AE558" s="19" t="n"/>
      <c r="AF558" s="21">
        <f>IF(IFERROR(TRIM(INDEX($A558:$Y558,MATCH(Lists!$J$3,$A$1:$Y$1,0))&amp;""),"")&lt;&gt;"",IFERROR(TRIM(INDEX($A558:$Y558,MATCH(Lists!$J$3,$A$1:$Y$1,0))&amp;""),""),IF(IFERROR(TRIM(INDEX($A558:$Y558,MATCH(Lists!$J$4,$A$1:$Y$1,0))&amp;""),"")&lt;&gt;"",IFERROR(TRIM(INDEX($A558:$Y558,MATCH(Lists!$J$4,$A$1:$Y$1,0))&amp;""),""),IFERROR(TRIM(INDEX($A558:$Y558,MATCH(Lists!$J$2,$A$1:$Y$1,0))&amp;""),"")))</f>
        <v/>
      </c>
      <c r="AG558" s="21">
        <f>IFERROR(TRIM(INDEX($A558:$Y558,MATCH(Lists!$J$5,$A$1:$Y$1,0))&amp;""),"")</f>
        <v/>
      </c>
      <c r="AH558" s="21">
        <f>IFERROR(VALUE(IFERROR(TRIM(INDEX($A558:$Y558,MATCH(Lists!$J$6,$A$1:$Y$1,0))&amp;""),"")),"")</f>
        <v/>
      </c>
      <c r="AI558" s="22">
        <f>IF($AD558="S",Themes!$L$8,IF($AD558="M",Themes!$L$9,IF($AD558="L",Themes!$L$10,0)))</f>
        <v/>
      </c>
      <c r="AJ558" s="21">
        <f>IF(OR($AA558="",$AF558=""),0,IF(COUNTIFS($AA$2:$AA558,$AA558,$AF$2:$AF558,$AF558)=1,1,0))</f>
        <v/>
      </c>
      <c r="AK558" s="21">
        <f>IF($AJ558=1,IF(AND($AG558&lt;&gt;"",$AG558&lt;&gt;Themes!$L$12),1,0),0)</f>
        <v/>
      </c>
    </row>
    <row r="559">
      <c r="Z559" s="19" t="n"/>
      <c r="AA559" s="23" t="n"/>
      <c r="AB559" s="23" t="n"/>
      <c r="AC559" s="23" t="n"/>
      <c r="AD559" s="23" t="n"/>
      <c r="AE559" s="19" t="n"/>
      <c r="AF559" s="21">
        <f>IF(IFERROR(TRIM(INDEX($A559:$Y559,MATCH(Lists!$J$3,$A$1:$Y$1,0))&amp;""),"")&lt;&gt;"",IFERROR(TRIM(INDEX($A559:$Y559,MATCH(Lists!$J$3,$A$1:$Y$1,0))&amp;""),""),IF(IFERROR(TRIM(INDEX($A559:$Y559,MATCH(Lists!$J$4,$A$1:$Y$1,0))&amp;""),"")&lt;&gt;"",IFERROR(TRIM(INDEX($A559:$Y559,MATCH(Lists!$J$4,$A$1:$Y$1,0))&amp;""),""),IFERROR(TRIM(INDEX($A559:$Y559,MATCH(Lists!$J$2,$A$1:$Y$1,0))&amp;""),"")))</f>
        <v/>
      </c>
      <c r="AG559" s="21">
        <f>IFERROR(TRIM(INDEX($A559:$Y559,MATCH(Lists!$J$5,$A$1:$Y$1,0))&amp;""),"")</f>
        <v/>
      </c>
      <c r="AH559" s="21">
        <f>IFERROR(VALUE(IFERROR(TRIM(INDEX($A559:$Y559,MATCH(Lists!$J$6,$A$1:$Y$1,0))&amp;""),"")),"")</f>
        <v/>
      </c>
      <c r="AI559" s="22">
        <f>IF($AD559="S",Themes!$L$8,IF($AD559="M",Themes!$L$9,IF($AD559="L",Themes!$L$10,0)))</f>
        <v/>
      </c>
      <c r="AJ559" s="21">
        <f>IF(OR($AA559="",$AF559=""),0,IF(COUNTIFS($AA$2:$AA559,$AA559,$AF$2:$AF559,$AF559)=1,1,0))</f>
        <v/>
      </c>
      <c r="AK559" s="21">
        <f>IF($AJ559=1,IF(AND($AG559&lt;&gt;"",$AG559&lt;&gt;Themes!$L$12),1,0),0)</f>
        <v/>
      </c>
    </row>
    <row r="560">
      <c r="Z560" s="19" t="n"/>
      <c r="AA560" s="23" t="n"/>
      <c r="AB560" s="23" t="n"/>
      <c r="AC560" s="23" t="n"/>
      <c r="AD560" s="23" t="n"/>
      <c r="AE560" s="19" t="n"/>
      <c r="AF560" s="21">
        <f>IF(IFERROR(TRIM(INDEX($A560:$Y560,MATCH(Lists!$J$3,$A$1:$Y$1,0))&amp;""),"")&lt;&gt;"",IFERROR(TRIM(INDEX($A560:$Y560,MATCH(Lists!$J$3,$A$1:$Y$1,0))&amp;""),""),IF(IFERROR(TRIM(INDEX($A560:$Y560,MATCH(Lists!$J$4,$A$1:$Y$1,0))&amp;""),"")&lt;&gt;"",IFERROR(TRIM(INDEX($A560:$Y560,MATCH(Lists!$J$4,$A$1:$Y$1,0))&amp;""),""),IFERROR(TRIM(INDEX($A560:$Y560,MATCH(Lists!$J$2,$A$1:$Y$1,0))&amp;""),"")))</f>
        <v/>
      </c>
      <c r="AG560" s="21">
        <f>IFERROR(TRIM(INDEX($A560:$Y560,MATCH(Lists!$J$5,$A$1:$Y$1,0))&amp;""),"")</f>
        <v/>
      </c>
      <c r="AH560" s="21">
        <f>IFERROR(VALUE(IFERROR(TRIM(INDEX($A560:$Y560,MATCH(Lists!$J$6,$A$1:$Y$1,0))&amp;""),"")),"")</f>
        <v/>
      </c>
      <c r="AI560" s="22">
        <f>IF($AD560="S",Themes!$L$8,IF($AD560="M",Themes!$L$9,IF($AD560="L",Themes!$L$10,0)))</f>
        <v/>
      </c>
      <c r="AJ560" s="21">
        <f>IF(OR($AA560="",$AF560=""),0,IF(COUNTIFS($AA$2:$AA560,$AA560,$AF$2:$AF560,$AF560)=1,1,0))</f>
        <v/>
      </c>
      <c r="AK560" s="21">
        <f>IF($AJ560=1,IF(AND($AG560&lt;&gt;"",$AG560&lt;&gt;Themes!$L$12),1,0),0)</f>
        <v/>
      </c>
    </row>
    <row r="561">
      <c r="Z561" s="19" t="n"/>
      <c r="AA561" s="23" t="n"/>
      <c r="AB561" s="23" t="n"/>
      <c r="AC561" s="23" t="n"/>
      <c r="AD561" s="23" t="n"/>
      <c r="AE561" s="19" t="n"/>
      <c r="AF561" s="21">
        <f>IF(IFERROR(TRIM(INDEX($A561:$Y561,MATCH(Lists!$J$3,$A$1:$Y$1,0))&amp;""),"")&lt;&gt;"",IFERROR(TRIM(INDEX($A561:$Y561,MATCH(Lists!$J$3,$A$1:$Y$1,0))&amp;""),""),IF(IFERROR(TRIM(INDEX($A561:$Y561,MATCH(Lists!$J$4,$A$1:$Y$1,0))&amp;""),"")&lt;&gt;"",IFERROR(TRIM(INDEX($A561:$Y561,MATCH(Lists!$J$4,$A$1:$Y$1,0))&amp;""),""),IFERROR(TRIM(INDEX($A561:$Y561,MATCH(Lists!$J$2,$A$1:$Y$1,0))&amp;""),"")))</f>
        <v/>
      </c>
      <c r="AG561" s="21">
        <f>IFERROR(TRIM(INDEX($A561:$Y561,MATCH(Lists!$J$5,$A$1:$Y$1,0))&amp;""),"")</f>
        <v/>
      </c>
      <c r="AH561" s="21">
        <f>IFERROR(VALUE(IFERROR(TRIM(INDEX($A561:$Y561,MATCH(Lists!$J$6,$A$1:$Y$1,0))&amp;""),"")),"")</f>
        <v/>
      </c>
      <c r="AI561" s="22">
        <f>IF($AD561="S",Themes!$L$8,IF($AD561="M",Themes!$L$9,IF($AD561="L",Themes!$L$10,0)))</f>
        <v/>
      </c>
      <c r="AJ561" s="21">
        <f>IF(OR($AA561="",$AF561=""),0,IF(COUNTIFS($AA$2:$AA561,$AA561,$AF$2:$AF561,$AF561)=1,1,0))</f>
        <v/>
      </c>
      <c r="AK561" s="21">
        <f>IF($AJ561=1,IF(AND($AG561&lt;&gt;"",$AG561&lt;&gt;Themes!$L$12),1,0),0)</f>
        <v/>
      </c>
    </row>
    <row r="562">
      <c r="Z562" s="19" t="n"/>
      <c r="AA562" s="23" t="n"/>
      <c r="AB562" s="23" t="n"/>
      <c r="AC562" s="23" t="n"/>
      <c r="AD562" s="23" t="n"/>
      <c r="AE562" s="19" t="n"/>
      <c r="AF562" s="21">
        <f>IF(IFERROR(TRIM(INDEX($A562:$Y562,MATCH(Lists!$J$3,$A$1:$Y$1,0))&amp;""),"")&lt;&gt;"",IFERROR(TRIM(INDEX($A562:$Y562,MATCH(Lists!$J$3,$A$1:$Y$1,0))&amp;""),""),IF(IFERROR(TRIM(INDEX($A562:$Y562,MATCH(Lists!$J$4,$A$1:$Y$1,0))&amp;""),"")&lt;&gt;"",IFERROR(TRIM(INDEX($A562:$Y562,MATCH(Lists!$J$4,$A$1:$Y$1,0))&amp;""),""),IFERROR(TRIM(INDEX($A562:$Y562,MATCH(Lists!$J$2,$A$1:$Y$1,0))&amp;""),"")))</f>
        <v/>
      </c>
      <c r="AG562" s="21">
        <f>IFERROR(TRIM(INDEX($A562:$Y562,MATCH(Lists!$J$5,$A$1:$Y$1,0))&amp;""),"")</f>
        <v/>
      </c>
      <c r="AH562" s="21">
        <f>IFERROR(VALUE(IFERROR(TRIM(INDEX($A562:$Y562,MATCH(Lists!$J$6,$A$1:$Y$1,0))&amp;""),"")),"")</f>
        <v/>
      </c>
      <c r="AI562" s="22">
        <f>IF($AD562="S",Themes!$L$8,IF($AD562="M",Themes!$L$9,IF($AD562="L",Themes!$L$10,0)))</f>
        <v/>
      </c>
      <c r="AJ562" s="21">
        <f>IF(OR($AA562="",$AF562=""),0,IF(COUNTIFS($AA$2:$AA562,$AA562,$AF$2:$AF562,$AF562)=1,1,0))</f>
        <v/>
      </c>
      <c r="AK562" s="21">
        <f>IF($AJ562=1,IF(AND($AG562&lt;&gt;"",$AG562&lt;&gt;Themes!$L$12),1,0),0)</f>
        <v/>
      </c>
    </row>
    <row r="563">
      <c r="Z563" s="19" t="n"/>
      <c r="AA563" s="23" t="n"/>
      <c r="AB563" s="23" t="n"/>
      <c r="AC563" s="23" t="n"/>
      <c r="AD563" s="23" t="n"/>
      <c r="AE563" s="19" t="n"/>
      <c r="AF563" s="21">
        <f>IF(IFERROR(TRIM(INDEX($A563:$Y563,MATCH(Lists!$J$3,$A$1:$Y$1,0))&amp;""),"")&lt;&gt;"",IFERROR(TRIM(INDEX($A563:$Y563,MATCH(Lists!$J$3,$A$1:$Y$1,0))&amp;""),""),IF(IFERROR(TRIM(INDEX($A563:$Y563,MATCH(Lists!$J$4,$A$1:$Y$1,0))&amp;""),"")&lt;&gt;"",IFERROR(TRIM(INDEX($A563:$Y563,MATCH(Lists!$J$4,$A$1:$Y$1,0))&amp;""),""),IFERROR(TRIM(INDEX($A563:$Y563,MATCH(Lists!$J$2,$A$1:$Y$1,0))&amp;""),"")))</f>
        <v/>
      </c>
      <c r="AG563" s="21">
        <f>IFERROR(TRIM(INDEX($A563:$Y563,MATCH(Lists!$J$5,$A$1:$Y$1,0))&amp;""),"")</f>
        <v/>
      </c>
      <c r="AH563" s="21">
        <f>IFERROR(VALUE(IFERROR(TRIM(INDEX($A563:$Y563,MATCH(Lists!$J$6,$A$1:$Y$1,0))&amp;""),"")),"")</f>
        <v/>
      </c>
      <c r="AI563" s="22">
        <f>IF($AD563="S",Themes!$L$8,IF($AD563="M",Themes!$L$9,IF($AD563="L",Themes!$L$10,0)))</f>
        <v/>
      </c>
      <c r="AJ563" s="21">
        <f>IF(OR($AA563="",$AF563=""),0,IF(COUNTIFS($AA$2:$AA563,$AA563,$AF$2:$AF563,$AF563)=1,1,0))</f>
        <v/>
      </c>
      <c r="AK563" s="21">
        <f>IF($AJ563=1,IF(AND($AG563&lt;&gt;"",$AG563&lt;&gt;Themes!$L$12),1,0),0)</f>
        <v/>
      </c>
    </row>
    <row r="564">
      <c r="Z564" s="19" t="n"/>
      <c r="AA564" s="23" t="n"/>
      <c r="AB564" s="23" t="n"/>
      <c r="AC564" s="23" t="n"/>
      <c r="AD564" s="23" t="n"/>
      <c r="AE564" s="19" t="n"/>
      <c r="AF564" s="21">
        <f>IF(IFERROR(TRIM(INDEX($A564:$Y564,MATCH(Lists!$J$3,$A$1:$Y$1,0))&amp;""),"")&lt;&gt;"",IFERROR(TRIM(INDEX($A564:$Y564,MATCH(Lists!$J$3,$A$1:$Y$1,0))&amp;""),""),IF(IFERROR(TRIM(INDEX($A564:$Y564,MATCH(Lists!$J$4,$A$1:$Y$1,0))&amp;""),"")&lt;&gt;"",IFERROR(TRIM(INDEX($A564:$Y564,MATCH(Lists!$J$4,$A$1:$Y$1,0))&amp;""),""),IFERROR(TRIM(INDEX($A564:$Y564,MATCH(Lists!$J$2,$A$1:$Y$1,0))&amp;""),"")))</f>
        <v/>
      </c>
      <c r="AG564" s="21">
        <f>IFERROR(TRIM(INDEX($A564:$Y564,MATCH(Lists!$J$5,$A$1:$Y$1,0))&amp;""),"")</f>
        <v/>
      </c>
      <c r="AH564" s="21">
        <f>IFERROR(VALUE(IFERROR(TRIM(INDEX($A564:$Y564,MATCH(Lists!$J$6,$A$1:$Y$1,0))&amp;""),"")),"")</f>
        <v/>
      </c>
      <c r="AI564" s="22">
        <f>IF($AD564="S",Themes!$L$8,IF($AD564="M",Themes!$L$9,IF($AD564="L",Themes!$L$10,0)))</f>
        <v/>
      </c>
      <c r="AJ564" s="21">
        <f>IF(OR($AA564="",$AF564=""),0,IF(COUNTIFS($AA$2:$AA564,$AA564,$AF$2:$AF564,$AF564)=1,1,0))</f>
        <v/>
      </c>
      <c r="AK564" s="21">
        <f>IF($AJ564=1,IF(AND($AG564&lt;&gt;"",$AG564&lt;&gt;Themes!$L$12),1,0),0)</f>
        <v/>
      </c>
    </row>
    <row r="565">
      <c r="Z565" s="19" t="n"/>
      <c r="AA565" s="23" t="n"/>
      <c r="AB565" s="23" t="n"/>
      <c r="AC565" s="23" t="n"/>
      <c r="AD565" s="23" t="n"/>
      <c r="AE565" s="19" t="n"/>
      <c r="AF565" s="21">
        <f>IF(IFERROR(TRIM(INDEX($A565:$Y565,MATCH(Lists!$J$3,$A$1:$Y$1,0))&amp;""),"")&lt;&gt;"",IFERROR(TRIM(INDEX($A565:$Y565,MATCH(Lists!$J$3,$A$1:$Y$1,0))&amp;""),""),IF(IFERROR(TRIM(INDEX($A565:$Y565,MATCH(Lists!$J$4,$A$1:$Y$1,0))&amp;""),"")&lt;&gt;"",IFERROR(TRIM(INDEX($A565:$Y565,MATCH(Lists!$J$4,$A$1:$Y$1,0))&amp;""),""),IFERROR(TRIM(INDEX($A565:$Y565,MATCH(Lists!$J$2,$A$1:$Y$1,0))&amp;""),"")))</f>
        <v/>
      </c>
      <c r="AG565" s="21">
        <f>IFERROR(TRIM(INDEX($A565:$Y565,MATCH(Lists!$J$5,$A$1:$Y$1,0))&amp;""),"")</f>
        <v/>
      </c>
      <c r="AH565" s="21">
        <f>IFERROR(VALUE(IFERROR(TRIM(INDEX($A565:$Y565,MATCH(Lists!$J$6,$A$1:$Y$1,0))&amp;""),"")),"")</f>
        <v/>
      </c>
      <c r="AI565" s="22">
        <f>IF($AD565="S",Themes!$L$8,IF($AD565="M",Themes!$L$9,IF($AD565="L",Themes!$L$10,0)))</f>
        <v/>
      </c>
      <c r="AJ565" s="21">
        <f>IF(OR($AA565="",$AF565=""),0,IF(COUNTIFS($AA$2:$AA565,$AA565,$AF$2:$AF565,$AF565)=1,1,0))</f>
        <v/>
      </c>
      <c r="AK565" s="21">
        <f>IF($AJ565=1,IF(AND($AG565&lt;&gt;"",$AG565&lt;&gt;Themes!$L$12),1,0),0)</f>
        <v/>
      </c>
    </row>
    <row r="566">
      <c r="Z566" s="19" t="n"/>
      <c r="AA566" s="23" t="n"/>
      <c r="AB566" s="23" t="n"/>
      <c r="AC566" s="23" t="n"/>
      <c r="AD566" s="23" t="n"/>
      <c r="AE566" s="19" t="n"/>
      <c r="AF566" s="21">
        <f>IF(IFERROR(TRIM(INDEX($A566:$Y566,MATCH(Lists!$J$3,$A$1:$Y$1,0))&amp;""),"")&lt;&gt;"",IFERROR(TRIM(INDEX($A566:$Y566,MATCH(Lists!$J$3,$A$1:$Y$1,0))&amp;""),""),IF(IFERROR(TRIM(INDEX($A566:$Y566,MATCH(Lists!$J$4,$A$1:$Y$1,0))&amp;""),"")&lt;&gt;"",IFERROR(TRIM(INDEX($A566:$Y566,MATCH(Lists!$J$4,$A$1:$Y$1,0))&amp;""),""),IFERROR(TRIM(INDEX($A566:$Y566,MATCH(Lists!$J$2,$A$1:$Y$1,0))&amp;""),"")))</f>
        <v/>
      </c>
      <c r="AG566" s="21">
        <f>IFERROR(TRIM(INDEX($A566:$Y566,MATCH(Lists!$J$5,$A$1:$Y$1,0))&amp;""),"")</f>
        <v/>
      </c>
      <c r="AH566" s="21">
        <f>IFERROR(VALUE(IFERROR(TRIM(INDEX($A566:$Y566,MATCH(Lists!$J$6,$A$1:$Y$1,0))&amp;""),"")),"")</f>
        <v/>
      </c>
      <c r="AI566" s="22">
        <f>IF($AD566="S",Themes!$L$8,IF($AD566="M",Themes!$L$9,IF($AD566="L",Themes!$L$10,0)))</f>
        <v/>
      </c>
      <c r="AJ566" s="21">
        <f>IF(OR($AA566="",$AF566=""),0,IF(COUNTIFS($AA$2:$AA566,$AA566,$AF$2:$AF566,$AF566)=1,1,0))</f>
        <v/>
      </c>
      <c r="AK566" s="21">
        <f>IF($AJ566=1,IF(AND($AG566&lt;&gt;"",$AG566&lt;&gt;Themes!$L$12),1,0),0)</f>
        <v/>
      </c>
    </row>
    <row r="567">
      <c r="Z567" s="19" t="n"/>
      <c r="AA567" s="23" t="n"/>
      <c r="AB567" s="23" t="n"/>
      <c r="AC567" s="23" t="n"/>
      <c r="AD567" s="23" t="n"/>
      <c r="AE567" s="19" t="n"/>
      <c r="AF567" s="21">
        <f>IF(IFERROR(TRIM(INDEX($A567:$Y567,MATCH(Lists!$J$3,$A$1:$Y$1,0))&amp;""),"")&lt;&gt;"",IFERROR(TRIM(INDEX($A567:$Y567,MATCH(Lists!$J$3,$A$1:$Y$1,0))&amp;""),""),IF(IFERROR(TRIM(INDEX($A567:$Y567,MATCH(Lists!$J$4,$A$1:$Y$1,0))&amp;""),"")&lt;&gt;"",IFERROR(TRIM(INDEX($A567:$Y567,MATCH(Lists!$J$4,$A$1:$Y$1,0))&amp;""),""),IFERROR(TRIM(INDEX($A567:$Y567,MATCH(Lists!$J$2,$A$1:$Y$1,0))&amp;""),"")))</f>
        <v/>
      </c>
      <c r="AG567" s="21">
        <f>IFERROR(TRIM(INDEX($A567:$Y567,MATCH(Lists!$J$5,$A$1:$Y$1,0))&amp;""),"")</f>
        <v/>
      </c>
      <c r="AH567" s="21">
        <f>IFERROR(VALUE(IFERROR(TRIM(INDEX($A567:$Y567,MATCH(Lists!$J$6,$A$1:$Y$1,0))&amp;""),"")),"")</f>
        <v/>
      </c>
      <c r="AI567" s="22">
        <f>IF($AD567="S",Themes!$L$8,IF($AD567="M",Themes!$L$9,IF($AD567="L",Themes!$L$10,0)))</f>
        <v/>
      </c>
      <c r="AJ567" s="21">
        <f>IF(OR($AA567="",$AF567=""),0,IF(COUNTIFS($AA$2:$AA567,$AA567,$AF$2:$AF567,$AF567)=1,1,0))</f>
        <v/>
      </c>
      <c r="AK567" s="21">
        <f>IF($AJ567=1,IF(AND($AG567&lt;&gt;"",$AG567&lt;&gt;Themes!$L$12),1,0),0)</f>
        <v/>
      </c>
    </row>
    <row r="568">
      <c r="Z568" s="19" t="n"/>
      <c r="AA568" s="23" t="n"/>
      <c r="AB568" s="23" t="n"/>
      <c r="AC568" s="23" t="n"/>
      <c r="AD568" s="23" t="n"/>
      <c r="AE568" s="19" t="n"/>
      <c r="AF568" s="21">
        <f>IF(IFERROR(TRIM(INDEX($A568:$Y568,MATCH(Lists!$J$3,$A$1:$Y$1,0))&amp;""),"")&lt;&gt;"",IFERROR(TRIM(INDEX($A568:$Y568,MATCH(Lists!$J$3,$A$1:$Y$1,0))&amp;""),""),IF(IFERROR(TRIM(INDEX($A568:$Y568,MATCH(Lists!$J$4,$A$1:$Y$1,0))&amp;""),"")&lt;&gt;"",IFERROR(TRIM(INDEX($A568:$Y568,MATCH(Lists!$J$4,$A$1:$Y$1,0))&amp;""),""),IFERROR(TRIM(INDEX($A568:$Y568,MATCH(Lists!$J$2,$A$1:$Y$1,0))&amp;""),"")))</f>
        <v/>
      </c>
      <c r="AG568" s="21">
        <f>IFERROR(TRIM(INDEX($A568:$Y568,MATCH(Lists!$J$5,$A$1:$Y$1,0))&amp;""),"")</f>
        <v/>
      </c>
      <c r="AH568" s="21">
        <f>IFERROR(VALUE(IFERROR(TRIM(INDEX($A568:$Y568,MATCH(Lists!$J$6,$A$1:$Y$1,0))&amp;""),"")),"")</f>
        <v/>
      </c>
      <c r="AI568" s="22">
        <f>IF($AD568="S",Themes!$L$8,IF($AD568="M",Themes!$L$9,IF($AD568="L",Themes!$L$10,0)))</f>
        <v/>
      </c>
      <c r="AJ568" s="21">
        <f>IF(OR($AA568="",$AF568=""),0,IF(COUNTIFS($AA$2:$AA568,$AA568,$AF$2:$AF568,$AF568)=1,1,0))</f>
        <v/>
      </c>
      <c r="AK568" s="21">
        <f>IF($AJ568=1,IF(AND($AG568&lt;&gt;"",$AG568&lt;&gt;Themes!$L$12),1,0),0)</f>
        <v/>
      </c>
    </row>
    <row r="569">
      <c r="Z569" s="19" t="n"/>
      <c r="AA569" s="23" t="n"/>
      <c r="AB569" s="23" t="n"/>
      <c r="AC569" s="23" t="n"/>
      <c r="AD569" s="23" t="n"/>
      <c r="AE569" s="19" t="n"/>
      <c r="AF569" s="21">
        <f>IF(IFERROR(TRIM(INDEX($A569:$Y569,MATCH(Lists!$J$3,$A$1:$Y$1,0))&amp;""),"")&lt;&gt;"",IFERROR(TRIM(INDEX($A569:$Y569,MATCH(Lists!$J$3,$A$1:$Y$1,0))&amp;""),""),IF(IFERROR(TRIM(INDEX($A569:$Y569,MATCH(Lists!$J$4,$A$1:$Y$1,0))&amp;""),"")&lt;&gt;"",IFERROR(TRIM(INDEX($A569:$Y569,MATCH(Lists!$J$4,$A$1:$Y$1,0))&amp;""),""),IFERROR(TRIM(INDEX($A569:$Y569,MATCH(Lists!$J$2,$A$1:$Y$1,0))&amp;""),"")))</f>
        <v/>
      </c>
      <c r="AG569" s="21">
        <f>IFERROR(TRIM(INDEX($A569:$Y569,MATCH(Lists!$J$5,$A$1:$Y$1,0))&amp;""),"")</f>
        <v/>
      </c>
      <c r="AH569" s="21">
        <f>IFERROR(VALUE(IFERROR(TRIM(INDEX($A569:$Y569,MATCH(Lists!$J$6,$A$1:$Y$1,0))&amp;""),"")),"")</f>
        <v/>
      </c>
      <c r="AI569" s="22">
        <f>IF($AD569="S",Themes!$L$8,IF($AD569="M",Themes!$L$9,IF($AD569="L",Themes!$L$10,0)))</f>
        <v/>
      </c>
      <c r="AJ569" s="21">
        <f>IF(OR($AA569="",$AF569=""),0,IF(COUNTIFS($AA$2:$AA569,$AA569,$AF$2:$AF569,$AF569)=1,1,0))</f>
        <v/>
      </c>
      <c r="AK569" s="21">
        <f>IF($AJ569=1,IF(AND($AG569&lt;&gt;"",$AG569&lt;&gt;Themes!$L$12),1,0),0)</f>
        <v/>
      </c>
    </row>
    <row r="570">
      <c r="Z570" s="19" t="n"/>
      <c r="AA570" s="23" t="n"/>
      <c r="AB570" s="23" t="n"/>
      <c r="AC570" s="23" t="n"/>
      <c r="AD570" s="23" t="n"/>
      <c r="AE570" s="19" t="n"/>
      <c r="AF570" s="21">
        <f>IF(IFERROR(TRIM(INDEX($A570:$Y570,MATCH(Lists!$J$3,$A$1:$Y$1,0))&amp;""),"")&lt;&gt;"",IFERROR(TRIM(INDEX($A570:$Y570,MATCH(Lists!$J$3,$A$1:$Y$1,0))&amp;""),""),IF(IFERROR(TRIM(INDEX($A570:$Y570,MATCH(Lists!$J$4,$A$1:$Y$1,0))&amp;""),"")&lt;&gt;"",IFERROR(TRIM(INDEX($A570:$Y570,MATCH(Lists!$J$4,$A$1:$Y$1,0))&amp;""),""),IFERROR(TRIM(INDEX($A570:$Y570,MATCH(Lists!$J$2,$A$1:$Y$1,0))&amp;""),"")))</f>
        <v/>
      </c>
      <c r="AG570" s="21">
        <f>IFERROR(TRIM(INDEX($A570:$Y570,MATCH(Lists!$J$5,$A$1:$Y$1,0))&amp;""),"")</f>
        <v/>
      </c>
      <c r="AH570" s="21">
        <f>IFERROR(VALUE(IFERROR(TRIM(INDEX($A570:$Y570,MATCH(Lists!$J$6,$A$1:$Y$1,0))&amp;""),"")),"")</f>
        <v/>
      </c>
      <c r="AI570" s="22">
        <f>IF($AD570="S",Themes!$L$8,IF($AD570="M",Themes!$L$9,IF($AD570="L",Themes!$L$10,0)))</f>
        <v/>
      </c>
      <c r="AJ570" s="21">
        <f>IF(OR($AA570="",$AF570=""),0,IF(COUNTIFS($AA$2:$AA570,$AA570,$AF$2:$AF570,$AF570)=1,1,0))</f>
        <v/>
      </c>
      <c r="AK570" s="21">
        <f>IF($AJ570=1,IF(AND($AG570&lt;&gt;"",$AG570&lt;&gt;Themes!$L$12),1,0),0)</f>
        <v/>
      </c>
    </row>
    <row r="571">
      <c r="Z571" s="19" t="n"/>
      <c r="AA571" s="23" t="n"/>
      <c r="AB571" s="23" t="n"/>
      <c r="AC571" s="23" t="n"/>
      <c r="AD571" s="23" t="n"/>
      <c r="AE571" s="19" t="n"/>
      <c r="AF571" s="21">
        <f>IF(IFERROR(TRIM(INDEX($A571:$Y571,MATCH(Lists!$J$3,$A$1:$Y$1,0))&amp;""),"")&lt;&gt;"",IFERROR(TRIM(INDEX($A571:$Y571,MATCH(Lists!$J$3,$A$1:$Y$1,0))&amp;""),""),IF(IFERROR(TRIM(INDEX($A571:$Y571,MATCH(Lists!$J$4,$A$1:$Y$1,0))&amp;""),"")&lt;&gt;"",IFERROR(TRIM(INDEX($A571:$Y571,MATCH(Lists!$J$4,$A$1:$Y$1,0))&amp;""),""),IFERROR(TRIM(INDEX($A571:$Y571,MATCH(Lists!$J$2,$A$1:$Y$1,0))&amp;""),"")))</f>
        <v/>
      </c>
      <c r="AG571" s="21">
        <f>IFERROR(TRIM(INDEX($A571:$Y571,MATCH(Lists!$J$5,$A$1:$Y$1,0))&amp;""),"")</f>
        <v/>
      </c>
      <c r="AH571" s="21">
        <f>IFERROR(VALUE(IFERROR(TRIM(INDEX($A571:$Y571,MATCH(Lists!$J$6,$A$1:$Y$1,0))&amp;""),"")),"")</f>
        <v/>
      </c>
      <c r="AI571" s="22">
        <f>IF($AD571="S",Themes!$L$8,IF($AD571="M",Themes!$L$9,IF($AD571="L",Themes!$L$10,0)))</f>
        <v/>
      </c>
      <c r="AJ571" s="21">
        <f>IF(OR($AA571="",$AF571=""),0,IF(COUNTIFS($AA$2:$AA571,$AA571,$AF$2:$AF571,$AF571)=1,1,0))</f>
        <v/>
      </c>
      <c r="AK571" s="21">
        <f>IF($AJ571=1,IF(AND($AG571&lt;&gt;"",$AG571&lt;&gt;Themes!$L$12),1,0),0)</f>
        <v/>
      </c>
    </row>
    <row r="572">
      <c r="Z572" s="19" t="n"/>
      <c r="AA572" s="23" t="n"/>
      <c r="AB572" s="23" t="n"/>
      <c r="AC572" s="23" t="n"/>
      <c r="AD572" s="23" t="n"/>
      <c r="AE572" s="19" t="n"/>
      <c r="AF572" s="21">
        <f>IF(IFERROR(TRIM(INDEX($A572:$Y572,MATCH(Lists!$J$3,$A$1:$Y$1,0))&amp;""),"")&lt;&gt;"",IFERROR(TRIM(INDEX($A572:$Y572,MATCH(Lists!$J$3,$A$1:$Y$1,0))&amp;""),""),IF(IFERROR(TRIM(INDEX($A572:$Y572,MATCH(Lists!$J$4,$A$1:$Y$1,0))&amp;""),"")&lt;&gt;"",IFERROR(TRIM(INDEX($A572:$Y572,MATCH(Lists!$J$4,$A$1:$Y$1,0))&amp;""),""),IFERROR(TRIM(INDEX($A572:$Y572,MATCH(Lists!$J$2,$A$1:$Y$1,0))&amp;""),"")))</f>
        <v/>
      </c>
      <c r="AG572" s="21">
        <f>IFERROR(TRIM(INDEX($A572:$Y572,MATCH(Lists!$J$5,$A$1:$Y$1,0))&amp;""),"")</f>
        <v/>
      </c>
      <c r="AH572" s="21">
        <f>IFERROR(VALUE(IFERROR(TRIM(INDEX($A572:$Y572,MATCH(Lists!$J$6,$A$1:$Y$1,0))&amp;""),"")),"")</f>
        <v/>
      </c>
      <c r="AI572" s="22">
        <f>IF($AD572="S",Themes!$L$8,IF($AD572="M",Themes!$L$9,IF($AD572="L",Themes!$L$10,0)))</f>
        <v/>
      </c>
      <c r="AJ572" s="21">
        <f>IF(OR($AA572="",$AF572=""),0,IF(COUNTIFS($AA$2:$AA572,$AA572,$AF$2:$AF572,$AF572)=1,1,0))</f>
        <v/>
      </c>
      <c r="AK572" s="21">
        <f>IF($AJ572=1,IF(AND($AG572&lt;&gt;"",$AG572&lt;&gt;Themes!$L$12),1,0),0)</f>
        <v/>
      </c>
    </row>
    <row r="573">
      <c r="Z573" s="19" t="n"/>
      <c r="AA573" s="23" t="n"/>
      <c r="AB573" s="23" t="n"/>
      <c r="AC573" s="23" t="n"/>
      <c r="AD573" s="23" t="n"/>
      <c r="AE573" s="19" t="n"/>
      <c r="AF573" s="21">
        <f>IF(IFERROR(TRIM(INDEX($A573:$Y573,MATCH(Lists!$J$3,$A$1:$Y$1,0))&amp;""),"")&lt;&gt;"",IFERROR(TRIM(INDEX($A573:$Y573,MATCH(Lists!$J$3,$A$1:$Y$1,0))&amp;""),""),IF(IFERROR(TRIM(INDEX($A573:$Y573,MATCH(Lists!$J$4,$A$1:$Y$1,0))&amp;""),"")&lt;&gt;"",IFERROR(TRIM(INDEX($A573:$Y573,MATCH(Lists!$J$4,$A$1:$Y$1,0))&amp;""),""),IFERROR(TRIM(INDEX($A573:$Y573,MATCH(Lists!$J$2,$A$1:$Y$1,0))&amp;""),"")))</f>
        <v/>
      </c>
      <c r="AG573" s="21">
        <f>IFERROR(TRIM(INDEX($A573:$Y573,MATCH(Lists!$J$5,$A$1:$Y$1,0))&amp;""),"")</f>
        <v/>
      </c>
      <c r="AH573" s="21">
        <f>IFERROR(VALUE(IFERROR(TRIM(INDEX($A573:$Y573,MATCH(Lists!$J$6,$A$1:$Y$1,0))&amp;""),"")),"")</f>
        <v/>
      </c>
      <c r="AI573" s="22">
        <f>IF($AD573="S",Themes!$L$8,IF($AD573="M",Themes!$L$9,IF($AD573="L",Themes!$L$10,0)))</f>
        <v/>
      </c>
      <c r="AJ573" s="21">
        <f>IF(OR($AA573="",$AF573=""),0,IF(COUNTIFS($AA$2:$AA573,$AA573,$AF$2:$AF573,$AF573)=1,1,0))</f>
        <v/>
      </c>
      <c r="AK573" s="21">
        <f>IF($AJ573=1,IF(AND($AG573&lt;&gt;"",$AG573&lt;&gt;Themes!$L$12),1,0),0)</f>
        <v/>
      </c>
    </row>
    <row r="574">
      <c r="Z574" s="19" t="n"/>
      <c r="AA574" s="23" t="n"/>
      <c r="AB574" s="23" t="n"/>
      <c r="AC574" s="23" t="n"/>
      <c r="AD574" s="23" t="n"/>
      <c r="AE574" s="19" t="n"/>
      <c r="AF574" s="21">
        <f>IF(IFERROR(TRIM(INDEX($A574:$Y574,MATCH(Lists!$J$3,$A$1:$Y$1,0))&amp;""),"")&lt;&gt;"",IFERROR(TRIM(INDEX($A574:$Y574,MATCH(Lists!$J$3,$A$1:$Y$1,0))&amp;""),""),IF(IFERROR(TRIM(INDEX($A574:$Y574,MATCH(Lists!$J$4,$A$1:$Y$1,0))&amp;""),"")&lt;&gt;"",IFERROR(TRIM(INDEX($A574:$Y574,MATCH(Lists!$J$4,$A$1:$Y$1,0))&amp;""),""),IFERROR(TRIM(INDEX($A574:$Y574,MATCH(Lists!$J$2,$A$1:$Y$1,0))&amp;""),"")))</f>
        <v/>
      </c>
      <c r="AG574" s="21">
        <f>IFERROR(TRIM(INDEX($A574:$Y574,MATCH(Lists!$J$5,$A$1:$Y$1,0))&amp;""),"")</f>
        <v/>
      </c>
      <c r="AH574" s="21">
        <f>IFERROR(VALUE(IFERROR(TRIM(INDEX($A574:$Y574,MATCH(Lists!$J$6,$A$1:$Y$1,0))&amp;""),"")),"")</f>
        <v/>
      </c>
      <c r="AI574" s="22">
        <f>IF($AD574="S",Themes!$L$8,IF($AD574="M",Themes!$L$9,IF($AD574="L",Themes!$L$10,0)))</f>
        <v/>
      </c>
      <c r="AJ574" s="21">
        <f>IF(OR($AA574="",$AF574=""),0,IF(COUNTIFS($AA$2:$AA574,$AA574,$AF$2:$AF574,$AF574)=1,1,0))</f>
        <v/>
      </c>
      <c r="AK574" s="21">
        <f>IF($AJ574=1,IF(AND($AG574&lt;&gt;"",$AG574&lt;&gt;Themes!$L$12),1,0),0)</f>
        <v/>
      </c>
    </row>
    <row r="575">
      <c r="Z575" s="19" t="n"/>
      <c r="AA575" s="23" t="n"/>
      <c r="AB575" s="23" t="n"/>
      <c r="AC575" s="23" t="n"/>
      <c r="AD575" s="23" t="n"/>
      <c r="AE575" s="19" t="n"/>
      <c r="AF575" s="21">
        <f>IF(IFERROR(TRIM(INDEX($A575:$Y575,MATCH(Lists!$J$3,$A$1:$Y$1,0))&amp;""),"")&lt;&gt;"",IFERROR(TRIM(INDEX($A575:$Y575,MATCH(Lists!$J$3,$A$1:$Y$1,0))&amp;""),""),IF(IFERROR(TRIM(INDEX($A575:$Y575,MATCH(Lists!$J$4,$A$1:$Y$1,0))&amp;""),"")&lt;&gt;"",IFERROR(TRIM(INDEX($A575:$Y575,MATCH(Lists!$J$4,$A$1:$Y$1,0))&amp;""),""),IFERROR(TRIM(INDEX($A575:$Y575,MATCH(Lists!$J$2,$A$1:$Y$1,0))&amp;""),"")))</f>
        <v/>
      </c>
      <c r="AG575" s="21">
        <f>IFERROR(TRIM(INDEX($A575:$Y575,MATCH(Lists!$J$5,$A$1:$Y$1,0))&amp;""),"")</f>
        <v/>
      </c>
      <c r="AH575" s="21">
        <f>IFERROR(VALUE(IFERROR(TRIM(INDEX($A575:$Y575,MATCH(Lists!$J$6,$A$1:$Y$1,0))&amp;""),"")),"")</f>
        <v/>
      </c>
      <c r="AI575" s="22">
        <f>IF($AD575="S",Themes!$L$8,IF($AD575="M",Themes!$L$9,IF($AD575="L",Themes!$L$10,0)))</f>
        <v/>
      </c>
      <c r="AJ575" s="21">
        <f>IF(OR($AA575="",$AF575=""),0,IF(COUNTIFS($AA$2:$AA575,$AA575,$AF$2:$AF575,$AF575)=1,1,0))</f>
        <v/>
      </c>
      <c r="AK575" s="21">
        <f>IF($AJ575=1,IF(AND($AG575&lt;&gt;"",$AG575&lt;&gt;Themes!$L$12),1,0),0)</f>
        <v/>
      </c>
    </row>
    <row r="576">
      <c r="Z576" s="19" t="n"/>
      <c r="AA576" s="23" t="n"/>
      <c r="AB576" s="23" t="n"/>
      <c r="AC576" s="23" t="n"/>
      <c r="AD576" s="23" t="n"/>
      <c r="AE576" s="19" t="n"/>
      <c r="AF576" s="21">
        <f>IF(IFERROR(TRIM(INDEX($A576:$Y576,MATCH(Lists!$J$3,$A$1:$Y$1,0))&amp;""),"")&lt;&gt;"",IFERROR(TRIM(INDEX($A576:$Y576,MATCH(Lists!$J$3,$A$1:$Y$1,0))&amp;""),""),IF(IFERROR(TRIM(INDEX($A576:$Y576,MATCH(Lists!$J$4,$A$1:$Y$1,0))&amp;""),"")&lt;&gt;"",IFERROR(TRIM(INDEX($A576:$Y576,MATCH(Lists!$J$4,$A$1:$Y$1,0))&amp;""),""),IFERROR(TRIM(INDEX($A576:$Y576,MATCH(Lists!$J$2,$A$1:$Y$1,0))&amp;""),"")))</f>
        <v/>
      </c>
      <c r="AG576" s="21">
        <f>IFERROR(TRIM(INDEX($A576:$Y576,MATCH(Lists!$J$5,$A$1:$Y$1,0))&amp;""),"")</f>
        <v/>
      </c>
      <c r="AH576" s="21">
        <f>IFERROR(VALUE(IFERROR(TRIM(INDEX($A576:$Y576,MATCH(Lists!$J$6,$A$1:$Y$1,0))&amp;""),"")),"")</f>
        <v/>
      </c>
      <c r="AI576" s="22">
        <f>IF($AD576="S",Themes!$L$8,IF($AD576="M",Themes!$L$9,IF($AD576="L",Themes!$L$10,0)))</f>
        <v/>
      </c>
      <c r="AJ576" s="21">
        <f>IF(OR($AA576="",$AF576=""),0,IF(COUNTIFS($AA$2:$AA576,$AA576,$AF$2:$AF576,$AF576)=1,1,0))</f>
        <v/>
      </c>
      <c r="AK576" s="21">
        <f>IF($AJ576=1,IF(AND($AG576&lt;&gt;"",$AG576&lt;&gt;Themes!$L$12),1,0),0)</f>
        <v/>
      </c>
    </row>
    <row r="577">
      <c r="Z577" s="19" t="n"/>
      <c r="AA577" s="23" t="n"/>
      <c r="AB577" s="23" t="n"/>
      <c r="AC577" s="23" t="n"/>
      <c r="AD577" s="23" t="n"/>
      <c r="AE577" s="19" t="n"/>
      <c r="AF577" s="21">
        <f>IF(IFERROR(TRIM(INDEX($A577:$Y577,MATCH(Lists!$J$3,$A$1:$Y$1,0))&amp;""),"")&lt;&gt;"",IFERROR(TRIM(INDEX($A577:$Y577,MATCH(Lists!$J$3,$A$1:$Y$1,0))&amp;""),""),IF(IFERROR(TRIM(INDEX($A577:$Y577,MATCH(Lists!$J$4,$A$1:$Y$1,0))&amp;""),"")&lt;&gt;"",IFERROR(TRIM(INDEX($A577:$Y577,MATCH(Lists!$J$4,$A$1:$Y$1,0))&amp;""),""),IFERROR(TRIM(INDEX($A577:$Y577,MATCH(Lists!$J$2,$A$1:$Y$1,0))&amp;""),"")))</f>
        <v/>
      </c>
      <c r="AG577" s="21">
        <f>IFERROR(TRIM(INDEX($A577:$Y577,MATCH(Lists!$J$5,$A$1:$Y$1,0))&amp;""),"")</f>
        <v/>
      </c>
      <c r="AH577" s="21">
        <f>IFERROR(VALUE(IFERROR(TRIM(INDEX($A577:$Y577,MATCH(Lists!$J$6,$A$1:$Y$1,0))&amp;""),"")),"")</f>
        <v/>
      </c>
      <c r="AI577" s="22">
        <f>IF($AD577="S",Themes!$L$8,IF($AD577="M",Themes!$L$9,IF($AD577="L",Themes!$L$10,0)))</f>
        <v/>
      </c>
      <c r="AJ577" s="21">
        <f>IF(OR($AA577="",$AF577=""),0,IF(COUNTIFS($AA$2:$AA577,$AA577,$AF$2:$AF577,$AF577)=1,1,0))</f>
        <v/>
      </c>
      <c r="AK577" s="21">
        <f>IF($AJ577=1,IF(AND($AG577&lt;&gt;"",$AG577&lt;&gt;Themes!$L$12),1,0),0)</f>
        <v/>
      </c>
    </row>
    <row r="578">
      <c r="Z578" s="19" t="n"/>
      <c r="AA578" s="23" t="n"/>
      <c r="AB578" s="23" t="n"/>
      <c r="AC578" s="23" t="n"/>
      <c r="AD578" s="23" t="n"/>
      <c r="AE578" s="19" t="n"/>
      <c r="AF578" s="21">
        <f>IF(IFERROR(TRIM(INDEX($A578:$Y578,MATCH(Lists!$J$3,$A$1:$Y$1,0))&amp;""),"")&lt;&gt;"",IFERROR(TRIM(INDEX($A578:$Y578,MATCH(Lists!$J$3,$A$1:$Y$1,0))&amp;""),""),IF(IFERROR(TRIM(INDEX($A578:$Y578,MATCH(Lists!$J$4,$A$1:$Y$1,0))&amp;""),"")&lt;&gt;"",IFERROR(TRIM(INDEX($A578:$Y578,MATCH(Lists!$J$4,$A$1:$Y$1,0))&amp;""),""),IFERROR(TRIM(INDEX($A578:$Y578,MATCH(Lists!$J$2,$A$1:$Y$1,0))&amp;""),"")))</f>
        <v/>
      </c>
      <c r="AG578" s="21">
        <f>IFERROR(TRIM(INDEX($A578:$Y578,MATCH(Lists!$J$5,$A$1:$Y$1,0))&amp;""),"")</f>
        <v/>
      </c>
      <c r="AH578" s="21">
        <f>IFERROR(VALUE(IFERROR(TRIM(INDEX($A578:$Y578,MATCH(Lists!$J$6,$A$1:$Y$1,0))&amp;""),"")),"")</f>
        <v/>
      </c>
      <c r="AI578" s="22">
        <f>IF($AD578="S",Themes!$L$8,IF($AD578="M",Themes!$L$9,IF($AD578="L",Themes!$L$10,0)))</f>
        <v/>
      </c>
      <c r="AJ578" s="21">
        <f>IF(OR($AA578="",$AF578=""),0,IF(COUNTIFS($AA$2:$AA578,$AA578,$AF$2:$AF578,$AF578)=1,1,0))</f>
        <v/>
      </c>
      <c r="AK578" s="21">
        <f>IF($AJ578=1,IF(AND($AG578&lt;&gt;"",$AG578&lt;&gt;Themes!$L$12),1,0),0)</f>
        <v/>
      </c>
    </row>
    <row r="579">
      <c r="Z579" s="19" t="n"/>
      <c r="AA579" s="23" t="n"/>
      <c r="AB579" s="23" t="n"/>
      <c r="AC579" s="23" t="n"/>
      <c r="AD579" s="23" t="n"/>
      <c r="AE579" s="19" t="n"/>
      <c r="AF579" s="21">
        <f>IF(IFERROR(TRIM(INDEX($A579:$Y579,MATCH(Lists!$J$3,$A$1:$Y$1,0))&amp;""),"")&lt;&gt;"",IFERROR(TRIM(INDEX($A579:$Y579,MATCH(Lists!$J$3,$A$1:$Y$1,0))&amp;""),""),IF(IFERROR(TRIM(INDEX($A579:$Y579,MATCH(Lists!$J$4,$A$1:$Y$1,0))&amp;""),"")&lt;&gt;"",IFERROR(TRIM(INDEX($A579:$Y579,MATCH(Lists!$J$4,$A$1:$Y$1,0))&amp;""),""),IFERROR(TRIM(INDEX($A579:$Y579,MATCH(Lists!$J$2,$A$1:$Y$1,0))&amp;""),"")))</f>
        <v/>
      </c>
      <c r="AG579" s="21">
        <f>IFERROR(TRIM(INDEX($A579:$Y579,MATCH(Lists!$J$5,$A$1:$Y$1,0))&amp;""),"")</f>
        <v/>
      </c>
      <c r="AH579" s="21">
        <f>IFERROR(VALUE(IFERROR(TRIM(INDEX($A579:$Y579,MATCH(Lists!$J$6,$A$1:$Y$1,0))&amp;""),"")),"")</f>
        <v/>
      </c>
      <c r="AI579" s="22">
        <f>IF($AD579="S",Themes!$L$8,IF($AD579="M",Themes!$L$9,IF($AD579="L",Themes!$L$10,0)))</f>
        <v/>
      </c>
      <c r="AJ579" s="21">
        <f>IF(OR($AA579="",$AF579=""),0,IF(COUNTIFS($AA$2:$AA579,$AA579,$AF$2:$AF579,$AF579)=1,1,0))</f>
        <v/>
      </c>
      <c r="AK579" s="21">
        <f>IF($AJ579=1,IF(AND($AG579&lt;&gt;"",$AG579&lt;&gt;Themes!$L$12),1,0),0)</f>
        <v/>
      </c>
    </row>
    <row r="580">
      <c r="Z580" s="19" t="n"/>
      <c r="AA580" s="23" t="n"/>
      <c r="AB580" s="23" t="n"/>
      <c r="AC580" s="23" t="n"/>
      <c r="AD580" s="23" t="n"/>
      <c r="AE580" s="19" t="n"/>
      <c r="AF580" s="21">
        <f>IF(IFERROR(TRIM(INDEX($A580:$Y580,MATCH(Lists!$J$3,$A$1:$Y$1,0))&amp;""),"")&lt;&gt;"",IFERROR(TRIM(INDEX($A580:$Y580,MATCH(Lists!$J$3,$A$1:$Y$1,0))&amp;""),""),IF(IFERROR(TRIM(INDEX($A580:$Y580,MATCH(Lists!$J$4,$A$1:$Y$1,0))&amp;""),"")&lt;&gt;"",IFERROR(TRIM(INDEX($A580:$Y580,MATCH(Lists!$J$4,$A$1:$Y$1,0))&amp;""),""),IFERROR(TRIM(INDEX($A580:$Y580,MATCH(Lists!$J$2,$A$1:$Y$1,0))&amp;""),"")))</f>
        <v/>
      </c>
      <c r="AG580" s="21">
        <f>IFERROR(TRIM(INDEX($A580:$Y580,MATCH(Lists!$J$5,$A$1:$Y$1,0))&amp;""),"")</f>
        <v/>
      </c>
      <c r="AH580" s="21">
        <f>IFERROR(VALUE(IFERROR(TRIM(INDEX($A580:$Y580,MATCH(Lists!$J$6,$A$1:$Y$1,0))&amp;""),"")),"")</f>
        <v/>
      </c>
      <c r="AI580" s="22">
        <f>IF($AD580="S",Themes!$L$8,IF($AD580="M",Themes!$L$9,IF($AD580="L",Themes!$L$10,0)))</f>
        <v/>
      </c>
      <c r="AJ580" s="21">
        <f>IF(OR($AA580="",$AF580=""),0,IF(COUNTIFS($AA$2:$AA580,$AA580,$AF$2:$AF580,$AF580)=1,1,0))</f>
        <v/>
      </c>
      <c r="AK580" s="21">
        <f>IF($AJ580=1,IF(AND($AG580&lt;&gt;"",$AG580&lt;&gt;Themes!$L$12),1,0),0)</f>
        <v/>
      </c>
    </row>
    <row r="581">
      <c r="Z581" s="19" t="n"/>
      <c r="AA581" s="23" t="n"/>
      <c r="AB581" s="23" t="n"/>
      <c r="AC581" s="23" t="n"/>
      <c r="AD581" s="23" t="n"/>
      <c r="AE581" s="19" t="n"/>
      <c r="AF581" s="21">
        <f>IF(IFERROR(TRIM(INDEX($A581:$Y581,MATCH(Lists!$J$3,$A$1:$Y$1,0))&amp;""),"")&lt;&gt;"",IFERROR(TRIM(INDEX($A581:$Y581,MATCH(Lists!$J$3,$A$1:$Y$1,0))&amp;""),""),IF(IFERROR(TRIM(INDEX($A581:$Y581,MATCH(Lists!$J$4,$A$1:$Y$1,0))&amp;""),"")&lt;&gt;"",IFERROR(TRIM(INDEX($A581:$Y581,MATCH(Lists!$J$4,$A$1:$Y$1,0))&amp;""),""),IFERROR(TRIM(INDEX($A581:$Y581,MATCH(Lists!$J$2,$A$1:$Y$1,0))&amp;""),"")))</f>
        <v/>
      </c>
      <c r="AG581" s="21">
        <f>IFERROR(TRIM(INDEX($A581:$Y581,MATCH(Lists!$J$5,$A$1:$Y$1,0))&amp;""),"")</f>
        <v/>
      </c>
      <c r="AH581" s="21">
        <f>IFERROR(VALUE(IFERROR(TRIM(INDEX($A581:$Y581,MATCH(Lists!$J$6,$A$1:$Y$1,0))&amp;""),"")),"")</f>
        <v/>
      </c>
      <c r="AI581" s="22">
        <f>IF($AD581="S",Themes!$L$8,IF($AD581="M",Themes!$L$9,IF($AD581="L",Themes!$L$10,0)))</f>
        <v/>
      </c>
      <c r="AJ581" s="21">
        <f>IF(OR($AA581="",$AF581=""),0,IF(COUNTIFS($AA$2:$AA581,$AA581,$AF$2:$AF581,$AF581)=1,1,0))</f>
        <v/>
      </c>
      <c r="AK581" s="21">
        <f>IF($AJ581=1,IF(AND($AG581&lt;&gt;"",$AG581&lt;&gt;Themes!$L$12),1,0),0)</f>
        <v/>
      </c>
    </row>
    <row r="582">
      <c r="Z582" s="19" t="n"/>
      <c r="AA582" s="23" t="n"/>
      <c r="AB582" s="23" t="n"/>
      <c r="AC582" s="23" t="n"/>
      <c r="AD582" s="23" t="n"/>
      <c r="AE582" s="19" t="n"/>
      <c r="AF582" s="21">
        <f>IF(IFERROR(TRIM(INDEX($A582:$Y582,MATCH(Lists!$J$3,$A$1:$Y$1,0))&amp;""),"")&lt;&gt;"",IFERROR(TRIM(INDEX($A582:$Y582,MATCH(Lists!$J$3,$A$1:$Y$1,0))&amp;""),""),IF(IFERROR(TRIM(INDEX($A582:$Y582,MATCH(Lists!$J$4,$A$1:$Y$1,0))&amp;""),"")&lt;&gt;"",IFERROR(TRIM(INDEX($A582:$Y582,MATCH(Lists!$J$4,$A$1:$Y$1,0))&amp;""),""),IFERROR(TRIM(INDEX($A582:$Y582,MATCH(Lists!$J$2,$A$1:$Y$1,0))&amp;""),"")))</f>
        <v/>
      </c>
      <c r="AG582" s="21">
        <f>IFERROR(TRIM(INDEX($A582:$Y582,MATCH(Lists!$J$5,$A$1:$Y$1,0))&amp;""),"")</f>
        <v/>
      </c>
      <c r="AH582" s="21">
        <f>IFERROR(VALUE(IFERROR(TRIM(INDEX($A582:$Y582,MATCH(Lists!$J$6,$A$1:$Y$1,0))&amp;""),"")),"")</f>
        <v/>
      </c>
      <c r="AI582" s="22">
        <f>IF($AD582="S",Themes!$L$8,IF($AD582="M",Themes!$L$9,IF($AD582="L",Themes!$L$10,0)))</f>
        <v/>
      </c>
      <c r="AJ582" s="21">
        <f>IF(OR($AA582="",$AF582=""),0,IF(COUNTIFS($AA$2:$AA582,$AA582,$AF$2:$AF582,$AF582)=1,1,0))</f>
        <v/>
      </c>
      <c r="AK582" s="21">
        <f>IF($AJ582=1,IF(AND($AG582&lt;&gt;"",$AG582&lt;&gt;Themes!$L$12),1,0),0)</f>
        <v/>
      </c>
    </row>
    <row r="583">
      <c r="Z583" s="19" t="n"/>
      <c r="AA583" s="23" t="n"/>
      <c r="AB583" s="23" t="n"/>
      <c r="AC583" s="23" t="n"/>
      <c r="AD583" s="23" t="n"/>
      <c r="AE583" s="19" t="n"/>
      <c r="AF583" s="21">
        <f>IF(IFERROR(TRIM(INDEX($A583:$Y583,MATCH(Lists!$J$3,$A$1:$Y$1,0))&amp;""),"")&lt;&gt;"",IFERROR(TRIM(INDEX($A583:$Y583,MATCH(Lists!$J$3,$A$1:$Y$1,0))&amp;""),""),IF(IFERROR(TRIM(INDEX($A583:$Y583,MATCH(Lists!$J$4,$A$1:$Y$1,0))&amp;""),"")&lt;&gt;"",IFERROR(TRIM(INDEX($A583:$Y583,MATCH(Lists!$J$4,$A$1:$Y$1,0))&amp;""),""),IFERROR(TRIM(INDEX($A583:$Y583,MATCH(Lists!$J$2,$A$1:$Y$1,0))&amp;""),"")))</f>
        <v/>
      </c>
      <c r="AG583" s="21">
        <f>IFERROR(TRIM(INDEX($A583:$Y583,MATCH(Lists!$J$5,$A$1:$Y$1,0))&amp;""),"")</f>
        <v/>
      </c>
      <c r="AH583" s="21">
        <f>IFERROR(VALUE(IFERROR(TRIM(INDEX($A583:$Y583,MATCH(Lists!$J$6,$A$1:$Y$1,0))&amp;""),"")),"")</f>
        <v/>
      </c>
      <c r="AI583" s="22">
        <f>IF($AD583="S",Themes!$L$8,IF($AD583="M",Themes!$L$9,IF($AD583="L",Themes!$L$10,0)))</f>
        <v/>
      </c>
      <c r="AJ583" s="21">
        <f>IF(OR($AA583="",$AF583=""),0,IF(COUNTIFS($AA$2:$AA583,$AA583,$AF$2:$AF583,$AF583)=1,1,0))</f>
        <v/>
      </c>
      <c r="AK583" s="21">
        <f>IF($AJ583=1,IF(AND($AG583&lt;&gt;"",$AG583&lt;&gt;Themes!$L$12),1,0),0)</f>
        <v/>
      </c>
    </row>
    <row r="584">
      <c r="Z584" s="19" t="n"/>
      <c r="AA584" s="23" t="n"/>
      <c r="AB584" s="23" t="n"/>
      <c r="AC584" s="23" t="n"/>
      <c r="AD584" s="23" t="n"/>
      <c r="AE584" s="19" t="n"/>
      <c r="AF584" s="21">
        <f>IF(IFERROR(TRIM(INDEX($A584:$Y584,MATCH(Lists!$J$3,$A$1:$Y$1,0))&amp;""),"")&lt;&gt;"",IFERROR(TRIM(INDEX($A584:$Y584,MATCH(Lists!$J$3,$A$1:$Y$1,0))&amp;""),""),IF(IFERROR(TRIM(INDEX($A584:$Y584,MATCH(Lists!$J$4,$A$1:$Y$1,0))&amp;""),"")&lt;&gt;"",IFERROR(TRIM(INDEX($A584:$Y584,MATCH(Lists!$J$4,$A$1:$Y$1,0))&amp;""),""),IFERROR(TRIM(INDEX($A584:$Y584,MATCH(Lists!$J$2,$A$1:$Y$1,0))&amp;""),"")))</f>
        <v/>
      </c>
      <c r="AG584" s="21">
        <f>IFERROR(TRIM(INDEX($A584:$Y584,MATCH(Lists!$J$5,$A$1:$Y$1,0))&amp;""),"")</f>
        <v/>
      </c>
      <c r="AH584" s="21">
        <f>IFERROR(VALUE(IFERROR(TRIM(INDEX($A584:$Y584,MATCH(Lists!$J$6,$A$1:$Y$1,0))&amp;""),"")),"")</f>
        <v/>
      </c>
      <c r="AI584" s="22">
        <f>IF($AD584="S",Themes!$L$8,IF($AD584="M",Themes!$L$9,IF($AD584="L",Themes!$L$10,0)))</f>
        <v/>
      </c>
      <c r="AJ584" s="21">
        <f>IF(OR($AA584="",$AF584=""),0,IF(COUNTIFS($AA$2:$AA584,$AA584,$AF$2:$AF584,$AF584)=1,1,0))</f>
        <v/>
      </c>
      <c r="AK584" s="21">
        <f>IF($AJ584=1,IF(AND($AG584&lt;&gt;"",$AG584&lt;&gt;Themes!$L$12),1,0),0)</f>
        <v/>
      </c>
    </row>
    <row r="585">
      <c r="Z585" s="19" t="n"/>
      <c r="AA585" s="23" t="n"/>
      <c r="AB585" s="23" t="n"/>
      <c r="AC585" s="23" t="n"/>
      <c r="AD585" s="23" t="n"/>
      <c r="AE585" s="19" t="n"/>
      <c r="AF585" s="21">
        <f>IF(IFERROR(TRIM(INDEX($A585:$Y585,MATCH(Lists!$J$3,$A$1:$Y$1,0))&amp;""),"")&lt;&gt;"",IFERROR(TRIM(INDEX($A585:$Y585,MATCH(Lists!$J$3,$A$1:$Y$1,0))&amp;""),""),IF(IFERROR(TRIM(INDEX($A585:$Y585,MATCH(Lists!$J$4,$A$1:$Y$1,0))&amp;""),"")&lt;&gt;"",IFERROR(TRIM(INDEX($A585:$Y585,MATCH(Lists!$J$4,$A$1:$Y$1,0))&amp;""),""),IFERROR(TRIM(INDEX($A585:$Y585,MATCH(Lists!$J$2,$A$1:$Y$1,0))&amp;""),"")))</f>
        <v/>
      </c>
      <c r="AG585" s="21">
        <f>IFERROR(TRIM(INDEX($A585:$Y585,MATCH(Lists!$J$5,$A$1:$Y$1,0))&amp;""),"")</f>
        <v/>
      </c>
      <c r="AH585" s="21">
        <f>IFERROR(VALUE(IFERROR(TRIM(INDEX($A585:$Y585,MATCH(Lists!$J$6,$A$1:$Y$1,0))&amp;""),"")),"")</f>
        <v/>
      </c>
      <c r="AI585" s="22">
        <f>IF($AD585="S",Themes!$L$8,IF($AD585="M",Themes!$L$9,IF($AD585="L",Themes!$L$10,0)))</f>
        <v/>
      </c>
      <c r="AJ585" s="21">
        <f>IF(OR($AA585="",$AF585=""),0,IF(COUNTIFS($AA$2:$AA585,$AA585,$AF$2:$AF585,$AF585)=1,1,0))</f>
        <v/>
      </c>
      <c r="AK585" s="21">
        <f>IF($AJ585=1,IF(AND($AG585&lt;&gt;"",$AG585&lt;&gt;Themes!$L$12),1,0),0)</f>
        <v/>
      </c>
    </row>
    <row r="586">
      <c r="Z586" s="19" t="n"/>
      <c r="AA586" s="23" t="n"/>
      <c r="AB586" s="23" t="n"/>
      <c r="AC586" s="23" t="n"/>
      <c r="AD586" s="23" t="n"/>
      <c r="AE586" s="19" t="n"/>
      <c r="AF586" s="21">
        <f>IF(IFERROR(TRIM(INDEX($A586:$Y586,MATCH(Lists!$J$3,$A$1:$Y$1,0))&amp;""),"")&lt;&gt;"",IFERROR(TRIM(INDEX($A586:$Y586,MATCH(Lists!$J$3,$A$1:$Y$1,0))&amp;""),""),IF(IFERROR(TRIM(INDEX($A586:$Y586,MATCH(Lists!$J$4,$A$1:$Y$1,0))&amp;""),"")&lt;&gt;"",IFERROR(TRIM(INDEX($A586:$Y586,MATCH(Lists!$J$4,$A$1:$Y$1,0))&amp;""),""),IFERROR(TRIM(INDEX($A586:$Y586,MATCH(Lists!$J$2,$A$1:$Y$1,0))&amp;""),"")))</f>
        <v/>
      </c>
      <c r="AG586" s="21">
        <f>IFERROR(TRIM(INDEX($A586:$Y586,MATCH(Lists!$J$5,$A$1:$Y$1,0))&amp;""),"")</f>
        <v/>
      </c>
      <c r="AH586" s="21">
        <f>IFERROR(VALUE(IFERROR(TRIM(INDEX($A586:$Y586,MATCH(Lists!$J$6,$A$1:$Y$1,0))&amp;""),"")),"")</f>
        <v/>
      </c>
      <c r="AI586" s="22">
        <f>IF($AD586="S",Themes!$L$8,IF($AD586="M",Themes!$L$9,IF($AD586="L",Themes!$L$10,0)))</f>
        <v/>
      </c>
      <c r="AJ586" s="21">
        <f>IF(OR($AA586="",$AF586=""),0,IF(COUNTIFS($AA$2:$AA586,$AA586,$AF$2:$AF586,$AF586)=1,1,0))</f>
        <v/>
      </c>
      <c r="AK586" s="21">
        <f>IF($AJ586=1,IF(AND($AG586&lt;&gt;"",$AG586&lt;&gt;Themes!$L$12),1,0),0)</f>
        <v/>
      </c>
    </row>
    <row r="587">
      <c r="Z587" s="19" t="n"/>
      <c r="AA587" s="23" t="n"/>
      <c r="AB587" s="23" t="n"/>
      <c r="AC587" s="23" t="n"/>
      <c r="AD587" s="23" t="n"/>
      <c r="AE587" s="19" t="n"/>
      <c r="AF587" s="21">
        <f>IF(IFERROR(TRIM(INDEX($A587:$Y587,MATCH(Lists!$J$3,$A$1:$Y$1,0))&amp;""),"")&lt;&gt;"",IFERROR(TRIM(INDEX($A587:$Y587,MATCH(Lists!$J$3,$A$1:$Y$1,0))&amp;""),""),IF(IFERROR(TRIM(INDEX($A587:$Y587,MATCH(Lists!$J$4,$A$1:$Y$1,0))&amp;""),"")&lt;&gt;"",IFERROR(TRIM(INDEX($A587:$Y587,MATCH(Lists!$J$4,$A$1:$Y$1,0))&amp;""),""),IFERROR(TRIM(INDEX($A587:$Y587,MATCH(Lists!$J$2,$A$1:$Y$1,0))&amp;""),"")))</f>
        <v/>
      </c>
      <c r="AG587" s="21">
        <f>IFERROR(TRIM(INDEX($A587:$Y587,MATCH(Lists!$J$5,$A$1:$Y$1,0))&amp;""),"")</f>
        <v/>
      </c>
      <c r="AH587" s="21">
        <f>IFERROR(VALUE(IFERROR(TRIM(INDEX($A587:$Y587,MATCH(Lists!$J$6,$A$1:$Y$1,0))&amp;""),"")),"")</f>
        <v/>
      </c>
      <c r="AI587" s="22">
        <f>IF($AD587="S",Themes!$L$8,IF($AD587="M",Themes!$L$9,IF($AD587="L",Themes!$L$10,0)))</f>
        <v/>
      </c>
      <c r="AJ587" s="21">
        <f>IF(OR($AA587="",$AF587=""),0,IF(COUNTIFS($AA$2:$AA587,$AA587,$AF$2:$AF587,$AF587)=1,1,0))</f>
        <v/>
      </c>
      <c r="AK587" s="21">
        <f>IF($AJ587=1,IF(AND($AG587&lt;&gt;"",$AG587&lt;&gt;Themes!$L$12),1,0),0)</f>
        <v/>
      </c>
    </row>
    <row r="588">
      <c r="Z588" s="19" t="n"/>
      <c r="AA588" s="23" t="n"/>
      <c r="AB588" s="23" t="n"/>
      <c r="AC588" s="23" t="n"/>
      <c r="AD588" s="23" t="n"/>
      <c r="AE588" s="19" t="n"/>
      <c r="AF588" s="21">
        <f>IF(IFERROR(TRIM(INDEX($A588:$Y588,MATCH(Lists!$J$3,$A$1:$Y$1,0))&amp;""),"")&lt;&gt;"",IFERROR(TRIM(INDEX($A588:$Y588,MATCH(Lists!$J$3,$A$1:$Y$1,0))&amp;""),""),IF(IFERROR(TRIM(INDEX($A588:$Y588,MATCH(Lists!$J$4,$A$1:$Y$1,0))&amp;""),"")&lt;&gt;"",IFERROR(TRIM(INDEX($A588:$Y588,MATCH(Lists!$J$4,$A$1:$Y$1,0))&amp;""),""),IFERROR(TRIM(INDEX($A588:$Y588,MATCH(Lists!$J$2,$A$1:$Y$1,0))&amp;""),"")))</f>
        <v/>
      </c>
      <c r="AG588" s="21">
        <f>IFERROR(TRIM(INDEX($A588:$Y588,MATCH(Lists!$J$5,$A$1:$Y$1,0))&amp;""),"")</f>
        <v/>
      </c>
      <c r="AH588" s="21">
        <f>IFERROR(VALUE(IFERROR(TRIM(INDEX($A588:$Y588,MATCH(Lists!$J$6,$A$1:$Y$1,0))&amp;""),"")),"")</f>
        <v/>
      </c>
      <c r="AI588" s="22">
        <f>IF($AD588="S",Themes!$L$8,IF($AD588="M",Themes!$L$9,IF($AD588="L",Themes!$L$10,0)))</f>
        <v/>
      </c>
      <c r="AJ588" s="21">
        <f>IF(OR($AA588="",$AF588=""),0,IF(COUNTIFS($AA$2:$AA588,$AA588,$AF$2:$AF588,$AF588)=1,1,0))</f>
        <v/>
      </c>
      <c r="AK588" s="21">
        <f>IF($AJ588=1,IF(AND($AG588&lt;&gt;"",$AG588&lt;&gt;Themes!$L$12),1,0),0)</f>
        <v/>
      </c>
    </row>
    <row r="589">
      <c r="Z589" s="19" t="n"/>
      <c r="AA589" s="23" t="n"/>
      <c r="AB589" s="23" t="n"/>
      <c r="AC589" s="23" t="n"/>
      <c r="AD589" s="23" t="n"/>
      <c r="AE589" s="19" t="n"/>
      <c r="AF589" s="21">
        <f>IF(IFERROR(TRIM(INDEX($A589:$Y589,MATCH(Lists!$J$3,$A$1:$Y$1,0))&amp;""),"")&lt;&gt;"",IFERROR(TRIM(INDEX($A589:$Y589,MATCH(Lists!$J$3,$A$1:$Y$1,0))&amp;""),""),IF(IFERROR(TRIM(INDEX($A589:$Y589,MATCH(Lists!$J$4,$A$1:$Y$1,0))&amp;""),"")&lt;&gt;"",IFERROR(TRIM(INDEX($A589:$Y589,MATCH(Lists!$J$4,$A$1:$Y$1,0))&amp;""),""),IFERROR(TRIM(INDEX($A589:$Y589,MATCH(Lists!$J$2,$A$1:$Y$1,0))&amp;""),"")))</f>
        <v/>
      </c>
      <c r="AG589" s="21">
        <f>IFERROR(TRIM(INDEX($A589:$Y589,MATCH(Lists!$J$5,$A$1:$Y$1,0))&amp;""),"")</f>
        <v/>
      </c>
      <c r="AH589" s="21">
        <f>IFERROR(VALUE(IFERROR(TRIM(INDEX($A589:$Y589,MATCH(Lists!$J$6,$A$1:$Y$1,0))&amp;""),"")),"")</f>
        <v/>
      </c>
      <c r="AI589" s="22">
        <f>IF($AD589="S",Themes!$L$8,IF($AD589="M",Themes!$L$9,IF($AD589="L",Themes!$L$10,0)))</f>
        <v/>
      </c>
      <c r="AJ589" s="21">
        <f>IF(OR($AA589="",$AF589=""),0,IF(COUNTIFS($AA$2:$AA589,$AA589,$AF$2:$AF589,$AF589)=1,1,0))</f>
        <v/>
      </c>
      <c r="AK589" s="21">
        <f>IF($AJ589=1,IF(AND($AG589&lt;&gt;"",$AG589&lt;&gt;Themes!$L$12),1,0),0)</f>
        <v/>
      </c>
    </row>
    <row r="590">
      <c r="Z590" s="19" t="n"/>
      <c r="AA590" s="23" t="n"/>
      <c r="AB590" s="23" t="n"/>
      <c r="AC590" s="23" t="n"/>
      <c r="AD590" s="23" t="n"/>
      <c r="AE590" s="19" t="n"/>
      <c r="AF590" s="21">
        <f>IF(IFERROR(TRIM(INDEX($A590:$Y590,MATCH(Lists!$J$3,$A$1:$Y$1,0))&amp;""),"")&lt;&gt;"",IFERROR(TRIM(INDEX($A590:$Y590,MATCH(Lists!$J$3,$A$1:$Y$1,0))&amp;""),""),IF(IFERROR(TRIM(INDEX($A590:$Y590,MATCH(Lists!$J$4,$A$1:$Y$1,0))&amp;""),"")&lt;&gt;"",IFERROR(TRIM(INDEX($A590:$Y590,MATCH(Lists!$J$4,$A$1:$Y$1,0))&amp;""),""),IFERROR(TRIM(INDEX($A590:$Y590,MATCH(Lists!$J$2,$A$1:$Y$1,0))&amp;""),"")))</f>
        <v/>
      </c>
      <c r="AG590" s="21">
        <f>IFERROR(TRIM(INDEX($A590:$Y590,MATCH(Lists!$J$5,$A$1:$Y$1,0))&amp;""),"")</f>
        <v/>
      </c>
      <c r="AH590" s="21">
        <f>IFERROR(VALUE(IFERROR(TRIM(INDEX($A590:$Y590,MATCH(Lists!$J$6,$A$1:$Y$1,0))&amp;""),"")),"")</f>
        <v/>
      </c>
      <c r="AI590" s="22">
        <f>IF($AD590="S",Themes!$L$8,IF($AD590="M",Themes!$L$9,IF($AD590="L",Themes!$L$10,0)))</f>
        <v/>
      </c>
      <c r="AJ590" s="21">
        <f>IF(OR($AA590="",$AF590=""),0,IF(COUNTIFS($AA$2:$AA590,$AA590,$AF$2:$AF590,$AF590)=1,1,0))</f>
        <v/>
      </c>
      <c r="AK590" s="21">
        <f>IF($AJ590=1,IF(AND($AG590&lt;&gt;"",$AG590&lt;&gt;Themes!$L$12),1,0),0)</f>
        <v/>
      </c>
    </row>
    <row r="591">
      <c r="Z591" s="19" t="n"/>
      <c r="AA591" s="23" t="n"/>
      <c r="AB591" s="23" t="n"/>
      <c r="AC591" s="23" t="n"/>
      <c r="AD591" s="23" t="n"/>
      <c r="AE591" s="19" t="n"/>
      <c r="AF591" s="21">
        <f>IF(IFERROR(TRIM(INDEX($A591:$Y591,MATCH(Lists!$J$3,$A$1:$Y$1,0))&amp;""),"")&lt;&gt;"",IFERROR(TRIM(INDEX($A591:$Y591,MATCH(Lists!$J$3,$A$1:$Y$1,0))&amp;""),""),IF(IFERROR(TRIM(INDEX($A591:$Y591,MATCH(Lists!$J$4,$A$1:$Y$1,0))&amp;""),"")&lt;&gt;"",IFERROR(TRIM(INDEX($A591:$Y591,MATCH(Lists!$J$4,$A$1:$Y$1,0))&amp;""),""),IFERROR(TRIM(INDEX($A591:$Y591,MATCH(Lists!$J$2,$A$1:$Y$1,0))&amp;""),"")))</f>
        <v/>
      </c>
      <c r="AG591" s="21">
        <f>IFERROR(TRIM(INDEX($A591:$Y591,MATCH(Lists!$J$5,$A$1:$Y$1,0))&amp;""),"")</f>
        <v/>
      </c>
      <c r="AH591" s="21">
        <f>IFERROR(VALUE(IFERROR(TRIM(INDEX($A591:$Y591,MATCH(Lists!$J$6,$A$1:$Y$1,0))&amp;""),"")),"")</f>
        <v/>
      </c>
      <c r="AI591" s="22">
        <f>IF($AD591="S",Themes!$L$8,IF($AD591="M",Themes!$L$9,IF($AD591="L",Themes!$L$10,0)))</f>
        <v/>
      </c>
      <c r="AJ591" s="21">
        <f>IF(OR($AA591="",$AF591=""),0,IF(COUNTIFS($AA$2:$AA591,$AA591,$AF$2:$AF591,$AF591)=1,1,0))</f>
        <v/>
      </c>
      <c r="AK591" s="21">
        <f>IF($AJ591=1,IF(AND($AG591&lt;&gt;"",$AG591&lt;&gt;Themes!$L$12),1,0),0)</f>
        <v/>
      </c>
    </row>
    <row r="592">
      <c r="Z592" s="19" t="n"/>
      <c r="AA592" s="23" t="n"/>
      <c r="AB592" s="23" t="n"/>
      <c r="AC592" s="23" t="n"/>
      <c r="AD592" s="23" t="n"/>
      <c r="AE592" s="19" t="n"/>
      <c r="AF592" s="21">
        <f>IF(IFERROR(TRIM(INDEX($A592:$Y592,MATCH(Lists!$J$3,$A$1:$Y$1,0))&amp;""),"")&lt;&gt;"",IFERROR(TRIM(INDEX($A592:$Y592,MATCH(Lists!$J$3,$A$1:$Y$1,0))&amp;""),""),IF(IFERROR(TRIM(INDEX($A592:$Y592,MATCH(Lists!$J$4,$A$1:$Y$1,0))&amp;""),"")&lt;&gt;"",IFERROR(TRIM(INDEX($A592:$Y592,MATCH(Lists!$J$4,$A$1:$Y$1,0))&amp;""),""),IFERROR(TRIM(INDEX($A592:$Y592,MATCH(Lists!$J$2,$A$1:$Y$1,0))&amp;""),"")))</f>
        <v/>
      </c>
      <c r="AG592" s="21">
        <f>IFERROR(TRIM(INDEX($A592:$Y592,MATCH(Lists!$J$5,$A$1:$Y$1,0))&amp;""),"")</f>
        <v/>
      </c>
      <c r="AH592" s="21">
        <f>IFERROR(VALUE(IFERROR(TRIM(INDEX($A592:$Y592,MATCH(Lists!$J$6,$A$1:$Y$1,0))&amp;""),"")),"")</f>
        <v/>
      </c>
      <c r="AI592" s="22">
        <f>IF($AD592="S",Themes!$L$8,IF($AD592="M",Themes!$L$9,IF($AD592="L",Themes!$L$10,0)))</f>
        <v/>
      </c>
      <c r="AJ592" s="21">
        <f>IF(OR($AA592="",$AF592=""),0,IF(COUNTIFS($AA$2:$AA592,$AA592,$AF$2:$AF592,$AF592)=1,1,0))</f>
        <v/>
      </c>
      <c r="AK592" s="21">
        <f>IF($AJ592=1,IF(AND($AG592&lt;&gt;"",$AG592&lt;&gt;Themes!$L$12),1,0),0)</f>
        <v/>
      </c>
    </row>
    <row r="593">
      <c r="Z593" s="19" t="n"/>
      <c r="AA593" s="23" t="n"/>
      <c r="AB593" s="23" t="n"/>
      <c r="AC593" s="23" t="n"/>
      <c r="AD593" s="23" t="n"/>
      <c r="AE593" s="19" t="n"/>
      <c r="AF593" s="21">
        <f>IF(IFERROR(TRIM(INDEX($A593:$Y593,MATCH(Lists!$J$3,$A$1:$Y$1,0))&amp;""),"")&lt;&gt;"",IFERROR(TRIM(INDEX($A593:$Y593,MATCH(Lists!$J$3,$A$1:$Y$1,0))&amp;""),""),IF(IFERROR(TRIM(INDEX($A593:$Y593,MATCH(Lists!$J$4,$A$1:$Y$1,0))&amp;""),"")&lt;&gt;"",IFERROR(TRIM(INDEX($A593:$Y593,MATCH(Lists!$J$4,$A$1:$Y$1,0))&amp;""),""),IFERROR(TRIM(INDEX($A593:$Y593,MATCH(Lists!$J$2,$A$1:$Y$1,0))&amp;""),"")))</f>
        <v/>
      </c>
      <c r="AG593" s="21">
        <f>IFERROR(TRIM(INDEX($A593:$Y593,MATCH(Lists!$J$5,$A$1:$Y$1,0))&amp;""),"")</f>
        <v/>
      </c>
      <c r="AH593" s="21">
        <f>IFERROR(VALUE(IFERROR(TRIM(INDEX($A593:$Y593,MATCH(Lists!$J$6,$A$1:$Y$1,0))&amp;""),"")),"")</f>
        <v/>
      </c>
      <c r="AI593" s="22">
        <f>IF($AD593="S",Themes!$L$8,IF($AD593="M",Themes!$L$9,IF($AD593="L",Themes!$L$10,0)))</f>
        <v/>
      </c>
      <c r="AJ593" s="21">
        <f>IF(OR($AA593="",$AF593=""),0,IF(COUNTIFS($AA$2:$AA593,$AA593,$AF$2:$AF593,$AF593)=1,1,0))</f>
        <v/>
      </c>
      <c r="AK593" s="21">
        <f>IF($AJ593=1,IF(AND($AG593&lt;&gt;"",$AG593&lt;&gt;Themes!$L$12),1,0),0)</f>
        <v/>
      </c>
    </row>
    <row r="594">
      <c r="Z594" s="19" t="n"/>
      <c r="AA594" s="23" t="n"/>
      <c r="AB594" s="23" t="n"/>
      <c r="AC594" s="23" t="n"/>
      <c r="AD594" s="23" t="n"/>
      <c r="AE594" s="19" t="n"/>
      <c r="AF594" s="21">
        <f>IF(IFERROR(TRIM(INDEX($A594:$Y594,MATCH(Lists!$J$3,$A$1:$Y$1,0))&amp;""),"")&lt;&gt;"",IFERROR(TRIM(INDEX($A594:$Y594,MATCH(Lists!$J$3,$A$1:$Y$1,0))&amp;""),""),IF(IFERROR(TRIM(INDEX($A594:$Y594,MATCH(Lists!$J$4,$A$1:$Y$1,0))&amp;""),"")&lt;&gt;"",IFERROR(TRIM(INDEX($A594:$Y594,MATCH(Lists!$J$4,$A$1:$Y$1,0))&amp;""),""),IFERROR(TRIM(INDEX($A594:$Y594,MATCH(Lists!$J$2,$A$1:$Y$1,0))&amp;""),"")))</f>
        <v/>
      </c>
      <c r="AG594" s="21">
        <f>IFERROR(TRIM(INDEX($A594:$Y594,MATCH(Lists!$J$5,$A$1:$Y$1,0))&amp;""),"")</f>
        <v/>
      </c>
      <c r="AH594" s="21">
        <f>IFERROR(VALUE(IFERROR(TRIM(INDEX($A594:$Y594,MATCH(Lists!$J$6,$A$1:$Y$1,0))&amp;""),"")),"")</f>
        <v/>
      </c>
      <c r="AI594" s="22">
        <f>IF($AD594="S",Themes!$L$8,IF($AD594="M",Themes!$L$9,IF($AD594="L",Themes!$L$10,0)))</f>
        <v/>
      </c>
      <c r="AJ594" s="21">
        <f>IF(OR($AA594="",$AF594=""),0,IF(COUNTIFS($AA$2:$AA594,$AA594,$AF$2:$AF594,$AF594)=1,1,0))</f>
        <v/>
      </c>
      <c r="AK594" s="21">
        <f>IF($AJ594=1,IF(AND($AG594&lt;&gt;"",$AG594&lt;&gt;Themes!$L$12),1,0),0)</f>
        <v/>
      </c>
    </row>
    <row r="595">
      <c r="Z595" s="19" t="n"/>
      <c r="AA595" s="23" t="n"/>
      <c r="AB595" s="23" t="n"/>
      <c r="AC595" s="23" t="n"/>
      <c r="AD595" s="23" t="n"/>
      <c r="AE595" s="19" t="n"/>
      <c r="AF595" s="21">
        <f>IF(IFERROR(TRIM(INDEX($A595:$Y595,MATCH(Lists!$J$3,$A$1:$Y$1,0))&amp;""),"")&lt;&gt;"",IFERROR(TRIM(INDEX($A595:$Y595,MATCH(Lists!$J$3,$A$1:$Y$1,0))&amp;""),""),IF(IFERROR(TRIM(INDEX($A595:$Y595,MATCH(Lists!$J$4,$A$1:$Y$1,0))&amp;""),"")&lt;&gt;"",IFERROR(TRIM(INDEX($A595:$Y595,MATCH(Lists!$J$4,$A$1:$Y$1,0))&amp;""),""),IFERROR(TRIM(INDEX($A595:$Y595,MATCH(Lists!$J$2,$A$1:$Y$1,0))&amp;""),"")))</f>
        <v/>
      </c>
      <c r="AG595" s="21">
        <f>IFERROR(TRIM(INDEX($A595:$Y595,MATCH(Lists!$J$5,$A$1:$Y$1,0))&amp;""),"")</f>
        <v/>
      </c>
      <c r="AH595" s="21">
        <f>IFERROR(VALUE(IFERROR(TRIM(INDEX($A595:$Y595,MATCH(Lists!$J$6,$A$1:$Y$1,0))&amp;""),"")),"")</f>
        <v/>
      </c>
      <c r="AI595" s="22">
        <f>IF($AD595="S",Themes!$L$8,IF($AD595="M",Themes!$L$9,IF($AD595="L",Themes!$L$10,0)))</f>
        <v/>
      </c>
      <c r="AJ595" s="21">
        <f>IF(OR($AA595="",$AF595=""),0,IF(COUNTIFS($AA$2:$AA595,$AA595,$AF$2:$AF595,$AF595)=1,1,0))</f>
        <v/>
      </c>
      <c r="AK595" s="21">
        <f>IF($AJ595=1,IF(AND($AG595&lt;&gt;"",$AG595&lt;&gt;Themes!$L$12),1,0),0)</f>
        <v/>
      </c>
    </row>
    <row r="596">
      <c r="Z596" s="19" t="n"/>
      <c r="AA596" s="23" t="n"/>
      <c r="AB596" s="23" t="n"/>
      <c r="AC596" s="23" t="n"/>
      <c r="AD596" s="23" t="n"/>
      <c r="AE596" s="19" t="n"/>
      <c r="AF596" s="21">
        <f>IF(IFERROR(TRIM(INDEX($A596:$Y596,MATCH(Lists!$J$3,$A$1:$Y$1,0))&amp;""),"")&lt;&gt;"",IFERROR(TRIM(INDEX($A596:$Y596,MATCH(Lists!$J$3,$A$1:$Y$1,0))&amp;""),""),IF(IFERROR(TRIM(INDEX($A596:$Y596,MATCH(Lists!$J$4,$A$1:$Y$1,0))&amp;""),"")&lt;&gt;"",IFERROR(TRIM(INDEX($A596:$Y596,MATCH(Lists!$J$4,$A$1:$Y$1,0))&amp;""),""),IFERROR(TRIM(INDEX($A596:$Y596,MATCH(Lists!$J$2,$A$1:$Y$1,0))&amp;""),"")))</f>
        <v/>
      </c>
      <c r="AG596" s="21">
        <f>IFERROR(TRIM(INDEX($A596:$Y596,MATCH(Lists!$J$5,$A$1:$Y$1,0))&amp;""),"")</f>
        <v/>
      </c>
      <c r="AH596" s="21">
        <f>IFERROR(VALUE(IFERROR(TRIM(INDEX($A596:$Y596,MATCH(Lists!$J$6,$A$1:$Y$1,0))&amp;""),"")),"")</f>
        <v/>
      </c>
      <c r="AI596" s="22">
        <f>IF($AD596="S",Themes!$L$8,IF($AD596="M",Themes!$L$9,IF($AD596="L",Themes!$L$10,0)))</f>
        <v/>
      </c>
      <c r="AJ596" s="21">
        <f>IF(OR($AA596="",$AF596=""),0,IF(COUNTIFS($AA$2:$AA596,$AA596,$AF$2:$AF596,$AF596)=1,1,0))</f>
        <v/>
      </c>
      <c r="AK596" s="21">
        <f>IF($AJ596=1,IF(AND($AG596&lt;&gt;"",$AG596&lt;&gt;Themes!$L$12),1,0),0)</f>
        <v/>
      </c>
    </row>
    <row r="597">
      <c r="Z597" s="19" t="n"/>
      <c r="AA597" s="23" t="n"/>
      <c r="AB597" s="23" t="n"/>
      <c r="AC597" s="23" t="n"/>
      <c r="AD597" s="23" t="n"/>
      <c r="AE597" s="19" t="n"/>
      <c r="AF597" s="21">
        <f>IF(IFERROR(TRIM(INDEX($A597:$Y597,MATCH(Lists!$J$3,$A$1:$Y$1,0))&amp;""),"")&lt;&gt;"",IFERROR(TRIM(INDEX($A597:$Y597,MATCH(Lists!$J$3,$A$1:$Y$1,0))&amp;""),""),IF(IFERROR(TRIM(INDEX($A597:$Y597,MATCH(Lists!$J$4,$A$1:$Y$1,0))&amp;""),"")&lt;&gt;"",IFERROR(TRIM(INDEX($A597:$Y597,MATCH(Lists!$J$4,$A$1:$Y$1,0))&amp;""),""),IFERROR(TRIM(INDEX($A597:$Y597,MATCH(Lists!$J$2,$A$1:$Y$1,0))&amp;""),"")))</f>
        <v/>
      </c>
      <c r="AG597" s="21">
        <f>IFERROR(TRIM(INDEX($A597:$Y597,MATCH(Lists!$J$5,$A$1:$Y$1,0))&amp;""),"")</f>
        <v/>
      </c>
      <c r="AH597" s="21">
        <f>IFERROR(VALUE(IFERROR(TRIM(INDEX($A597:$Y597,MATCH(Lists!$J$6,$A$1:$Y$1,0))&amp;""),"")),"")</f>
        <v/>
      </c>
      <c r="AI597" s="22">
        <f>IF($AD597="S",Themes!$L$8,IF($AD597="M",Themes!$L$9,IF($AD597="L",Themes!$L$10,0)))</f>
        <v/>
      </c>
      <c r="AJ597" s="21">
        <f>IF(OR($AA597="",$AF597=""),0,IF(COUNTIFS($AA$2:$AA597,$AA597,$AF$2:$AF597,$AF597)=1,1,0))</f>
        <v/>
      </c>
      <c r="AK597" s="21">
        <f>IF($AJ597=1,IF(AND($AG597&lt;&gt;"",$AG597&lt;&gt;Themes!$L$12),1,0),0)</f>
        <v/>
      </c>
    </row>
    <row r="598">
      <c r="Z598" s="19" t="n"/>
      <c r="AA598" s="23" t="n"/>
      <c r="AB598" s="23" t="n"/>
      <c r="AC598" s="23" t="n"/>
      <c r="AD598" s="23" t="n"/>
      <c r="AE598" s="19" t="n"/>
      <c r="AF598" s="21">
        <f>IF(IFERROR(TRIM(INDEX($A598:$Y598,MATCH(Lists!$J$3,$A$1:$Y$1,0))&amp;""),"")&lt;&gt;"",IFERROR(TRIM(INDEX($A598:$Y598,MATCH(Lists!$J$3,$A$1:$Y$1,0))&amp;""),""),IF(IFERROR(TRIM(INDEX($A598:$Y598,MATCH(Lists!$J$4,$A$1:$Y$1,0))&amp;""),"")&lt;&gt;"",IFERROR(TRIM(INDEX($A598:$Y598,MATCH(Lists!$J$4,$A$1:$Y$1,0))&amp;""),""),IFERROR(TRIM(INDEX($A598:$Y598,MATCH(Lists!$J$2,$A$1:$Y$1,0))&amp;""),"")))</f>
        <v/>
      </c>
      <c r="AG598" s="21">
        <f>IFERROR(TRIM(INDEX($A598:$Y598,MATCH(Lists!$J$5,$A$1:$Y$1,0))&amp;""),"")</f>
        <v/>
      </c>
      <c r="AH598" s="21">
        <f>IFERROR(VALUE(IFERROR(TRIM(INDEX($A598:$Y598,MATCH(Lists!$J$6,$A$1:$Y$1,0))&amp;""),"")),"")</f>
        <v/>
      </c>
      <c r="AI598" s="22">
        <f>IF($AD598="S",Themes!$L$8,IF($AD598="M",Themes!$L$9,IF($AD598="L",Themes!$L$10,0)))</f>
        <v/>
      </c>
      <c r="AJ598" s="21">
        <f>IF(OR($AA598="",$AF598=""),0,IF(COUNTIFS($AA$2:$AA598,$AA598,$AF$2:$AF598,$AF598)=1,1,0))</f>
        <v/>
      </c>
      <c r="AK598" s="21">
        <f>IF($AJ598=1,IF(AND($AG598&lt;&gt;"",$AG598&lt;&gt;Themes!$L$12),1,0),0)</f>
        <v/>
      </c>
    </row>
    <row r="599">
      <c r="Z599" s="19" t="n"/>
      <c r="AA599" s="23" t="n"/>
      <c r="AB599" s="23" t="n"/>
      <c r="AC599" s="23" t="n"/>
      <c r="AD599" s="23" t="n"/>
      <c r="AE599" s="19" t="n"/>
      <c r="AF599" s="21">
        <f>IF(IFERROR(TRIM(INDEX($A599:$Y599,MATCH(Lists!$J$3,$A$1:$Y$1,0))&amp;""),"")&lt;&gt;"",IFERROR(TRIM(INDEX($A599:$Y599,MATCH(Lists!$J$3,$A$1:$Y$1,0))&amp;""),""),IF(IFERROR(TRIM(INDEX($A599:$Y599,MATCH(Lists!$J$4,$A$1:$Y$1,0))&amp;""),"")&lt;&gt;"",IFERROR(TRIM(INDEX($A599:$Y599,MATCH(Lists!$J$4,$A$1:$Y$1,0))&amp;""),""),IFERROR(TRIM(INDEX($A599:$Y599,MATCH(Lists!$J$2,$A$1:$Y$1,0))&amp;""),"")))</f>
        <v/>
      </c>
      <c r="AG599" s="21">
        <f>IFERROR(TRIM(INDEX($A599:$Y599,MATCH(Lists!$J$5,$A$1:$Y$1,0))&amp;""),"")</f>
        <v/>
      </c>
      <c r="AH599" s="21">
        <f>IFERROR(VALUE(IFERROR(TRIM(INDEX($A599:$Y599,MATCH(Lists!$J$6,$A$1:$Y$1,0))&amp;""),"")),"")</f>
        <v/>
      </c>
      <c r="AI599" s="22">
        <f>IF($AD599="S",Themes!$L$8,IF($AD599="M",Themes!$L$9,IF($AD599="L",Themes!$L$10,0)))</f>
        <v/>
      </c>
      <c r="AJ599" s="21">
        <f>IF(OR($AA599="",$AF599=""),0,IF(COUNTIFS($AA$2:$AA599,$AA599,$AF$2:$AF599,$AF599)=1,1,0))</f>
        <v/>
      </c>
      <c r="AK599" s="21">
        <f>IF($AJ599=1,IF(AND($AG599&lt;&gt;"",$AG599&lt;&gt;Themes!$L$12),1,0),0)</f>
        <v/>
      </c>
    </row>
    <row r="600">
      <c r="Z600" s="19" t="n"/>
      <c r="AA600" s="23" t="n"/>
      <c r="AB600" s="23" t="n"/>
      <c r="AC600" s="23" t="n"/>
      <c r="AD600" s="23" t="n"/>
      <c r="AE600" s="19" t="n"/>
      <c r="AF600" s="21">
        <f>IF(IFERROR(TRIM(INDEX($A600:$Y600,MATCH(Lists!$J$3,$A$1:$Y$1,0))&amp;""),"")&lt;&gt;"",IFERROR(TRIM(INDEX($A600:$Y600,MATCH(Lists!$J$3,$A$1:$Y$1,0))&amp;""),""),IF(IFERROR(TRIM(INDEX($A600:$Y600,MATCH(Lists!$J$4,$A$1:$Y$1,0))&amp;""),"")&lt;&gt;"",IFERROR(TRIM(INDEX($A600:$Y600,MATCH(Lists!$J$4,$A$1:$Y$1,0))&amp;""),""),IFERROR(TRIM(INDEX($A600:$Y600,MATCH(Lists!$J$2,$A$1:$Y$1,0))&amp;""),"")))</f>
        <v/>
      </c>
      <c r="AG600" s="21">
        <f>IFERROR(TRIM(INDEX($A600:$Y600,MATCH(Lists!$J$5,$A$1:$Y$1,0))&amp;""),"")</f>
        <v/>
      </c>
      <c r="AH600" s="21">
        <f>IFERROR(VALUE(IFERROR(TRIM(INDEX($A600:$Y600,MATCH(Lists!$J$6,$A$1:$Y$1,0))&amp;""),"")),"")</f>
        <v/>
      </c>
      <c r="AI600" s="22">
        <f>IF($AD600="S",Themes!$L$8,IF($AD600="M",Themes!$L$9,IF($AD600="L",Themes!$L$10,0)))</f>
        <v/>
      </c>
      <c r="AJ600" s="21">
        <f>IF(OR($AA600="",$AF600=""),0,IF(COUNTIFS($AA$2:$AA600,$AA600,$AF$2:$AF600,$AF600)=1,1,0))</f>
        <v/>
      </c>
      <c r="AK600" s="21">
        <f>IF($AJ600=1,IF(AND($AG600&lt;&gt;"",$AG600&lt;&gt;Themes!$L$12),1,0),0)</f>
        <v/>
      </c>
    </row>
    <row r="601">
      <c r="Z601" s="19" t="n"/>
      <c r="AA601" s="23" t="n"/>
      <c r="AB601" s="23" t="n"/>
      <c r="AC601" s="23" t="n"/>
      <c r="AD601" s="23" t="n"/>
      <c r="AE601" s="19" t="n"/>
      <c r="AF601" s="21">
        <f>IF(IFERROR(TRIM(INDEX($A601:$Y601,MATCH(Lists!$J$3,$A$1:$Y$1,0))&amp;""),"")&lt;&gt;"",IFERROR(TRIM(INDEX($A601:$Y601,MATCH(Lists!$J$3,$A$1:$Y$1,0))&amp;""),""),IF(IFERROR(TRIM(INDEX($A601:$Y601,MATCH(Lists!$J$4,$A$1:$Y$1,0))&amp;""),"")&lt;&gt;"",IFERROR(TRIM(INDEX($A601:$Y601,MATCH(Lists!$J$4,$A$1:$Y$1,0))&amp;""),""),IFERROR(TRIM(INDEX($A601:$Y601,MATCH(Lists!$J$2,$A$1:$Y$1,0))&amp;""),"")))</f>
        <v/>
      </c>
      <c r="AG601" s="21">
        <f>IFERROR(TRIM(INDEX($A601:$Y601,MATCH(Lists!$J$5,$A$1:$Y$1,0))&amp;""),"")</f>
        <v/>
      </c>
      <c r="AH601" s="21">
        <f>IFERROR(VALUE(IFERROR(TRIM(INDEX($A601:$Y601,MATCH(Lists!$J$6,$A$1:$Y$1,0))&amp;""),"")),"")</f>
        <v/>
      </c>
      <c r="AI601" s="22">
        <f>IF($AD601="S",Themes!$L$8,IF($AD601="M",Themes!$L$9,IF($AD601="L",Themes!$L$10,0)))</f>
        <v/>
      </c>
      <c r="AJ601" s="21">
        <f>IF(OR($AA601="",$AF601=""),0,IF(COUNTIFS($AA$2:$AA601,$AA601,$AF$2:$AF601,$AF601)=1,1,0))</f>
        <v/>
      </c>
      <c r="AK601" s="21">
        <f>IF($AJ601=1,IF(AND($AG601&lt;&gt;"",$AG601&lt;&gt;Themes!$L$12),1,0),0)</f>
        <v/>
      </c>
    </row>
    <row r="602">
      <c r="Z602" s="19" t="n"/>
      <c r="AA602" s="23" t="n"/>
      <c r="AB602" s="23" t="n"/>
      <c r="AC602" s="23" t="n"/>
      <c r="AD602" s="23" t="n"/>
      <c r="AE602" s="19" t="n"/>
      <c r="AF602" s="21">
        <f>IF(IFERROR(TRIM(INDEX($A602:$Y602,MATCH(Lists!$J$3,$A$1:$Y$1,0))&amp;""),"")&lt;&gt;"",IFERROR(TRIM(INDEX($A602:$Y602,MATCH(Lists!$J$3,$A$1:$Y$1,0))&amp;""),""),IF(IFERROR(TRIM(INDEX($A602:$Y602,MATCH(Lists!$J$4,$A$1:$Y$1,0))&amp;""),"")&lt;&gt;"",IFERROR(TRIM(INDEX($A602:$Y602,MATCH(Lists!$J$4,$A$1:$Y$1,0))&amp;""),""),IFERROR(TRIM(INDEX($A602:$Y602,MATCH(Lists!$J$2,$A$1:$Y$1,0))&amp;""),"")))</f>
        <v/>
      </c>
      <c r="AG602" s="21">
        <f>IFERROR(TRIM(INDEX($A602:$Y602,MATCH(Lists!$J$5,$A$1:$Y$1,0))&amp;""),"")</f>
        <v/>
      </c>
      <c r="AH602" s="21">
        <f>IFERROR(VALUE(IFERROR(TRIM(INDEX($A602:$Y602,MATCH(Lists!$J$6,$A$1:$Y$1,0))&amp;""),"")),"")</f>
        <v/>
      </c>
      <c r="AI602" s="22">
        <f>IF($AD602="S",Themes!$L$8,IF($AD602="M",Themes!$L$9,IF($AD602="L",Themes!$L$10,0)))</f>
        <v/>
      </c>
      <c r="AJ602" s="21">
        <f>IF(OR($AA602="",$AF602=""),0,IF(COUNTIFS($AA$2:$AA602,$AA602,$AF$2:$AF602,$AF602)=1,1,0))</f>
        <v/>
      </c>
      <c r="AK602" s="21">
        <f>IF($AJ602=1,IF(AND($AG602&lt;&gt;"",$AG602&lt;&gt;Themes!$L$12),1,0),0)</f>
        <v/>
      </c>
    </row>
    <row r="603">
      <c r="Z603" s="19" t="n"/>
      <c r="AA603" s="23" t="n"/>
      <c r="AB603" s="23" t="n"/>
      <c r="AC603" s="23" t="n"/>
      <c r="AD603" s="23" t="n"/>
      <c r="AE603" s="19" t="n"/>
      <c r="AF603" s="21">
        <f>IF(IFERROR(TRIM(INDEX($A603:$Y603,MATCH(Lists!$J$3,$A$1:$Y$1,0))&amp;""),"")&lt;&gt;"",IFERROR(TRIM(INDEX($A603:$Y603,MATCH(Lists!$J$3,$A$1:$Y$1,0))&amp;""),""),IF(IFERROR(TRIM(INDEX($A603:$Y603,MATCH(Lists!$J$4,$A$1:$Y$1,0))&amp;""),"")&lt;&gt;"",IFERROR(TRIM(INDEX($A603:$Y603,MATCH(Lists!$J$4,$A$1:$Y$1,0))&amp;""),""),IFERROR(TRIM(INDEX($A603:$Y603,MATCH(Lists!$J$2,$A$1:$Y$1,0))&amp;""),"")))</f>
        <v/>
      </c>
      <c r="AG603" s="21">
        <f>IFERROR(TRIM(INDEX($A603:$Y603,MATCH(Lists!$J$5,$A$1:$Y$1,0))&amp;""),"")</f>
        <v/>
      </c>
      <c r="AH603" s="21">
        <f>IFERROR(VALUE(IFERROR(TRIM(INDEX($A603:$Y603,MATCH(Lists!$J$6,$A$1:$Y$1,0))&amp;""),"")),"")</f>
        <v/>
      </c>
      <c r="AI603" s="22">
        <f>IF($AD603="S",Themes!$L$8,IF($AD603="M",Themes!$L$9,IF($AD603="L",Themes!$L$10,0)))</f>
        <v/>
      </c>
      <c r="AJ603" s="21">
        <f>IF(OR($AA603="",$AF603=""),0,IF(COUNTIFS($AA$2:$AA603,$AA603,$AF$2:$AF603,$AF603)=1,1,0))</f>
        <v/>
      </c>
      <c r="AK603" s="21">
        <f>IF($AJ603=1,IF(AND($AG603&lt;&gt;"",$AG603&lt;&gt;Themes!$L$12),1,0),0)</f>
        <v/>
      </c>
    </row>
    <row r="604">
      <c r="Z604" s="19" t="n"/>
      <c r="AA604" s="23" t="n"/>
      <c r="AB604" s="23" t="n"/>
      <c r="AC604" s="23" t="n"/>
      <c r="AD604" s="23" t="n"/>
      <c r="AE604" s="19" t="n"/>
      <c r="AF604" s="21">
        <f>IF(IFERROR(TRIM(INDEX($A604:$Y604,MATCH(Lists!$J$3,$A$1:$Y$1,0))&amp;""),"")&lt;&gt;"",IFERROR(TRIM(INDEX($A604:$Y604,MATCH(Lists!$J$3,$A$1:$Y$1,0))&amp;""),""),IF(IFERROR(TRIM(INDEX($A604:$Y604,MATCH(Lists!$J$4,$A$1:$Y$1,0))&amp;""),"")&lt;&gt;"",IFERROR(TRIM(INDEX($A604:$Y604,MATCH(Lists!$J$4,$A$1:$Y$1,0))&amp;""),""),IFERROR(TRIM(INDEX($A604:$Y604,MATCH(Lists!$J$2,$A$1:$Y$1,0))&amp;""),"")))</f>
        <v/>
      </c>
      <c r="AG604" s="21">
        <f>IFERROR(TRIM(INDEX($A604:$Y604,MATCH(Lists!$J$5,$A$1:$Y$1,0))&amp;""),"")</f>
        <v/>
      </c>
      <c r="AH604" s="21">
        <f>IFERROR(VALUE(IFERROR(TRIM(INDEX($A604:$Y604,MATCH(Lists!$J$6,$A$1:$Y$1,0))&amp;""),"")),"")</f>
        <v/>
      </c>
      <c r="AI604" s="22">
        <f>IF($AD604="S",Themes!$L$8,IF($AD604="M",Themes!$L$9,IF($AD604="L",Themes!$L$10,0)))</f>
        <v/>
      </c>
      <c r="AJ604" s="21">
        <f>IF(OR($AA604="",$AF604=""),0,IF(COUNTIFS($AA$2:$AA604,$AA604,$AF$2:$AF604,$AF604)=1,1,0))</f>
        <v/>
      </c>
      <c r="AK604" s="21">
        <f>IF($AJ604=1,IF(AND($AG604&lt;&gt;"",$AG604&lt;&gt;Themes!$L$12),1,0),0)</f>
        <v/>
      </c>
    </row>
    <row r="605">
      <c r="Z605" s="19" t="n"/>
      <c r="AA605" s="23" t="n"/>
      <c r="AB605" s="23" t="n"/>
      <c r="AC605" s="23" t="n"/>
      <c r="AD605" s="23" t="n"/>
      <c r="AE605" s="19" t="n"/>
      <c r="AF605" s="21">
        <f>IF(IFERROR(TRIM(INDEX($A605:$Y605,MATCH(Lists!$J$3,$A$1:$Y$1,0))&amp;""),"")&lt;&gt;"",IFERROR(TRIM(INDEX($A605:$Y605,MATCH(Lists!$J$3,$A$1:$Y$1,0))&amp;""),""),IF(IFERROR(TRIM(INDEX($A605:$Y605,MATCH(Lists!$J$4,$A$1:$Y$1,0))&amp;""),"")&lt;&gt;"",IFERROR(TRIM(INDEX($A605:$Y605,MATCH(Lists!$J$4,$A$1:$Y$1,0))&amp;""),""),IFERROR(TRIM(INDEX($A605:$Y605,MATCH(Lists!$J$2,$A$1:$Y$1,0))&amp;""),"")))</f>
        <v/>
      </c>
      <c r="AG605" s="21">
        <f>IFERROR(TRIM(INDEX($A605:$Y605,MATCH(Lists!$J$5,$A$1:$Y$1,0))&amp;""),"")</f>
        <v/>
      </c>
      <c r="AH605" s="21">
        <f>IFERROR(VALUE(IFERROR(TRIM(INDEX($A605:$Y605,MATCH(Lists!$J$6,$A$1:$Y$1,0))&amp;""),"")),"")</f>
        <v/>
      </c>
      <c r="AI605" s="22">
        <f>IF($AD605="S",Themes!$L$8,IF($AD605="M",Themes!$L$9,IF($AD605="L",Themes!$L$10,0)))</f>
        <v/>
      </c>
      <c r="AJ605" s="21">
        <f>IF(OR($AA605="",$AF605=""),0,IF(COUNTIFS($AA$2:$AA605,$AA605,$AF$2:$AF605,$AF605)=1,1,0))</f>
        <v/>
      </c>
      <c r="AK605" s="21">
        <f>IF($AJ605=1,IF(AND($AG605&lt;&gt;"",$AG605&lt;&gt;Themes!$L$12),1,0),0)</f>
        <v/>
      </c>
    </row>
    <row r="606">
      <c r="Z606" s="19" t="n"/>
      <c r="AA606" s="23" t="n"/>
      <c r="AB606" s="23" t="n"/>
      <c r="AC606" s="23" t="n"/>
      <c r="AD606" s="23" t="n"/>
      <c r="AE606" s="19" t="n"/>
      <c r="AF606" s="21">
        <f>IF(IFERROR(TRIM(INDEX($A606:$Y606,MATCH(Lists!$J$3,$A$1:$Y$1,0))&amp;""),"")&lt;&gt;"",IFERROR(TRIM(INDEX($A606:$Y606,MATCH(Lists!$J$3,$A$1:$Y$1,0))&amp;""),""),IF(IFERROR(TRIM(INDEX($A606:$Y606,MATCH(Lists!$J$4,$A$1:$Y$1,0))&amp;""),"")&lt;&gt;"",IFERROR(TRIM(INDEX($A606:$Y606,MATCH(Lists!$J$4,$A$1:$Y$1,0))&amp;""),""),IFERROR(TRIM(INDEX($A606:$Y606,MATCH(Lists!$J$2,$A$1:$Y$1,0))&amp;""),"")))</f>
        <v/>
      </c>
      <c r="AG606" s="21">
        <f>IFERROR(TRIM(INDEX($A606:$Y606,MATCH(Lists!$J$5,$A$1:$Y$1,0))&amp;""),"")</f>
        <v/>
      </c>
      <c r="AH606" s="21">
        <f>IFERROR(VALUE(IFERROR(TRIM(INDEX($A606:$Y606,MATCH(Lists!$J$6,$A$1:$Y$1,0))&amp;""),"")),"")</f>
        <v/>
      </c>
      <c r="AI606" s="22">
        <f>IF($AD606="S",Themes!$L$8,IF($AD606="M",Themes!$L$9,IF($AD606="L",Themes!$L$10,0)))</f>
        <v/>
      </c>
      <c r="AJ606" s="21">
        <f>IF(OR($AA606="",$AF606=""),0,IF(COUNTIFS($AA$2:$AA606,$AA606,$AF$2:$AF606,$AF606)=1,1,0))</f>
        <v/>
      </c>
      <c r="AK606" s="21">
        <f>IF($AJ606=1,IF(AND($AG606&lt;&gt;"",$AG606&lt;&gt;Themes!$L$12),1,0),0)</f>
        <v/>
      </c>
    </row>
    <row r="607">
      <c r="Z607" s="19" t="n"/>
      <c r="AA607" s="23" t="n"/>
      <c r="AB607" s="23" t="n"/>
      <c r="AC607" s="23" t="n"/>
      <c r="AD607" s="23" t="n"/>
      <c r="AE607" s="19" t="n"/>
      <c r="AF607" s="21">
        <f>IF(IFERROR(TRIM(INDEX($A607:$Y607,MATCH(Lists!$J$3,$A$1:$Y$1,0))&amp;""),"")&lt;&gt;"",IFERROR(TRIM(INDEX($A607:$Y607,MATCH(Lists!$J$3,$A$1:$Y$1,0))&amp;""),""),IF(IFERROR(TRIM(INDEX($A607:$Y607,MATCH(Lists!$J$4,$A$1:$Y$1,0))&amp;""),"")&lt;&gt;"",IFERROR(TRIM(INDEX($A607:$Y607,MATCH(Lists!$J$4,$A$1:$Y$1,0))&amp;""),""),IFERROR(TRIM(INDEX($A607:$Y607,MATCH(Lists!$J$2,$A$1:$Y$1,0))&amp;""),"")))</f>
        <v/>
      </c>
      <c r="AG607" s="21">
        <f>IFERROR(TRIM(INDEX($A607:$Y607,MATCH(Lists!$J$5,$A$1:$Y$1,0))&amp;""),"")</f>
        <v/>
      </c>
      <c r="AH607" s="21">
        <f>IFERROR(VALUE(IFERROR(TRIM(INDEX($A607:$Y607,MATCH(Lists!$J$6,$A$1:$Y$1,0))&amp;""),"")),"")</f>
        <v/>
      </c>
      <c r="AI607" s="22">
        <f>IF($AD607="S",Themes!$L$8,IF($AD607="M",Themes!$L$9,IF($AD607="L",Themes!$L$10,0)))</f>
        <v/>
      </c>
      <c r="AJ607" s="21">
        <f>IF(OR($AA607="",$AF607=""),0,IF(COUNTIFS($AA$2:$AA607,$AA607,$AF$2:$AF607,$AF607)=1,1,0))</f>
        <v/>
      </c>
      <c r="AK607" s="21">
        <f>IF($AJ607=1,IF(AND($AG607&lt;&gt;"",$AG607&lt;&gt;Themes!$L$12),1,0),0)</f>
        <v/>
      </c>
    </row>
    <row r="608">
      <c r="Z608" s="19" t="n"/>
      <c r="AA608" s="23" t="n"/>
      <c r="AB608" s="23" t="n"/>
      <c r="AC608" s="23" t="n"/>
      <c r="AD608" s="23" t="n"/>
      <c r="AE608" s="19" t="n"/>
      <c r="AF608" s="21">
        <f>IF(IFERROR(TRIM(INDEX($A608:$Y608,MATCH(Lists!$J$3,$A$1:$Y$1,0))&amp;""),"")&lt;&gt;"",IFERROR(TRIM(INDEX($A608:$Y608,MATCH(Lists!$J$3,$A$1:$Y$1,0))&amp;""),""),IF(IFERROR(TRIM(INDEX($A608:$Y608,MATCH(Lists!$J$4,$A$1:$Y$1,0))&amp;""),"")&lt;&gt;"",IFERROR(TRIM(INDEX($A608:$Y608,MATCH(Lists!$J$4,$A$1:$Y$1,0))&amp;""),""),IFERROR(TRIM(INDEX($A608:$Y608,MATCH(Lists!$J$2,$A$1:$Y$1,0))&amp;""),"")))</f>
        <v/>
      </c>
      <c r="AG608" s="21">
        <f>IFERROR(TRIM(INDEX($A608:$Y608,MATCH(Lists!$J$5,$A$1:$Y$1,0))&amp;""),"")</f>
        <v/>
      </c>
      <c r="AH608" s="21">
        <f>IFERROR(VALUE(IFERROR(TRIM(INDEX($A608:$Y608,MATCH(Lists!$J$6,$A$1:$Y$1,0))&amp;""),"")),"")</f>
        <v/>
      </c>
      <c r="AI608" s="22">
        <f>IF($AD608="S",Themes!$L$8,IF($AD608="M",Themes!$L$9,IF($AD608="L",Themes!$L$10,0)))</f>
        <v/>
      </c>
      <c r="AJ608" s="21">
        <f>IF(OR($AA608="",$AF608=""),0,IF(COUNTIFS($AA$2:$AA608,$AA608,$AF$2:$AF608,$AF608)=1,1,0))</f>
        <v/>
      </c>
      <c r="AK608" s="21">
        <f>IF($AJ608=1,IF(AND($AG608&lt;&gt;"",$AG608&lt;&gt;Themes!$L$12),1,0),0)</f>
        <v/>
      </c>
    </row>
    <row r="609">
      <c r="Z609" s="19" t="n"/>
      <c r="AA609" s="23" t="n"/>
      <c r="AB609" s="23" t="n"/>
      <c r="AC609" s="23" t="n"/>
      <c r="AD609" s="23" t="n"/>
      <c r="AE609" s="19" t="n"/>
      <c r="AF609" s="21">
        <f>IF(IFERROR(TRIM(INDEX($A609:$Y609,MATCH(Lists!$J$3,$A$1:$Y$1,0))&amp;""),"")&lt;&gt;"",IFERROR(TRIM(INDEX($A609:$Y609,MATCH(Lists!$J$3,$A$1:$Y$1,0))&amp;""),""),IF(IFERROR(TRIM(INDEX($A609:$Y609,MATCH(Lists!$J$4,$A$1:$Y$1,0))&amp;""),"")&lt;&gt;"",IFERROR(TRIM(INDEX($A609:$Y609,MATCH(Lists!$J$4,$A$1:$Y$1,0))&amp;""),""),IFERROR(TRIM(INDEX($A609:$Y609,MATCH(Lists!$J$2,$A$1:$Y$1,0))&amp;""),"")))</f>
        <v/>
      </c>
      <c r="AG609" s="21">
        <f>IFERROR(TRIM(INDEX($A609:$Y609,MATCH(Lists!$J$5,$A$1:$Y$1,0))&amp;""),"")</f>
        <v/>
      </c>
      <c r="AH609" s="21">
        <f>IFERROR(VALUE(IFERROR(TRIM(INDEX($A609:$Y609,MATCH(Lists!$J$6,$A$1:$Y$1,0))&amp;""),"")),"")</f>
        <v/>
      </c>
      <c r="AI609" s="22">
        <f>IF($AD609="S",Themes!$L$8,IF($AD609="M",Themes!$L$9,IF($AD609="L",Themes!$L$10,0)))</f>
        <v/>
      </c>
      <c r="AJ609" s="21">
        <f>IF(OR($AA609="",$AF609=""),0,IF(COUNTIFS($AA$2:$AA609,$AA609,$AF$2:$AF609,$AF609)=1,1,0))</f>
        <v/>
      </c>
      <c r="AK609" s="21">
        <f>IF($AJ609=1,IF(AND($AG609&lt;&gt;"",$AG609&lt;&gt;Themes!$L$12),1,0),0)</f>
        <v/>
      </c>
    </row>
    <row r="610">
      <c r="Z610" s="19" t="n"/>
      <c r="AA610" s="23" t="n"/>
      <c r="AB610" s="23" t="n"/>
      <c r="AC610" s="23" t="n"/>
      <c r="AD610" s="23" t="n"/>
      <c r="AE610" s="19" t="n"/>
      <c r="AF610" s="21">
        <f>IF(IFERROR(TRIM(INDEX($A610:$Y610,MATCH(Lists!$J$3,$A$1:$Y$1,0))&amp;""),"")&lt;&gt;"",IFERROR(TRIM(INDEX($A610:$Y610,MATCH(Lists!$J$3,$A$1:$Y$1,0))&amp;""),""),IF(IFERROR(TRIM(INDEX($A610:$Y610,MATCH(Lists!$J$4,$A$1:$Y$1,0))&amp;""),"")&lt;&gt;"",IFERROR(TRIM(INDEX($A610:$Y610,MATCH(Lists!$J$4,$A$1:$Y$1,0))&amp;""),""),IFERROR(TRIM(INDEX($A610:$Y610,MATCH(Lists!$J$2,$A$1:$Y$1,0))&amp;""),"")))</f>
        <v/>
      </c>
      <c r="AG610" s="21">
        <f>IFERROR(TRIM(INDEX($A610:$Y610,MATCH(Lists!$J$5,$A$1:$Y$1,0))&amp;""),"")</f>
        <v/>
      </c>
      <c r="AH610" s="21">
        <f>IFERROR(VALUE(IFERROR(TRIM(INDEX($A610:$Y610,MATCH(Lists!$J$6,$A$1:$Y$1,0))&amp;""),"")),"")</f>
        <v/>
      </c>
      <c r="AI610" s="22">
        <f>IF($AD610="S",Themes!$L$8,IF($AD610="M",Themes!$L$9,IF($AD610="L",Themes!$L$10,0)))</f>
        <v/>
      </c>
      <c r="AJ610" s="21">
        <f>IF(OR($AA610="",$AF610=""),0,IF(COUNTIFS($AA$2:$AA610,$AA610,$AF$2:$AF610,$AF610)=1,1,0))</f>
        <v/>
      </c>
      <c r="AK610" s="21">
        <f>IF($AJ610=1,IF(AND($AG610&lt;&gt;"",$AG610&lt;&gt;Themes!$L$12),1,0),0)</f>
        <v/>
      </c>
    </row>
    <row r="611">
      <c r="Z611" s="19" t="n"/>
      <c r="AA611" s="23" t="n"/>
      <c r="AB611" s="23" t="n"/>
      <c r="AC611" s="23" t="n"/>
      <c r="AD611" s="23" t="n"/>
      <c r="AE611" s="19" t="n"/>
      <c r="AF611" s="21">
        <f>IF(IFERROR(TRIM(INDEX($A611:$Y611,MATCH(Lists!$J$3,$A$1:$Y$1,0))&amp;""),"")&lt;&gt;"",IFERROR(TRIM(INDEX($A611:$Y611,MATCH(Lists!$J$3,$A$1:$Y$1,0))&amp;""),""),IF(IFERROR(TRIM(INDEX($A611:$Y611,MATCH(Lists!$J$4,$A$1:$Y$1,0))&amp;""),"")&lt;&gt;"",IFERROR(TRIM(INDEX($A611:$Y611,MATCH(Lists!$J$4,$A$1:$Y$1,0))&amp;""),""),IFERROR(TRIM(INDEX($A611:$Y611,MATCH(Lists!$J$2,$A$1:$Y$1,0))&amp;""),"")))</f>
        <v/>
      </c>
      <c r="AG611" s="21">
        <f>IFERROR(TRIM(INDEX($A611:$Y611,MATCH(Lists!$J$5,$A$1:$Y$1,0))&amp;""),"")</f>
        <v/>
      </c>
      <c r="AH611" s="21">
        <f>IFERROR(VALUE(IFERROR(TRIM(INDEX($A611:$Y611,MATCH(Lists!$J$6,$A$1:$Y$1,0))&amp;""),"")),"")</f>
        <v/>
      </c>
      <c r="AI611" s="22">
        <f>IF($AD611="S",Themes!$L$8,IF($AD611="M",Themes!$L$9,IF($AD611="L",Themes!$L$10,0)))</f>
        <v/>
      </c>
      <c r="AJ611" s="21">
        <f>IF(OR($AA611="",$AF611=""),0,IF(COUNTIFS($AA$2:$AA611,$AA611,$AF$2:$AF611,$AF611)=1,1,0))</f>
        <v/>
      </c>
      <c r="AK611" s="21">
        <f>IF($AJ611=1,IF(AND($AG611&lt;&gt;"",$AG611&lt;&gt;Themes!$L$12),1,0),0)</f>
        <v/>
      </c>
    </row>
    <row r="612">
      <c r="Z612" s="19" t="n"/>
      <c r="AA612" s="23" t="n"/>
      <c r="AB612" s="23" t="n"/>
      <c r="AC612" s="23" t="n"/>
      <c r="AD612" s="23" t="n"/>
      <c r="AE612" s="19" t="n"/>
      <c r="AF612" s="21">
        <f>IF(IFERROR(TRIM(INDEX($A612:$Y612,MATCH(Lists!$J$3,$A$1:$Y$1,0))&amp;""),"")&lt;&gt;"",IFERROR(TRIM(INDEX($A612:$Y612,MATCH(Lists!$J$3,$A$1:$Y$1,0))&amp;""),""),IF(IFERROR(TRIM(INDEX($A612:$Y612,MATCH(Lists!$J$4,$A$1:$Y$1,0))&amp;""),"")&lt;&gt;"",IFERROR(TRIM(INDEX($A612:$Y612,MATCH(Lists!$J$4,$A$1:$Y$1,0))&amp;""),""),IFERROR(TRIM(INDEX($A612:$Y612,MATCH(Lists!$J$2,$A$1:$Y$1,0))&amp;""),"")))</f>
        <v/>
      </c>
      <c r="AG612" s="21">
        <f>IFERROR(TRIM(INDEX($A612:$Y612,MATCH(Lists!$J$5,$A$1:$Y$1,0))&amp;""),"")</f>
        <v/>
      </c>
      <c r="AH612" s="21">
        <f>IFERROR(VALUE(IFERROR(TRIM(INDEX($A612:$Y612,MATCH(Lists!$J$6,$A$1:$Y$1,0))&amp;""),"")),"")</f>
        <v/>
      </c>
      <c r="AI612" s="22">
        <f>IF($AD612="S",Themes!$L$8,IF($AD612="M",Themes!$L$9,IF($AD612="L",Themes!$L$10,0)))</f>
        <v/>
      </c>
      <c r="AJ612" s="21">
        <f>IF(OR($AA612="",$AF612=""),0,IF(COUNTIFS($AA$2:$AA612,$AA612,$AF$2:$AF612,$AF612)=1,1,0))</f>
        <v/>
      </c>
      <c r="AK612" s="21">
        <f>IF($AJ612=1,IF(AND($AG612&lt;&gt;"",$AG612&lt;&gt;Themes!$L$12),1,0),0)</f>
        <v/>
      </c>
    </row>
    <row r="613">
      <c r="Z613" s="19" t="n"/>
      <c r="AA613" s="23" t="n"/>
      <c r="AB613" s="23" t="n"/>
      <c r="AC613" s="23" t="n"/>
      <c r="AD613" s="23" t="n"/>
      <c r="AE613" s="19" t="n"/>
      <c r="AF613" s="21">
        <f>IF(IFERROR(TRIM(INDEX($A613:$Y613,MATCH(Lists!$J$3,$A$1:$Y$1,0))&amp;""),"")&lt;&gt;"",IFERROR(TRIM(INDEX($A613:$Y613,MATCH(Lists!$J$3,$A$1:$Y$1,0))&amp;""),""),IF(IFERROR(TRIM(INDEX($A613:$Y613,MATCH(Lists!$J$4,$A$1:$Y$1,0))&amp;""),"")&lt;&gt;"",IFERROR(TRIM(INDEX($A613:$Y613,MATCH(Lists!$J$4,$A$1:$Y$1,0))&amp;""),""),IFERROR(TRIM(INDEX($A613:$Y613,MATCH(Lists!$J$2,$A$1:$Y$1,0))&amp;""),"")))</f>
        <v/>
      </c>
      <c r="AG613" s="21">
        <f>IFERROR(TRIM(INDEX($A613:$Y613,MATCH(Lists!$J$5,$A$1:$Y$1,0))&amp;""),"")</f>
        <v/>
      </c>
      <c r="AH613" s="21">
        <f>IFERROR(VALUE(IFERROR(TRIM(INDEX($A613:$Y613,MATCH(Lists!$J$6,$A$1:$Y$1,0))&amp;""),"")),"")</f>
        <v/>
      </c>
      <c r="AI613" s="22">
        <f>IF($AD613="S",Themes!$L$8,IF($AD613="M",Themes!$L$9,IF($AD613="L",Themes!$L$10,0)))</f>
        <v/>
      </c>
      <c r="AJ613" s="21">
        <f>IF(OR($AA613="",$AF613=""),0,IF(COUNTIFS($AA$2:$AA613,$AA613,$AF$2:$AF613,$AF613)=1,1,0))</f>
        <v/>
      </c>
      <c r="AK613" s="21">
        <f>IF($AJ613=1,IF(AND($AG613&lt;&gt;"",$AG613&lt;&gt;Themes!$L$12),1,0),0)</f>
        <v/>
      </c>
    </row>
    <row r="614">
      <c r="Z614" s="19" t="n"/>
      <c r="AA614" s="23" t="n"/>
      <c r="AB614" s="23" t="n"/>
      <c r="AC614" s="23" t="n"/>
      <c r="AD614" s="23" t="n"/>
      <c r="AE614" s="19" t="n"/>
      <c r="AF614" s="21">
        <f>IF(IFERROR(TRIM(INDEX($A614:$Y614,MATCH(Lists!$J$3,$A$1:$Y$1,0))&amp;""),"")&lt;&gt;"",IFERROR(TRIM(INDEX($A614:$Y614,MATCH(Lists!$J$3,$A$1:$Y$1,0))&amp;""),""),IF(IFERROR(TRIM(INDEX($A614:$Y614,MATCH(Lists!$J$4,$A$1:$Y$1,0))&amp;""),"")&lt;&gt;"",IFERROR(TRIM(INDEX($A614:$Y614,MATCH(Lists!$J$4,$A$1:$Y$1,0))&amp;""),""),IFERROR(TRIM(INDEX($A614:$Y614,MATCH(Lists!$J$2,$A$1:$Y$1,0))&amp;""),"")))</f>
        <v/>
      </c>
      <c r="AG614" s="21">
        <f>IFERROR(TRIM(INDEX($A614:$Y614,MATCH(Lists!$J$5,$A$1:$Y$1,0))&amp;""),"")</f>
        <v/>
      </c>
      <c r="AH614" s="21">
        <f>IFERROR(VALUE(IFERROR(TRIM(INDEX($A614:$Y614,MATCH(Lists!$J$6,$A$1:$Y$1,0))&amp;""),"")),"")</f>
        <v/>
      </c>
      <c r="AI614" s="22">
        <f>IF($AD614="S",Themes!$L$8,IF($AD614="M",Themes!$L$9,IF($AD614="L",Themes!$L$10,0)))</f>
        <v/>
      </c>
      <c r="AJ614" s="21">
        <f>IF(OR($AA614="",$AF614=""),0,IF(COUNTIFS($AA$2:$AA614,$AA614,$AF$2:$AF614,$AF614)=1,1,0))</f>
        <v/>
      </c>
      <c r="AK614" s="21">
        <f>IF($AJ614=1,IF(AND($AG614&lt;&gt;"",$AG614&lt;&gt;Themes!$L$12),1,0),0)</f>
        <v/>
      </c>
    </row>
    <row r="615">
      <c r="Z615" s="19" t="n"/>
      <c r="AA615" s="23" t="n"/>
      <c r="AB615" s="23" t="n"/>
      <c r="AC615" s="23" t="n"/>
      <c r="AD615" s="23" t="n"/>
      <c r="AE615" s="19" t="n"/>
      <c r="AF615" s="21">
        <f>IF(IFERROR(TRIM(INDEX($A615:$Y615,MATCH(Lists!$J$3,$A$1:$Y$1,0))&amp;""),"")&lt;&gt;"",IFERROR(TRIM(INDEX($A615:$Y615,MATCH(Lists!$J$3,$A$1:$Y$1,0))&amp;""),""),IF(IFERROR(TRIM(INDEX($A615:$Y615,MATCH(Lists!$J$4,$A$1:$Y$1,0))&amp;""),"")&lt;&gt;"",IFERROR(TRIM(INDEX($A615:$Y615,MATCH(Lists!$J$4,$A$1:$Y$1,0))&amp;""),""),IFERROR(TRIM(INDEX($A615:$Y615,MATCH(Lists!$J$2,$A$1:$Y$1,0))&amp;""),"")))</f>
        <v/>
      </c>
      <c r="AG615" s="21">
        <f>IFERROR(TRIM(INDEX($A615:$Y615,MATCH(Lists!$J$5,$A$1:$Y$1,0))&amp;""),"")</f>
        <v/>
      </c>
      <c r="AH615" s="21">
        <f>IFERROR(VALUE(IFERROR(TRIM(INDEX($A615:$Y615,MATCH(Lists!$J$6,$A$1:$Y$1,0))&amp;""),"")),"")</f>
        <v/>
      </c>
      <c r="AI615" s="22">
        <f>IF($AD615="S",Themes!$L$8,IF($AD615="M",Themes!$L$9,IF($AD615="L",Themes!$L$10,0)))</f>
        <v/>
      </c>
      <c r="AJ615" s="21">
        <f>IF(OR($AA615="",$AF615=""),0,IF(COUNTIFS($AA$2:$AA615,$AA615,$AF$2:$AF615,$AF615)=1,1,0))</f>
        <v/>
      </c>
      <c r="AK615" s="21">
        <f>IF($AJ615=1,IF(AND($AG615&lt;&gt;"",$AG615&lt;&gt;Themes!$L$12),1,0),0)</f>
        <v/>
      </c>
    </row>
    <row r="616">
      <c r="Z616" s="19" t="n"/>
      <c r="AA616" s="23" t="n"/>
      <c r="AB616" s="23" t="n"/>
      <c r="AC616" s="23" t="n"/>
      <c r="AD616" s="23" t="n"/>
      <c r="AE616" s="19" t="n"/>
      <c r="AF616" s="21">
        <f>IF(IFERROR(TRIM(INDEX($A616:$Y616,MATCH(Lists!$J$3,$A$1:$Y$1,0))&amp;""),"")&lt;&gt;"",IFERROR(TRIM(INDEX($A616:$Y616,MATCH(Lists!$J$3,$A$1:$Y$1,0))&amp;""),""),IF(IFERROR(TRIM(INDEX($A616:$Y616,MATCH(Lists!$J$4,$A$1:$Y$1,0))&amp;""),"")&lt;&gt;"",IFERROR(TRIM(INDEX($A616:$Y616,MATCH(Lists!$J$4,$A$1:$Y$1,0))&amp;""),""),IFERROR(TRIM(INDEX($A616:$Y616,MATCH(Lists!$J$2,$A$1:$Y$1,0))&amp;""),"")))</f>
        <v/>
      </c>
      <c r="AG616" s="21">
        <f>IFERROR(TRIM(INDEX($A616:$Y616,MATCH(Lists!$J$5,$A$1:$Y$1,0))&amp;""),"")</f>
        <v/>
      </c>
      <c r="AH616" s="21">
        <f>IFERROR(VALUE(IFERROR(TRIM(INDEX($A616:$Y616,MATCH(Lists!$J$6,$A$1:$Y$1,0))&amp;""),"")),"")</f>
        <v/>
      </c>
      <c r="AI616" s="22">
        <f>IF($AD616="S",Themes!$L$8,IF($AD616="M",Themes!$L$9,IF($AD616="L",Themes!$L$10,0)))</f>
        <v/>
      </c>
      <c r="AJ616" s="21">
        <f>IF(OR($AA616="",$AF616=""),0,IF(COUNTIFS($AA$2:$AA616,$AA616,$AF$2:$AF616,$AF616)=1,1,0))</f>
        <v/>
      </c>
      <c r="AK616" s="21">
        <f>IF($AJ616=1,IF(AND($AG616&lt;&gt;"",$AG616&lt;&gt;Themes!$L$12),1,0),0)</f>
        <v/>
      </c>
    </row>
    <row r="617">
      <c r="Z617" s="19" t="n"/>
      <c r="AA617" s="23" t="n"/>
      <c r="AB617" s="23" t="n"/>
      <c r="AC617" s="23" t="n"/>
      <c r="AD617" s="23" t="n"/>
      <c r="AE617" s="19" t="n"/>
      <c r="AF617" s="21">
        <f>IF(IFERROR(TRIM(INDEX($A617:$Y617,MATCH(Lists!$J$3,$A$1:$Y$1,0))&amp;""),"")&lt;&gt;"",IFERROR(TRIM(INDEX($A617:$Y617,MATCH(Lists!$J$3,$A$1:$Y$1,0))&amp;""),""),IF(IFERROR(TRIM(INDEX($A617:$Y617,MATCH(Lists!$J$4,$A$1:$Y$1,0))&amp;""),"")&lt;&gt;"",IFERROR(TRIM(INDEX($A617:$Y617,MATCH(Lists!$J$4,$A$1:$Y$1,0))&amp;""),""),IFERROR(TRIM(INDEX($A617:$Y617,MATCH(Lists!$J$2,$A$1:$Y$1,0))&amp;""),"")))</f>
        <v/>
      </c>
      <c r="AG617" s="21">
        <f>IFERROR(TRIM(INDEX($A617:$Y617,MATCH(Lists!$J$5,$A$1:$Y$1,0))&amp;""),"")</f>
        <v/>
      </c>
      <c r="AH617" s="21">
        <f>IFERROR(VALUE(IFERROR(TRIM(INDEX($A617:$Y617,MATCH(Lists!$J$6,$A$1:$Y$1,0))&amp;""),"")),"")</f>
        <v/>
      </c>
      <c r="AI617" s="22">
        <f>IF($AD617="S",Themes!$L$8,IF($AD617="M",Themes!$L$9,IF($AD617="L",Themes!$L$10,0)))</f>
        <v/>
      </c>
      <c r="AJ617" s="21">
        <f>IF(OR($AA617="",$AF617=""),0,IF(COUNTIFS($AA$2:$AA617,$AA617,$AF$2:$AF617,$AF617)=1,1,0))</f>
        <v/>
      </c>
      <c r="AK617" s="21">
        <f>IF($AJ617=1,IF(AND($AG617&lt;&gt;"",$AG617&lt;&gt;Themes!$L$12),1,0),0)</f>
        <v/>
      </c>
    </row>
    <row r="618">
      <c r="Z618" s="19" t="n"/>
      <c r="AA618" s="23" t="n"/>
      <c r="AB618" s="23" t="n"/>
      <c r="AC618" s="23" t="n"/>
      <c r="AD618" s="23" t="n"/>
      <c r="AE618" s="19" t="n"/>
      <c r="AF618" s="21">
        <f>IF(IFERROR(TRIM(INDEX($A618:$Y618,MATCH(Lists!$J$3,$A$1:$Y$1,0))&amp;""),"")&lt;&gt;"",IFERROR(TRIM(INDEX($A618:$Y618,MATCH(Lists!$J$3,$A$1:$Y$1,0))&amp;""),""),IF(IFERROR(TRIM(INDEX($A618:$Y618,MATCH(Lists!$J$4,$A$1:$Y$1,0))&amp;""),"")&lt;&gt;"",IFERROR(TRIM(INDEX($A618:$Y618,MATCH(Lists!$J$4,$A$1:$Y$1,0))&amp;""),""),IFERROR(TRIM(INDEX($A618:$Y618,MATCH(Lists!$J$2,$A$1:$Y$1,0))&amp;""),"")))</f>
        <v/>
      </c>
      <c r="AG618" s="21">
        <f>IFERROR(TRIM(INDEX($A618:$Y618,MATCH(Lists!$J$5,$A$1:$Y$1,0))&amp;""),"")</f>
        <v/>
      </c>
      <c r="AH618" s="21">
        <f>IFERROR(VALUE(IFERROR(TRIM(INDEX($A618:$Y618,MATCH(Lists!$J$6,$A$1:$Y$1,0))&amp;""),"")),"")</f>
        <v/>
      </c>
      <c r="AI618" s="22">
        <f>IF($AD618="S",Themes!$L$8,IF($AD618="M",Themes!$L$9,IF($AD618="L",Themes!$L$10,0)))</f>
        <v/>
      </c>
      <c r="AJ618" s="21">
        <f>IF(OR($AA618="",$AF618=""),0,IF(COUNTIFS($AA$2:$AA618,$AA618,$AF$2:$AF618,$AF618)=1,1,0))</f>
        <v/>
      </c>
      <c r="AK618" s="21">
        <f>IF($AJ618=1,IF(AND($AG618&lt;&gt;"",$AG618&lt;&gt;Themes!$L$12),1,0),0)</f>
        <v/>
      </c>
    </row>
    <row r="619">
      <c r="Z619" s="19" t="n"/>
      <c r="AA619" s="23" t="n"/>
      <c r="AB619" s="23" t="n"/>
      <c r="AC619" s="23" t="n"/>
      <c r="AD619" s="23" t="n"/>
      <c r="AE619" s="19" t="n"/>
      <c r="AF619" s="21">
        <f>IF(IFERROR(TRIM(INDEX($A619:$Y619,MATCH(Lists!$J$3,$A$1:$Y$1,0))&amp;""),"")&lt;&gt;"",IFERROR(TRIM(INDEX($A619:$Y619,MATCH(Lists!$J$3,$A$1:$Y$1,0))&amp;""),""),IF(IFERROR(TRIM(INDEX($A619:$Y619,MATCH(Lists!$J$4,$A$1:$Y$1,0))&amp;""),"")&lt;&gt;"",IFERROR(TRIM(INDEX($A619:$Y619,MATCH(Lists!$J$4,$A$1:$Y$1,0))&amp;""),""),IFERROR(TRIM(INDEX($A619:$Y619,MATCH(Lists!$J$2,$A$1:$Y$1,0))&amp;""),"")))</f>
        <v/>
      </c>
      <c r="AG619" s="21">
        <f>IFERROR(TRIM(INDEX($A619:$Y619,MATCH(Lists!$J$5,$A$1:$Y$1,0))&amp;""),"")</f>
        <v/>
      </c>
      <c r="AH619" s="21">
        <f>IFERROR(VALUE(IFERROR(TRIM(INDEX($A619:$Y619,MATCH(Lists!$J$6,$A$1:$Y$1,0))&amp;""),"")),"")</f>
        <v/>
      </c>
      <c r="AI619" s="22">
        <f>IF($AD619="S",Themes!$L$8,IF($AD619="M",Themes!$L$9,IF($AD619="L",Themes!$L$10,0)))</f>
        <v/>
      </c>
      <c r="AJ619" s="21">
        <f>IF(OR($AA619="",$AF619=""),0,IF(COUNTIFS($AA$2:$AA619,$AA619,$AF$2:$AF619,$AF619)=1,1,0))</f>
        <v/>
      </c>
      <c r="AK619" s="21">
        <f>IF($AJ619=1,IF(AND($AG619&lt;&gt;"",$AG619&lt;&gt;Themes!$L$12),1,0),0)</f>
        <v/>
      </c>
    </row>
    <row r="620">
      <c r="Z620" s="19" t="n"/>
      <c r="AA620" s="23" t="n"/>
      <c r="AB620" s="23" t="n"/>
      <c r="AC620" s="23" t="n"/>
      <c r="AD620" s="23" t="n"/>
      <c r="AE620" s="19" t="n"/>
      <c r="AF620" s="21">
        <f>IF(IFERROR(TRIM(INDEX($A620:$Y620,MATCH(Lists!$J$3,$A$1:$Y$1,0))&amp;""),"")&lt;&gt;"",IFERROR(TRIM(INDEX($A620:$Y620,MATCH(Lists!$J$3,$A$1:$Y$1,0))&amp;""),""),IF(IFERROR(TRIM(INDEX($A620:$Y620,MATCH(Lists!$J$4,$A$1:$Y$1,0))&amp;""),"")&lt;&gt;"",IFERROR(TRIM(INDEX($A620:$Y620,MATCH(Lists!$J$4,$A$1:$Y$1,0))&amp;""),""),IFERROR(TRIM(INDEX($A620:$Y620,MATCH(Lists!$J$2,$A$1:$Y$1,0))&amp;""),"")))</f>
        <v/>
      </c>
      <c r="AG620" s="21">
        <f>IFERROR(TRIM(INDEX($A620:$Y620,MATCH(Lists!$J$5,$A$1:$Y$1,0))&amp;""),"")</f>
        <v/>
      </c>
      <c r="AH620" s="21">
        <f>IFERROR(VALUE(IFERROR(TRIM(INDEX($A620:$Y620,MATCH(Lists!$J$6,$A$1:$Y$1,0))&amp;""),"")),"")</f>
        <v/>
      </c>
      <c r="AI620" s="22">
        <f>IF($AD620="S",Themes!$L$8,IF($AD620="M",Themes!$L$9,IF($AD620="L",Themes!$L$10,0)))</f>
        <v/>
      </c>
      <c r="AJ620" s="21">
        <f>IF(OR($AA620="",$AF620=""),0,IF(COUNTIFS($AA$2:$AA620,$AA620,$AF$2:$AF620,$AF620)=1,1,0))</f>
        <v/>
      </c>
      <c r="AK620" s="21">
        <f>IF($AJ620=1,IF(AND($AG620&lt;&gt;"",$AG620&lt;&gt;Themes!$L$12),1,0),0)</f>
        <v/>
      </c>
    </row>
    <row r="621">
      <c r="Z621" s="19" t="n"/>
      <c r="AA621" s="23" t="n"/>
      <c r="AB621" s="23" t="n"/>
      <c r="AC621" s="23" t="n"/>
      <c r="AD621" s="23" t="n"/>
      <c r="AE621" s="19" t="n"/>
      <c r="AF621" s="21">
        <f>IF(IFERROR(TRIM(INDEX($A621:$Y621,MATCH(Lists!$J$3,$A$1:$Y$1,0))&amp;""),"")&lt;&gt;"",IFERROR(TRIM(INDEX($A621:$Y621,MATCH(Lists!$J$3,$A$1:$Y$1,0))&amp;""),""),IF(IFERROR(TRIM(INDEX($A621:$Y621,MATCH(Lists!$J$4,$A$1:$Y$1,0))&amp;""),"")&lt;&gt;"",IFERROR(TRIM(INDEX($A621:$Y621,MATCH(Lists!$J$4,$A$1:$Y$1,0))&amp;""),""),IFERROR(TRIM(INDEX($A621:$Y621,MATCH(Lists!$J$2,$A$1:$Y$1,0))&amp;""),"")))</f>
        <v/>
      </c>
      <c r="AG621" s="21">
        <f>IFERROR(TRIM(INDEX($A621:$Y621,MATCH(Lists!$J$5,$A$1:$Y$1,0))&amp;""),"")</f>
        <v/>
      </c>
      <c r="AH621" s="21">
        <f>IFERROR(VALUE(IFERROR(TRIM(INDEX($A621:$Y621,MATCH(Lists!$J$6,$A$1:$Y$1,0))&amp;""),"")),"")</f>
        <v/>
      </c>
      <c r="AI621" s="22">
        <f>IF($AD621="S",Themes!$L$8,IF($AD621="M",Themes!$L$9,IF($AD621="L",Themes!$L$10,0)))</f>
        <v/>
      </c>
      <c r="AJ621" s="21">
        <f>IF(OR($AA621="",$AF621=""),0,IF(COUNTIFS($AA$2:$AA621,$AA621,$AF$2:$AF621,$AF621)=1,1,0))</f>
        <v/>
      </c>
      <c r="AK621" s="21">
        <f>IF($AJ621=1,IF(AND($AG621&lt;&gt;"",$AG621&lt;&gt;Themes!$L$12),1,0),0)</f>
        <v/>
      </c>
    </row>
    <row r="622">
      <c r="Z622" s="19" t="n"/>
      <c r="AA622" s="23" t="n"/>
      <c r="AB622" s="23" t="n"/>
      <c r="AC622" s="23" t="n"/>
      <c r="AD622" s="23" t="n"/>
      <c r="AE622" s="19" t="n"/>
      <c r="AF622" s="21">
        <f>IF(IFERROR(TRIM(INDEX($A622:$Y622,MATCH(Lists!$J$3,$A$1:$Y$1,0))&amp;""),"")&lt;&gt;"",IFERROR(TRIM(INDEX($A622:$Y622,MATCH(Lists!$J$3,$A$1:$Y$1,0))&amp;""),""),IF(IFERROR(TRIM(INDEX($A622:$Y622,MATCH(Lists!$J$4,$A$1:$Y$1,0))&amp;""),"")&lt;&gt;"",IFERROR(TRIM(INDEX($A622:$Y622,MATCH(Lists!$J$4,$A$1:$Y$1,0))&amp;""),""),IFERROR(TRIM(INDEX($A622:$Y622,MATCH(Lists!$J$2,$A$1:$Y$1,0))&amp;""),"")))</f>
        <v/>
      </c>
      <c r="AG622" s="21">
        <f>IFERROR(TRIM(INDEX($A622:$Y622,MATCH(Lists!$J$5,$A$1:$Y$1,0))&amp;""),"")</f>
        <v/>
      </c>
      <c r="AH622" s="21">
        <f>IFERROR(VALUE(IFERROR(TRIM(INDEX($A622:$Y622,MATCH(Lists!$J$6,$A$1:$Y$1,0))&amp;""),"")),"")</f>
        <v/>
      </c>
      <c r="AI622" s="22">
        <f>IF($AD622="S",Themes!$L$8,IF($AD622="M",Themes!$L$9,IF($AD622="L",Themes!$L$10,0)))</f>
        <v/>
      </c>
      <c r="AJ622" s="21">
        <f>IF(OR($AA622="",$AF622=""),0,IF(COUNTIFS($AA$2:$AA622,$AA622,$AF$2:$AF622,$AF622)=1,1,0))</f>
        <v/>
      </c>
      <c r="AK622" s="21">
        <f>IF($AJ622=1,IF(AND($AG622&lt;&gt;"",$AG622&lt;&gt;Themes!$L$12),1,0),0)</f>
        <v/>
      </c>
    </row>
    <row r="623">
      <c r="Z623" s="19" t="n"/>
      <c r="AA623" s="23" t="n"/>
      <c r="AB623" s="23" t="n"/>
      <c r="AC623" s="23" t="n"/>
      <c r="AD623" s="23" t="n"/>
      <c r="AE623" s="19" t="n"/>
      <c r="AF623" s="21">
        <f>IF(IFERROR(TRIM(INDEX($A623:$Y623,MATCH(Lists!$J$3,$A$1:$Y$1,0))&amp;""),"")&lt;&gt;"",IFERROR(TRIM(INDEX($A623:$Y623,MATCH(Lists!$J$3,$A$1:$Y$1,0))&amp;""),""),IF(IFERROR(TRIM(INDEX($A623:$Y623,MATCH(Lists!$J$4,$A$1:$Y$1,0))&amp;""),"")&lt;&gt;"",IFERROR(TRIM(INDEX($A623:$Y623,MATCH(Lists!$J$4,$A$1:$Y$1,0))&amp;""),""),IFERROR(TRIM(INDEX($A623:$Y623,MATCH(Lists!$J$2,$A$1:$Y$1,0))&amp;""),"")))</f>
        <v/>
      </c>
      <c r="AG623" s="21">
        <f>IFERROR(TRIM(INDEX($A623:$Y623,MATCH(Lists!$J$5,$A$1:$Y$1,0))&amp;""),"")</f>
        <v/>
      </c>
      <c r="AH623" s="21">
        <f>IFERROR(VALUE(IFERROR(TRIM(INDEX($A623:$Y623,MATCH(Lists!$J$6,$A$1:$Y$1,0))&amp;""),"")),"")</f>
        <v/>
      </c>
      <c r="AI623" s="22">
        <f>IF($AD623="S",Themes!$L$8,IF($AD623="M",Themes!$L$9,IF($AD623="L",Themes!$L$10,0)))</f>
        <v/>
      </c>
      <c r="AJ623" s="21">
        <f>IF(OR($AA623="",$AF623=""),0,IF(COUNTIFS($AA$2:$AA623,$AA623,$AF$2:$AF623,$AF623)=1,1,0))</f>
        <v/>
      </c>
      <c r="AK623" s="21">
        <f>IF($AJ623=1,IF(AND($AG623&lt;&gt;"",$AG623&lt;&gt;Themes!$L$12),1,0),0)</f>
        <v/>
      </c>
    </row>
    <row r="624">
      <c r="Z624" s="19" t="n"/>
      <c r="AA624" s="23" t="n"/>
      <c r="AB624" s="23" t="n"/>
      <c r="AC624" s="23" t="n"/>
      <c r="AD624" s="23" t="n"/>
      <c r="AE624" s="19" t="n"/>
      <c r="AF624" s="21">
        <f>IF(IFERROR(TRIM(INDEX($A624:$Y624,MATCH(Lists!$J$3,$A$1:$Y$1,0))&amp;""),"")&lt;&gt;"",IFERROR(TRIM(INDEX($A624:$Y624,MATCH(Lists!$J$3,$A$1:$Y$1,0))&amp;""),""),IF(IFERROR(TRIM(INDEX($A624:$Y624,MATCH(Lists!$J$4,$A$1:$Y$1,0))&amp;""),"")&lt;&gt;"",IFERROR(TRIM(INDEX($A624:$Y624,MATCH(Lists!$J$4,$A$1:$Y$1,0))&amp;""),""),IFERROR(TRIM(INDEX($A624:$Y624,MATCH(Lists!$J$2,$A$1:$Y$1,0))&amp;""),"")))</f>
        <v/>
      </c>
      <c r="AG624" s="21">
        <f>IFERROR(TRIM(INDEX($A624:$Y624,MATCH(Lists!$J$5,$A$1:$Y$1,0))&amp;""),"")</f>
        <v/>
      </c>
      <c r="AH624" s="21">
        <f>IFERROR(VALUE(IFERROR(TRIM(INDEX($A624:$Y624,MATCH(Lists!$J$6,$A$1:$Y$1,0))&amp;""),"")),"")</f>
        <v/>
      </c>
      <c r="AI624" s="22">
        <f>IF($AD624="S",Themes!$L$8,IF($AD624="M",Themes!$L$9,IF($AD624="L",Themes!$L$10,0)))</f>
        <v/>
      </c>
      <c r="AJ624" s="21">
        <f>IF(OR($AA624="",$AF624=""),0,IF(COUNTIFS($AA$2:$AA624,$AA624,$AF$2:$AF624,$AF624)=1,1,0))</f>
        <v/>
      </c>
      <c r="AK624" s="21">
        <f>IF($AJ624=1,IF(AND($AG624&lt;&gt;"",$AG624&lt;&gt;Themes!$L$12),1,0),0)</f>
        <v/>
      </c>
    </row>
    <row r="625">
      <c r="Z625" s="19" t="n"/>
      <c r="AA625" s="23" t="n"/>
      <c r="AB625" s="23" t="n"/>
      <c r="AC625" s="23" t="n"/>
      <c r="AD625" s="23" t="n"/>
      <c r="AE625" s="19" t="n"/>
      <c r="AF625" s="21">
        <f>IF(IFERROR(TRIM(INDEX($A625:$Y625,MATCH(Lists!$J$3,$A$1:$Y$1,0))&amp;""),"")&lt;&gt;"",IFERROR(TRIM(INDEX($A625:$Y625,MATCH(Lists!$J$3,$A$1:$Y$1,0))&amp;""),""),IF(IFERROR(TRIM(INDEX($A625:$Y625,MATCH(Lists!$J$4,$A$1:$Y$1,0))&amp;""),"")&lt;&gt;"",IFERROR(TRIM(INDEX($A625:$Y625,MATCH(Lists!$J$4,$A$1:$Y$1,0))&amp;""),""),IFERROR(TRIM(INDEX($A625:$Y625,MATCH(Lists!$J$2,$A$1:$Y$1,0))&amp;""),"")))</f>
        <v/>
      </c>
      <c r="AG625" s="21">
        <f>IFERROR(TRIM(INDEX($A625:$Y625,MATCH(Lists!$J$5,$A$1:$Y$1,0))&amp;""),"")</f>
        <v/>
      </c>
      <c r="AH625" s="21">
        <f>IFERROR(VALUE(IFERROR(TRIM(INDEX($A625:$Y625,MATCH(Lists!$J$6,$A$1:$Y$1,0))&amp;""),"")),"")</f>
        <v/>
      </c>
      <c r="AI625" s="22">
        <f>IF($AD625="S",Themes!$L$8,IF($AD625="M",Themes!$L$9,IF($AD625="L",Themes!$L$10,0)))</f>
        <v/>
      </c>
      <c r="AJ625" s="21">
        <f>IF(OR($AA625="",$AF625=""),0,IF(COUNTIFS($AA$2:$AA625,$AA625,$AF$2:$AF625,$AF625)=1,1,0))</f>
        <v/>
      </c>
      <c r="AK625" s="21">
        <f>IF($AJ625=1,IF(AND($AG625&lt;&gt;"",$AG625&lt;&gt;Themes!$L$12),1,0),0)</f>
        <v/>
      </c>
    </row>
    <row r="626">
      <c r="Z626" s="19" t="n"/>
      <c r="AA626" s="23" t="n"/>
      <c r="AB626" s="23" t="n"/>
      <c r="AC626" s="23" t="n"/>
      <c r="AD626" s="23" t="n"/>
      <c r="AE626" s="19" t="n"/>
      <c r="AF626" s="21">
        <f>IF(IFERROR(TRIM(INDEX($A626:$Y626,MATCH(Lists!$J$3,$A$1:$Y$1,0))&amp;""),"")&lt;&gt;"",IFERROR(TRIM(INDEX($A626:$Y626,MATCH(Lists!$J$3,$A$1:$Y$1,0))&amp;""),""),IF(IFERROR(TRIM(INDEX($A626:$Y626,MATCH(Lists!$J$4,$A$1:$Y$1,0))&amp;""),"")&lt;&gt;"",IFERROR(TRIM(INDEX($A626:$Y626,MATCH(Lists!$J$4,$A$1:$Y$1,0))&amp;""),""),IFERROR(TRIM(INDEX($A626:$Y626,MATCH(Lists!$J$2,$A$1:$Y$1,0))&amp;""),"")))</f>
        <v/>
      </c>
      <c r="AG626" s="21">
        <f>IFERROR(TRIM(INDEX($A626:$Y626,MATCH(Lists!$J$5,$A$1:$Y$1,0))&amp;""),"")</f>
        <v/>
      </c>
      <c r="AH626" s="21">
        <f>IFERROR(VALUE(IFERROR(TRIM(INDEX($A626:$Y626,MATCH(Lists!$J$6,$A$1:$Y$1,0))&amp;""),"")),"")</f>
        <v/>
      </c>
      <c r="AI626" s="22">
        <f>IF($AD626="S",Themes!$L$8,IF($AD626="M",Themes!$L$9,IF($AD626="L",Themes!$L$10,0)))</f>
        <v/>
      </c>
      <c r="AJ626" s="21">
        <f>IF(OR($AA626="",$AF626=""),0,IF(COUNTIFS($AA$2:$AA626,$AA626,$AF$2:$AF626,$AF626)=1,1,0))</f>
        <v/>
      </c>
      <c r="AK626" s="21">
        <f>IF($AJ626=1,IF(AND($AG626&lt;&gt;"",$AG626&lt;&gt;Themes!$L$12),1,0),0)</f>
        <v/>
      </c>
    </row>
    <row r="627">
      <c r="Z627" s="19" t="n"/>
      <c r="AA627" s="23" t="n"/>
      <c r="AB627" s="23" t="n"/>
      <c r="AC627" s="23" t="n"/>
      <c r="AD627" s="23" t="n"/>
      <c r="AE627" s="19" t="n"/>
      <c r="AF627" s="21">
        <f>IF(IFERROR(TRIM(INDEX($A627:$Y627,MATCH(Lists!$J$3,$A$1:$Y$1,0))&amp;""),"")&lt;&gt;"",IFERROR(TRIM(INDEX($A627:$Y627,MATCH(Lists!$J$3,$A$1:$Y$1,0))&amp;""),""),IF(IFERROR(TRIM(INDEX($A627:$Y627,MATCH(Lists!$J$4,$A$1:$Y$1,0))&amp;""),"")&lt;&gt;"",IFERROR(TRIM(INDEX($A627:$Y627,MATCH(Lists!$J$4,$A$1:$Y$1,0))&amp;""),""),IFERROR(TRIM(INDEX($A627:$Y627,MATCH(Lists!$J$2,$A$1:$Y$1,0))&amp;""),"")))</f>
        <v/>
      </c>
      <c r="AG627" s="21">
        <f>IFERROR(TRIM(INDEX($A627:$Y627,MATCH(Lists!$J$5,$A$1:$Y$1,0))&amp;""),"")</f>
        <v/>
      </c>
      <c r="AH627" s="21">
        <f>IFERROR(VALUE(IFERROR(TRIM(INDEX($A627:$Y627,MATCH(Lists!$J$6,$A$1:$Y$1,0))&amp;""),"")),"")</f>
        <v/>
      </c>
      <c r="AI627" s="22">
        <f>IF($AD627="S",Themes!$L$8,IF($AD627="M",Themes!$L$9,IF($AD627="L",Themes!$L$10,0)))</f>
        <v/>
      </c>
      <c r="AJ627" s="21">
        <f>IF(OR($AA627="",$AF627=""),0,IF(COUNTIFS($AA$2:$AA627,$AA627,$AF$2:$AF627,$AF627)=1,1,0))</f>
        <v/>
      </c>
      <c r="AK627" s="21">
        <f>IF($AJ627=1,IF(AND($AG627&lt;&gt;"",$AG627&lt;&gt;Themes!$L$12),1,0),0)</f>
        <v/>
      </c>
    </row>
    <row r="628">
      <c r="Z628" s="19" t="n"/>
      <c r="AA628" s="23" t="n"/>
      <c r="AB628" s="23" t="n"/>
      <c r="AC628" s="23" t="n"/>
      <c r="AD628" s="23" t="n"/>
      <c r="AE628" s="19" t="n"/>
      <c r="AF628" s="21">
        <f>IF(IFERROR(TRIM(INDEX($A628:$Y628,MATCH(Lists!$J$3,$A$1:$Y$1,0))&amp;""),"")&lt;&gt;"",IFERROR(TRIM(INDEX($A628:$Y628,MATCH(Lists!$J$3,$A$1:$Y$1,0))&amp;""),""),IF(IFERROR(TRIM(INDEX($A628:$Y628,MATCH(Lists!$J$4,$A$1:$Y$1,0))&amp;""),"")&lt;&gt;"",IFERROR(TRIM(INDEX($A628:$Y628,MATCH(Lists!$J$4,$A$1:$Y$1,0))&amp;""),""),IFERROR(TRIM(INDEX($A628:$Y628,MATCH(Lists!$J$2,$A$1:$Y$1,0))&amp;""),"")))</f>
        <v/>
      </c>
      <c r="AG628" s="21">
        <f>IFERROR(TRIM(INDEX($A628:$Y628,MATCH(Lists!$J$5,$A$1:$Y$1,0))&amp;""),"")</f>
        <v/>
      </c>
      <c r="AH628" s="21">
        <f>IFERROR(VALUE(IFERROR(TRIM(INDEX($A628:$Y628,MATCH(Lists!$J$6,$A$1:$Y$1,0))&amp;""),"")),"")</f>
        <v/>
      </c>
      <c r="AI628" s="22">
        <f>IF($AD628="S",Themes!$L$8,IF($AD628="M",Themes!$L$9,IF($AD628="L",Themes!$L$10,0)))</f>
        <v/>
      </c>
      <c r="AJ628" s="21">
        <f>IF(OR($AA628="",$AF628=""),0,IF(COUNTIFS($AA$2:$AA628,$AA628,$AF$2:$AF628,$AF628)=1,1,0))</f>
        <v/>
      </c>
      <c r="AK628" s="21">
        <f>IF($AJ628=1,IF(AND($AG628&lt;&gt;"",$AG628&lt;&gt;Themes!$L$12),1,0),0)</f>
        <v/>
      </c>
    </row>
    <row r="629">
      <c r="Z629" s="19" t="n"/>
      <c r="AA629" s="23" t="n"/>
      <c r="AB629" s="23" t="n"/>
      <c r="AC629" s="23" t="n"/>
      <c r="AD629" s="23" t="n"/>
      <c r="AE629" s="19" t="n"/>
      <c r="AF629" s="21">
        <f>IF(IFERROR(TRIM(INDEX($A629:$Y629,MATCH(Lists!$J$3,$A$1:$Y$1,0))&amp;""),"")&lt;&gt;"",IFERROR(TRIM(INDEX($A629:$Y629,MATCH(Lists!$J$3,$A$1:$Y$1,0))&amp;""),""),IF(IFERROR(TRIM(INDEX($A629:$Y629,MATCH(Lists!$J$4,$A$1:$Y$1,0))&amp;""),"")&lt;&gt;"",IFERROR(TRIM(INDEX($A629:$Y629,MATCH(Lists!$J$4,$A$1:$Y$1,0))&amp;""),""),IFERROR(TRIM(INDEX($A629:$Y629,MATCH(Lists!$J$2,$A$1:$Y$1,0))&amp;""),"")))</f>
        <v/>
      </c>
      <c r="AG629" s="21">
        <f>IFERROR(TRIM(INDEX($A629:$Y629,MATCH(Lists!$J$5,$A$1:$Y$1,0))&amp;""),"")</f>
        <v/>
      </c>
      <c r="AH629" s="21">
        <f>IFERROR(VALUE(IFERROR(TRIM(INDEX($A629:$Y629,MATCH(Lists!$J$6,$A$1:$Y$1,0))&amp;""),"")),"")</f>
        <v/>
      </c>
      <c r="AI629" s="22">
        <f>IF($AD629="S",Themes!$L$8,IF($AD629="M",Themes!$L$9,IF($AD629="L",Themes!$L$10,0)))</f>
        <v/>
      </c>
      <c r="AJ629" s="21">
        <f>IF(OR($AA629="",$AF629=""),0,IF(COUNTIFS($AA$2:$AA629,$AA629,$AF$2:$AF629,$AF629)=1,1,0))</f>
        <v/>
      </c>
      <c r="AK629" s="21">
        <f>IF($AJ629=1,IF(AND($AG629&lt;&gt;"",$AG629&lt;&gt;Themes!$L$12),1,0),0)</f>
        <v/>
      </c>
    </row>
    <row r="630">
      <c r="Z630" s="19" t="n"/>
      <c r="AA630" s="23" t="n"/>
      <c r="AB630" s="23" t="n"/>
      <c r="AC630" s="23" t="n"/>
      <c r="AD630" s="23" t="n"/>
      <c r="AE630" s="19" t="n"/>
      <c r="AF630" s="21">
        <f>IF(IFERROR(TRIM(INDEX($A630:$Y630,MATCH(Lists!$J$3,$A$1:$Y$1,0))&amp;""),"")&lt;&gt;"",IFERROR(TRIM(INDEX($A630:$Y630,MATCH(Lists!$J$3,$A$1:$Y$1,0))&amp;""),""),IF(IFERROR(TRIM(INDEX($A630:$Y630,MATCH(Lists!$J$4,$A$1:$Y$1,0))&amp;""),"")&lt;&gt;"",IFERROR(TRIM(INDEX($A630:$Y630,MATCH(Lists!$J$4,$A$1:$Y$1,0))&amp;""),""),IFERROR(TRIM(INDEX($A630:$Y630,MATCH(Lists!$J$2,$A$1:$Y$1,0))&amp;""),"")))</f>
        <v/>
      </c>
      <c r="AG630" s="21">
        <f>IFERROR(TRIM(INDEX($A630:$Y630,MATCH(Lists!$J$5,$A$1:$Y$1,0))&amp;""),"")</f>
        <v/>
      </c>
      <c r="AH630" s="21">
        <f>IFERROR(VALUE(IFERROR(TRIM(INDEX($A630:$Y630,MATCH(Lists!$J$6,$A$1:$Y$1,0))&amp;""),"")),"")</f>
        <v/>
      </c>
      <c r="AI630" s="22">
        <f>IF($AD630="S",Themes!$L$8,IF($AD630="M",Themes!$L$9,IF($AD630="L",Themes!$L$10,0)))</f>
        <v/>
      </c>
      <c r="AJ630" s="21">
        <f>IF(OR($AA630="",$AF630=""),0,IF(COUNTIFS($AA$2:$AA630,$AA630,$AF$2:$AF630,$AF630)=1,1,0))</f>
        <v/>
      </c>
      <c r="AK630" s="21">
        <f>IF($AJ630=1,IF(AND($AG630&lt;&gt;"",$AG630&lt;&gt;Themes!$L$12),1,0),0)</f>
        <v/>
      </c>
    </row>
    <row r="631">
      <c r="Z631" s="19" t="n"/>
      <c r="AA631" s="23" t="n"/>
      <c r="AB631" s="23" t="n"/>
      <c r="AC631" s="23" t="n"/>
      <c r="AD631" s="23" t="n"/>
      <c r="AE631" s="19" t="n"/>
      <c r="AF631" s="21">
        <f>IF(IFERROR(TRIM(INDEX($A631:$Y631,MATCH(Lists!$J$3,$A$1:$Y$1,0))&amp;""),"")&lt;&gt;"",IFERROR(TRIM(INDEX($A631:$Y631,MATCH(Lists!$J$3,$A$1:$Y$1,0))&amp;""),""),IF(IFERROR(TRIM(INDEX($A631:$Y631,MATCH(Lists!$J$4,$A$1:$Y$1,0))&amp;""),"")&lt;&gt;"",IFERROR(TRIM(INDEX($A631:$Y631,MATCH(Lists!$J$4,$A$1:$Y$1,0))&amp;""),""),IFERROR(TRIM(INDEX($A631:$Y631,MATCH(Lists!$J$2,$A$1:$Y$1,0))&amp;""),"")))</f>
        <v/>
      </c>
      <c r="AG631" s="21">
        <f>IFERROR(TRIM(INDEX($A631:$Y631,MATCH(Lists!$J$5,$A$1:$Y$1,0))&amp;""),"")</f>
        <v/>
      </c>
      <c r="AH631" s="21">
        <f>IFERROR(VALUE(IFERROR(TRIM(INDEX($A631:$Y631,MATCH(Lists!$J$6,$A$1:$Y$1,0))&amp;""),"")),"")</f>
        <v/>
      </c>
      <c r="AI631" s="22">
        <f>IF($AD631="S",Themes!$L$8,IF($AD631="M",Themes!$L$9,IF($AD631="L",Themes!$L$10,0)))</f>
        <v/>
      </c>
      <c r="AJ631" s="21">
        <f>IF(OR($AA631="",$AF631=""),0,IF(COUNTIFS($AA$2:$AA631,$AA631,$AF$2:$AF631,$AF631)=1,1,0))</f>
        <v/>
      </c>
      <c r="AK631" s="21">
        <f>IF($AJ631=1,IF(AND($AG631&lt;&gt;"",$AG631&lt;&gt;Themes!$L$12),1,0),0)</f>
        <v/>
      </c>
    </row>
    <row r="632">
      <c r="Z632" s="19" t="n"/>
      <c r="AA632" s="23" t="n"/>
      <c r="AB632" s="23" t="n"/>
      <c r="AC632" s="23" t="n"/>
      <c r="AD632" s="23" t="n"/>
      <c r="AE632" s="19" t="n"/>
      <c r="AF632" s="21">
        <f>IF(IFERROR(TRIM(INDEX($A632:$Y632,MATCH(Lists!$J$3,$A$1:$Y$1,0))&amp;""),"")&lt;&gt;"",IFERROR(TRIM(INDEX($A632:$Y632,MATCH(Lists!$J$3,$A$1:$Y$1,0))&amp;""),""),IF(IFERROR(TRIM(INDEX($A632:$Y632,MATCH(Lists!$J$4,$A$1:$Y$1,0))&amp;""),"")&lt;&gt;"",IFERROR(TRIM(INDEX($A632:$Y632,MATCH(Lists!$J$4,$A$1:$Y$1,0))&amp;""),""),IFERROR(TRIM(INDEX($A632:$Y632,MATCH(Lists!$J$2,$A$1:$Y$1,0))&amp;""),"")))</f>
        <v/>
      </c>
      <c r="AG632" s="21">
        <f>IFERROR(TRIM(INDEX($A632:$Y632,MATCH(Lists!$J$5,$A$1:$Y$1,0))&amp;""),"")</f>
        <v/>
      </c>
      <c r="AH632" s="21">
        <f>IFERROR(VALUE(IFERROR(TRIM(INDEX($A632:$Y632,MATCH(Lists!$J$6,$A$1:$Y$1,0))&amp;""),"")),"")</f>
        <v/>
      </c>
      <c r="AI632" s="22">
        <f>IF($AD632="S",Themes!$L$8,IF($AD632="M",Themes!$L$9,IF($AD632="L",Themes!$L$10,0)))</f>
        <v/>
      </c>
      <c r="AJ632" s="21">
        <f>IF(OR($AA632="",$AF632=""),0,IF(COUNTIFS($AA$2:$AA632,$AA632,$AF$2:$AF632,$AF632)=1,1,0))</f>
        <v/>
      </c>
      <c r="AK632" s="21">
        <f>IF($AJ632=1,IF(AND($AG632&lt;&gt;"",$AG632&lt;&gt;Themes!$L$12),1,0),0)</f>
        <v/>
      </c>
    </row>
    <row r="633">
      <c r="Z633" s="19" t="n"/>
      <c r="AA633" s="23" t="n"/>
      <c r="AB633" s="23" t="n"/>
      <c r="AC633" s="23" t="n"/>
      <c r="AD633" s="23" t="n"/>
      <c r="AE633" s="19" t="n"/>
      <c r="AF633" s="21">
        <f>IF(IFERROR(TRIM(INDEX($A633:$Y633,MATCH(Lists!$J$3,$A$1:$Y$1,0))&amp;""),"")&lt;&gt;"",IFERROR(TRIM(INDEX($A633:$Y633,MATCH(Lists!$J$3,$A$1:$Y$1,0))&amp;""),""),IF(IFERROR(TRIM(INDEX($A633:$Y633,MATCH(Lists!$J$4,$A$1:$Y$1,0))&amp;""),"")&lt;&gt;"",IFERROR(TRIM(INDEX($A633:$Y633,MATCH(Lists!$J$4,$A$1:$Y$1,0))&amp;""),""),IFERROR(TRIM(INDEX($A633:$Y633,MATCH(Lists!$J$2,$A$1:$Y$1,0))&amp;""),"")))</f>
        <v/>
      </c>
      <c r="AG633" s="21">
        <f>IFERROR(TRIM(INDEX($A633:$Y633,MATCH(Lists!$J$5,$A$1:$Y$1,0))&amp;""),"")</f>
        <v/>
      </c>
      <c r="AH633" s="21">
        <f>IFERROR(VALUE(IFERROR(TRIM(INDEX($A633:$Y633,MATCH(Lists!$J$6,$A$1:$Y$1,0))&amp;""),"")),"")</f>
        <v/>
      </c>
      <c r="AI633" s="22">
        <f>IF($AD633="S",Themes!$L$8,IF($AD633="M",Themes!$L$9,IF($AD633="L",Themes!$L$10,0)))</f>
        <v/>
      </c>
      <c r="AJ633" s="21">
        <f>IF(OR($AA633="",$AF633=""),0,IF(COUNTIFS($AA$2:$AA633,$AA633,$AF$2:$AF633,$AF633)=1,1,0))</f>
        <v/>
      </c>
      <c r="AK633" s="21">
        <f>IF($AJ633=1,IF(AND($AG633&lt;&gt;"",$AG633&lt;&gt;Themes!$L$12),1,0),0)</f>
        <v/>
      </c>
    </row>
    <row r="634">
      <c r="Z634" s="19" t="n"/>
      <c r="AA634" s="23" t="n"/>
      <c r="AB634" s="23" t="n"/>
      <c r="AC634" s="23" t="n"/>
      <c r="AD634" s="23" t="n"/>
      <c r="AE634" s="19" t="n"/>
      <c r="AF634" s="21">
        <f>IF(IFERROR(TRIM(INDEX($A634:$Y634,MATCH(Lists!$J$3,$A$1:$Y$1,0))&amp;""),"")&lt;&gt;"",IFERROR(TRIM(INDEX($A634:$Y634,MATCH(Lists!$J$3,$A$1:$Y$1,0))&amp;""),""),IF(IFERROR(TRIM(INDEX($A634:$Y634,MATCH(Lists!$J$4,$A$1:$Y$1,0))&amp;""),"")&lt;&gt;"",IFERROR(TRIM(INDEX($A634:$Y634,MATCH(Lists!$J$4,$A$1:$Y$1,0))&amp;""),""),IFERROR(TRIM(INDEX($A634:$Y634,MATCH(Lists!$J$2,$A$1:$Y$1,0))&amp;""),"")))</f>
        <v/>
      </c>
      <c r="AG634" s="21">
        <f>IFERROR(TRIM(INDEX($A634:$Y634,MATCH(Lists!$J$5,$A$1:$Y$1,0))&amp;""),"")</f>
        <v/>
      </c>
      <c r="AH634" s="21">
        <f>IFERROR(VALUE(IFERROR(TRIM(INDEX($A634:$Y634,MATCH(Lists!$J$6,$A$1:$Y$1,0))&amp;""),"")),"")</f>
        <v/>
      </c>
      <c r="AI634" s="22">
        <f>IF($AD634="S",Themes!$L$8,IF($AD634="M",Themes!$L$9,IF($AD634="L",Themes!$L$10,0)))</f>
        <v/>
      </c>
      <c r="AJ634" s="21">
        <f>IF(OR($AA634="",$AF634=""),0,IF(COUNTIFS($AA$2:$AA634,$AA634,$AF$2:$AF634,$AF634)=1,1,0))</f>
        <v/>
      </c>
      <c r="AK634" s="21">
        <f>IF($AJ634=1,IF(AND($AG634&lt;&gt;"",$AG634&lt;&gt;Themes!$L$12),1,0),0)</f>
        <v/>
      </c>
    </row>
    <row r="635">
      <c r="Z635" s="19" t="n"/>
      <c r="AA635" s="23" t="n"/>
      <c r="AB635" s="23" t="n"/>
      <c r="AC635" s="23" t="n"/>
      <c r="AD635" s="23" t="n"/>
      <c r="AE635" s="19" t="n"/>
      <c r="AF635" s="21">
        <f>IF(IFERROR(TRIM(INDEX($A635:$Y635,MATCH(Lists!$J$3,$A$1:$Y$1,0))&amp;""),"")&lt;&gt;"",IFERROR(TRIM(INDEX($A635:$Y635,MATCH(Lists!$J$3,$A$1:$Y$1,0))&amp;""),""),IF(IFERROR(TRIM(INDEX($A635:$Y635,MATCH(Lists!$J$4,$A$1:$Y$1,0))&amp;""),"")&lt;&gt;"",IFERROR(TRIM(INDEX($A635:$Y635,MATCH(Lists!$J$4,$A$1:$Y$1,0))&amp;""),""),IFERROR(TRIM(INDEX($A635:$Y635,MATCH(Lists!$J$2,$A$1:$Y$1,0))&amp;""),"")))</f>
        <v/>
      </c>
      <c r="AG635" s="21">
        <f>IFERROR(TRIM(INDEX($A635:$Y635,MATCH(Lists!$J$5,$A$1:$Y$1,0))&amp;""),"")</f>
        <v/>
      </c>
      <c r="AH635" s="21">
        <f>IFERROR(VALUE(IFERROR(TRIM(INDEX($A635:$Y635,MATCH(Lists!$J$6,$A$1:$Y$1,0))&amp;""),"")),"")</f>
        <v/>
      </c>
      <c r="AI635" s="22">
        <f>IF($AD635="S",Themes!$L$8,IF($AD635="M",Themes!$L$9,IF($AD635="L",Themes!$L$10,0)))</f>
        <v/>
      </c>
      <c r="AJ635" s="21">
        <f>IF(OR($AA635="",$AF635=""),0,IF(COUNTIFS($AA$2:$AA635,$AA635,$AF$2:$AF635,$AF635)=1,1,0))</f>
        <v/>
      </c>
      <c r="AK635" s="21">
        <f>IF($AJ635=1,IF(AND($AG635&lt;&gt;"",$AG635&lt;&gt;Themes!$L$12),1,0),0)</f>
        <v/>
      </c>
    </row>
    <row r="636">
      <c r="Z636" s="19" t="n"/>
      <c r="AA636" s="23" t="n"/>
      <c r="AB636" s="23" t="n"/>
      <c r="AC636" s="23" t="n"/>
      <c r="AD636" s="23" t="n"/>
      <c r="AE636" s="19" t="n"/>
      <c r="AF636" s="21">
        <f>IF(IFERROR(TRIM(INDEX($A636:$Y636,MATCH(Lists!$J$3,$A$1:$Y$1,0))&amp;""),"")&lt;&gt;"",IFERROR(TRIM(INDEX($A636:$Y636,MATCH(Lists!$J$3,$A$1:$Y$1,0))&amp;""),""),IF(IFERROR(TRIM(INDEX($A636:$Y636,MATCH(Lists!$J$4,$A$1:$Y$1,0))&amp;""),"")&lt;&gt;"",IFERROR(TRIM(INDEX($A636:$Y636,MATCH(Lists!$J$4,$A$1:$Y$1,0))&amp;""),""),IFERROR(TRIM(INDEX($A636:$Y636,MATCH(Lists!$J$2,$A$1:$Y$1,0))&amp;""),"")))</f>
        <v/>
      </c>
      <c r="AG636" s="21">
        <f>IFERROR(TRIM(INDEX($A636:$Y636,MATCH(Lists!$J$5,$A$1:$Y$1,0))&amp;""),"")</f>
        <v/>
      </c>
      <c r="AH636" s="21">
        <f>IFERROR(VALUE(IFERROR(TRIM(INDEX($A636:$Y636,MATCH(Lists!$J$6,$A$1:$Y$1,0))&amp;""),"")),"")</f>
        <v/>
      </c>
      <c r="AI636" s="22">
        <f>IF($AD636="S",Themes!$L$8,IF($AD636="M",Themes!$L$9,IF($AD636="L",Themes!$L$10,0)))</f>
        <v/>
      </c>
      <c r="AJ636" s="21">
        <f>IF(OR($AA636="",$AF636=""),0,IF(COUNTIFS($AA$2:$AA636,$AA636,$AF$2:$AF636,$AF636)=1,1,0))</f>
        <v/>
      </c>
      <c r="AK636" s="21">
        <f>IF($AJ636=1,IF(AND($AG636&lt;&gt;"",$AG636&lt;&gt;Themes!$L$12),1,0),0)</f>
        <v/>
      </c>
    </row>
    <row r="637">
      <c r="Z637" s="19" t="n"/>
      <c r="AA637" s="23" t="n"/>
      <c r="AB637" s="23" t="n"/>
      <c r="AC637" s="23" t="n"/>
      <c r="AD637" s="23" t="n"/>
      <c r="AE637" s="19" t="n"/>
      <c r="AF637" s="21">
        <f>IF(IFERROR(TRIM(INDEX($A637:$Y637,MATCH(Lists!$J$3,$A$1:$Y$1,0))&amp;""),"")&lt;&gt;"",IFERROR(TRIM(INDEX($A637:$Y637,MATCH(Lists!$J$3,$A$1:$Y$1,0))&amp;""),""),IF(IFERROR(TRIM(INDEX($A637:$Y637,MATCH(Lists!$J$4,$A$1:$Y$1,0))&amp;""),"")&lt;&gt;"",IFERROR(TRIM(INDEX($A637:$Y637,MATCH(Lists!$J$4,$A$1:$Y$1,0))&amp;""),""),IFERROR(TRIM(INDEX($A637:$Y637,MATCH(Lists!$J$2,$A$1:$Y$1,0))&amp;""),"")))</f>
        <v/>
      </c>
      <c r="AG637" s="21">
        <f>IFERROR(TRIM(INDEX($A637:$Y637,MATCH(Lists!$J$5,$A$1:$Y$1,0))&amp;""),"")</f>
        <v/>
      </c>
      <c r="AH637" s="21">
        <f>IFERROR(VALUE(IFERROR(TRIM(INDEX($A637:$Y637,MATCH(Lists!$J$6,$A$1:$Y$1,0))&amp;""),"")),"")</f>
        <v/>
      </c>
      <c r="AI637" s="22">
        <f>IF($AD637="S",Themes!$L$8,IF($AD637="M",Themes!$L$9,IF($AD637="L",Themes!$L$10,0)))</f>
        <v/>
      </c>
      <c r="AJ637" s="21">
        <f>IF(OR($AA637="",$AF637=""),0,IF(COUNTIFS($AA$2:$AA637,$AA637,$AF$2:$AF637,$AF637)=1,1,0))</f>
        <v/>
      </c>
      <c r="AK637" s="21">
        <f>IF($AJ637=1,IF(AND($AG637&lt;&gt;"",$AG637&lt;&gt;Themes!$L$12),1,0),0)</f>
        <v/>
      </c>
    </row>
    <row r="638">
      <c r="Z638" s="19" t="n"/>
      <c r="AA638" s="23" t="n"/>
      <c r="AB638" s="23" t="n"/>
      <c r="AC638" s="23" t="n"/>
      <c r="AD638" s="23" t="n"/>
      <c r="AE638" s="19" t="n"/>
      <c r="AF638" s="21">
        <f>IF(IFERROR(TRIM(INDEX($A638:$Y638,MATCH(Lists!$J$3,$A$1:$Y$1,0))&amp;""),"")&lt;&gt;"",IFERROR(TRIM(INDEX($A638:$Y638,MATCH(Lists!$J$3,$A$1:$Y$1,0))&amp;""),""),IF(IFERROR(TRIM(INDEX($A638:$Y638,MATCH(Lists!$J$4,$A$1:$Y$1,0))&amp;""),"")&lt;&gt;"",IFERROR(TRIM(INDEX($A638:$Y638,MATCH(Lists!$J$4,$A$1:$Y$1,0))&amp;""),""),IFERROR(TRIM(INDEX($A638:$Y638,MATCH(Lists!$J$2,$A$1:$Y$1,0))&amp;""),"")))</f>
        <v/>
      </c>
      <c r="AG638" s="21">
        <f>IFERROR(TRIM(INDEX($A638:$Y638,MATCH(Lists!$J$5,$A$1:$Y$1,0))&amp;""),"")</f>
        <v/>
      </c>
      <c r="AH638" s="21">
        <f>IFERROR(VALUE(IFERROR(TRIM(INDEX($A638:$Y638,MATCH(Lists!$J$6,$A$1:$Y$1,0))&amp;""),"")),"")</f>
        <v/>
      </c>
      <c r="AI638" s="22">
        <f>IF($AD638="S",Themes!$L$8,IF($AD638="M",Themes!$L$9,IF($AD638="L",Themes!$L$10,0)))</f>
        <v/>
      </c>
      <c r="AJ638" s="21">
        <f>IF(OR($AA638="",$AF638=""),0,IF(COUNTIFS($AA$2:$AA638,$AA638,$AF$2:$AF638,$AF638)=1,1,0))</f>
        <v/>
      </c>
      <c r="AK638" s="21">
        <f>IF($AJ638=1,IF(AND($AG638&lt;&gt;"",$AG638&lt;&gt;Themes!$L$12),1,0),0)</f>
        <v/>
      </c>
    </row>
    <row r="639">
      <c r="Z639" s="19" t="n"/>
      <c r="AA639" s="23" t="n"/>
      <c r="AB639" s="23" t="n"/>
      <c r="AC639" s="23" t="n"/>
      <c r="AD639" s="23" t="n"/>
      <c r="AE639" s="19" t="n"/>
      <c r="AF639" s="21">
        <f>IF(IFERROR(TRIM(INDEX($A639:$Y639,MATCH(Lists!$J$3,$A$1:$Y$1,0))&amp;""),"")&lt;&gt;"",IFERROR(TRIM(INDEX($A639:$Y639,MATCH(Lists!$J$3,$A$1:$Y$1,0))&amp;""),""),IF(IFERROR(TRIM(INDEX($A639:$Y639,MATCH(Lists!$J$4,$A$1:$Y$1,0))&amp;""),"")&lt;&gt;"",IFERROR(TRIM(INDEX($A639:$Y639,MATCH(Lists!$J$4,$A$1:$Y$1,0))&amp;""),""),IFERROR(TRIM(INDEX($A639:$Y639,MATCH(Lists!$J$2,$A$1:$Y$1,0))&amp;""),"")))</f>
        <v/>
      </c>
      <c r="AG639" s="21">
        <f>IFERROR(TRIM(INDEX($A639:$Y639,MATCH(Lists!$J$5,$A$1:$Y$1,0))&amp;""),"")</f>
        <v/>
      </c>
      <c r="AH639" s="21">
        <f>IFERROR(VALUE(IFERROR(TRIM(INDEX($A639:$Y639,MATCH(Lists!$J$6,$A$1:$Y$1,0))&amp;""),"")),"")</f>
        <v/>
      </c>
      <c r="AI639" s="22">
        <f>IF($AD639="S",Themes!$L$8,IF($AD639="M",Themes!$L$9,IF($AD639="L",Themes!$L$10,0)))</f>
        <v/>
      </c>
      <c r="AJ639" s="21">
        <f>IF(OR($AA639="",$AF639=""),0,IF(COUNTIFS($AA$2:$AA639,$AA639,$AF$2:$AF639,$AF639)=1,1,0))</f>
        <v/>
      </c>
      <c r="AK639" s="21">
        <f>IF($AJ639=1,IF(AND($AG639&lt;&gt;"",$AG639&lt;&gt;Themes!$L$12),1,0),0)</f>
        <v/>
      </c>
    </row>
    <row r="640">
      <c r="Z640" s="19" t="n"/>
      <c r="AA640" s="23" t="n"/>
      <c r="AB640" s="23" t="n"/>
      <c r="AC640" s="23" t="n"/>
      <c r="AD640" s="23" t="n"/>
      <c r="AE640" s="19" t="n"/>
      <c r="AF640" s="21">
        <f>IF(IFERROR(TRIM(INDEX($A640:$Y640,MATCH(Lists!$J$3,$A$1:$Y$1,0))&amp;""),"")&lt;&gt;"",IFERROR(TRIM(INDEX($A640:$Y640,MATCH(Lists!$J$3,$A$1:$Y$1,0))&amp;""),""),IF(IFERROR(TRIM(INDEX($A640:$Y640,MATCH(Lists!$J$4,$A$1:$Y$1,0))&amp;""),"")&lt;&gt;"",IFERROR(TRIM(INDEX($A640:$Y640,MATCH(Lists!$J$4,$A$1:$Y$1,0))&amp;""),""),IFERROR(TRIM(INDEX($A640:$Y640,MATCH(Lists!$J$2,$A$1:$Y$1,0))&amp;""),"")))</f>
        <v/>
      </c>
      <c r="AG640" s="21">
        <f>IFERROR(TRIM(INDEX($A640:$Y640,MATCH(Lists!$J$5,$A$1:$Y$1,0))&amp;""),"")</f>
        <v/>
      </c>
      <c r="AH640" s="21">
        <f>IFERROR(VALUE(IFERROR(TRIM(INDEX($A640:$Y640,MATCH(Lists!$J$6,$A$1:$Y$1,0))&amp;""),"")),"")</f>
        <v/>
      </c>
      <c r="AI640" s="22">
        <f>IF($AD640="S",Themes!$L$8,IF($AD640="M",Themes!$L$9,IF($AD640="L",Themes!$L$10,0)))</f>
        <v/>
      </c>
      <c r="AJ640" s="21">
        <f>IF(OR($AA640="",$AF640=""),0,IF(COUNTIFS($AA$2:$AA640,$AA640,$AF$2:$AF640,$AF640)=1,1,0))</f>
        <v/>
      </c>
      <c r="AK640" s="21">
        <f>IF($AJ640=1,IF(AND($AG640&lt;&gt;"",$AG640&lt;&gt;Themes!$L$12),1,0),0)</f>
        <v/>
      </c>
    </row>
    <row r="641">
      <c r="Z641" s="19" t="n"/>
      <c r="AA641" s="23" t="n"/>
      <c r="AB641" s="23" t="n"/>
      <c r="AC641" s="23" t="n"/>
      <c r="AD641" s="23" t="n"/>
      <c r="AE641" s="19" t="n"/>
      <c r="AF641" s="21">
        <f>IF(IFERROR(TRIM(INDEX($A641:$Y641,MATCH(Lists!$J$3,$A$1:$Y$1,0))&amp;""),"")&lt;&gt;"",IFERROR(TRIM(INDEX($A641:$Y641,MATCH(Lists!$J$3,$A$1:$Y$1,0))&amp;""),""),IF(IFERROR(TRIM(INDEX($A641:$Y641,MATCH(Lists!$J$4,$A$1:$Y$1,0))&amp;""),"")&lt;&gt;"",IFERROR(TRIM(INDEX($A641:$Y641,MATCH(Lists!$J$4,$A$1:$Y$1,0))&amp;""),""),IFERROR(TRIM(INDEX($A641:$Y641,MATCH(Lists!$J$2,$A$1:$Y$1,0))&amp;""),"")))</f>
        <v/>
      </c>
      <c r="AG641" s="21">
        <f>IFERROR(TRIM(INDEX($A641:$Y641,MATCH(Lists!$J$5,$A$1:$Y$1,0))&amp;""),"")</f>
        <v/>
      </c>
      <c r="AH641" s="21">
        <f>IFERROR(VALUE(IFERROR(TRIM(INDEX($A641:$Y641,MATCH(Lists!$J$6,$A$1:$Y$1,0))&amp;""),"")),"")</f>
        <v/>
      </c>
      <c r="AI641" s="22">
        <f>IF($AD641="S",Themes!$L$8,IF($AD641="M",Themes!$L$9,IF($AD641="L",Themes!$L$10,0)))</f>
        <v/>
      </c>
      <c r="AJ641" s="21">
        <f>IF(OR($AA641="",$AF641=""),0,IF(COUNTIFS($AA$2:$AA641,$AA641,$AF$2:$AF641,$AF641)=1,1,0))</f>
        <v/>
      </c>
      <c r="AK641" s="21">
        <f>IF($AJ641=1,IF(AND($AG641&lt;&gt;"",$AG641&lt;&gt;Themes!$L$12),1,0),0)</f>
        <v/>
      </c>
    </row>
    <row r="642">
      <c r="Z642" s="19" t="n"/>
      <c r="AA642" s="23" t="n"/>
      <c r="AB642" s="23" t="n"/>
      <c r="AC642" s="23" t="n"/>
      <c r="AD642" s="23" t="n"/>
      <c r="AE642" s="19" t="n"/>
      <c r="AF642" s="21">
        <f>IF(IFERROR(TRIM(INDEX($A642:$Y642,MATCH(Lists!$J$3,$A$1:$Y$1,0))&amp;""),"")&lt;&gt;"",IFERROR(TRIM(INDEX($A642:$Y642,MATCH(Lists!$J$3,$A$1:$Y$1,0))&amp;""),""),IF(IFERROR(TRIM(INDEX($A642:$Y642,MATCH(Lists!$J$4,$A$1:$Y$1,0))&amp;""),"")&lt;&gt;"",IFERROR(TRIM(INDEX($A642:$Y642,MATCH(Lists!$J$4,$A$1:$Y$1,0))&amp;""),""),IFERROR(TRIM(INDEX($A642:$Y642,MATCH(Lists!$J$2,$A$1:$Y$1,0))&amp;""),"")))</f>
        <v/>
      </c>
      <c r="AG642" s="21">
        <f>IFERROR(TRIM(INDEX($A642:$Y642,MATCH(Lists!$J$5,$A$1:$Y$1,0))&amp;""),"")</f>
        <v/>
      </c>
      <c r="AH642" s="21">
        <f>IFERROR(VALUE(IFERROR(TRIM(INDEX($A642:$Y642,MATCH(Lists!$J$6,$A$1:$Y$1,0))&amp;""),"")),"")</f>
        <v/>
      </c>
      <c r="AI642" s="22">
        <f>IF($AD642="S",Themes!$L$8,IF($AD642="M",Themes!$L$9,IF($AD642="L",Themes!$L$10,0)))</f>
        <v/>
      </c>
      <c r="AJ642" s="21">
        <f>IF(OR($AA642="",$AF642=""),0,IF(COUNTIFS($AA$2:$AA642,$AA642,$AF$2:$AF642,$AF642)=1,1,0))</f>
        <v/>
      </c>
      <c r="AK642" s="21">
        <f>IF($AJ642=1,IF(AND($AG642&lt;&gt;"",$AG642&lt;&gt;Themes!$L$12),1,0),0)</f>
        <v/>
      </c>
    </row>
    <row r="643">
      <c r="Z643" s="19" t="n"/>
      <c r="AA643" s="23" t="n"/>
      <c r="AB643" s="23" t="n"/>
      <c r="AC643" s="23" t="n"/>
      <c r="AD643" s="23" t="n"/>
      <c r="AE643" s="19" t="n"/>
      <c r="AF643" s="21">
        <f>IF(IFERROR(TRIM(INDEX($A643:$Y643,MATCH(Lists!$J$3,$A$1:$Y$1,0))&amp;""),"")&lt;&gt;"",IFERROR(TRIM(INDEX($A643:$Y643,MATCH(Lists!$J$3,$A$1:$Y$1,0))&amp;""),""),IF(IFERROR(TRIM(INDEX($A643:$Y643,MATCH(Lists!$J$4,$A$1:$Y$1,0))&amp;""),"")&lt;&gt;"",IFERROR(TRIM(INDEX($A643:$Y643,MATCH(Lists!$J$4,$A$1:$Y$1,0))&amp;""),""),IFERROR(TRIM(INDEX($A643:$Y643,MATCH(Lists!$J$2,$A$1:$Y$1,0))&amp;""),"")))</f>
        <v/>
      </c>
      <c r="AG643" s="21">
        <f>IFERROR(TRIM(INDEX($A643:$Y643,MATCH(Lists!$J$5,$A$1:$Y$1,0))&amp;""),"")</f>
        <v/>
      </c>
      <c r="AH643" s="21">
        <f>IFERROR(VALUE(IFERROR(TRIM(INDEX($A643:$Y643,MATCH(Lists!$J$6,$A$1:$Y$1,0))&amp;""),"")),"")</f>
        <v/>
      </c>
      <c r="AI643" s="22">
        <f>IF($AD643="S",Themes!$L$8,IF($AD643="M",Themes!$L$9,IF($AD643="L",Themes!$L$10,0)))</f>
        <v/>
      </c>
      <c r="AJ643" s="21">
        <f>IF(OR($AA643="",$AF643=""),0,IF(COUNTIFS($AA$2:$AA643,$AA643,$AF$2:$AF643,$AF643)=1,1,0))</f>
        <v/>
      </c>
      <c r="AK643" s="21">
        <f>IF($AJ643=1,IF(AND($AG643&lt;&gt;"",$AG643&lt;&gt;Themes!$L$12),1,0),0)</f>
        <v/>
      </c>
    </row>
    <row r="644">
      <c r="Z644" s="19" t="n"/>
      <c r="AA644" s="23" t="n"/>
      <c r="AB644" s="23" t="n"/>
      <c r="AC644" s="23" t="n"/>
      <c r="AD644" s="23" t="n"/>
      <c r="AE644" s="19" t="n"/>
      <c r="AF644" s="21">
        <f>IF(IFERROR(TRIM(INDEX($A644:$Y644,MATCH(Lists!$J$3,$A$1:$Y$1,0))&amp;""),"")&lt;&gt;"",IFERROR(TRIM(INDEX($A644:$Y644,MATCH(Lists!$J$3,$A$1:$Y$1,0))&amp;""),""),IF(IFERROR(TRIM(INDEX($A644:$Y644,MATCH(Lists!$J$4,$A$1:$Y$1,0))&amp;""),"")&lt;&gt;"",IFERROR(TRIM(INDEX($A644:$Y644,MATCH(Lists!$J$4,$A$1:$Y$1,0))&amp;""),""),IFERROR(TRIM(INDEX($A644:$Y644,MATCH(Lists!$J$2,$A$1:$Y$1,0))&amp;""),"")))</f>
        <v/>
      </c>
      <c r="AG644" s="21">
        <f>IFERROR(TRIM(INDEX($A644:$Y644,MATCH(Lists!$J$5,$A$1:$Y$1,0))&amp;""),"")</f>
        <v/>
      </c>
      <c r="AH644" s="21">
        <f>IFERROR(VALUE(IFERROR(TRIM(INDEX($A644:$Y644,MATCH(Lists!$J$6,$A$1:$Y$1,0))&amp;""),"")),"")</f>
        <v/>
      </c>
      <c r="AI644" s="22">
        <f>IF($AD644="S",Themes!$L$8,IF($AD644="M",Themes!$L$9,IF($AD644="L",Themes!$L$10,0)))</f>
        <v/>
      </c>
      <c r="AJ644" s="21">
        <f>IF(OR($AA644="",$AF644=""),0,IF(COUNTIFS($AA$2:$AA644,$AA644,$AF$2:$AF644,$AF644)=1,1,0))</f>
        <v/>
      </c>
      <c r="AK644" s="21">
        <f>IF($AJ644=1,IF(AND($AG644&lt;&gt;"",$AG644&lt;&gt;Themes!$L$12),1,0),0)</f>
        <v/>
      </c>
    </row>
    <row r="645">
      <c r="Z645" s="19" t="n"/>
      <c r="AA645" s="23" t="n"/>
      <c r="AB645" s="23" t="n"/>
      <c r="AC645" s="23" t="n"/>
      <c r="AD645" s="23" t="n"/>
      <c r="AE645" s="19" t="n"/>
      <c r="AF645" s="21">
        <f>IF(IFERROR(TRIM(INDEX($A645:$Y645,MATCH(Lists!$J$3,$A$1:$Y$1,0))&amp;""),"")&lt;&gt;"",IFERROR(TRIM(INDEX($A645:$Y645,MATCH(Lists!$J$3,$A$1:$Y$1,0))&amp;""),""),IF(IFERROR(TRIM(INDEX($A645:$Y645,MATCH(Lists!$J$4,$A$1:$Y$1,0))&amp;""),"")&lt;&gt;"",IFERROR(TRIM(INDEX($A645:$Y645,MATCH(Lists!$J$4,$A$1:$Y$1,0))&amp;""),""),IFERROR(TRIM(INDEX($A645:$Y645,MATCH(Lists!$J$2,$A$1:$Y$1,0))&amp;""),"")))</f>
        <v/>
      </c>
      <c r="AG645" s="21">
        <f>IFERROR(TRIM(INDEX($A645:$Y645,MATCH(Lists!$J$5,$A$1:$Y$1,0))&amp;""),"")</f>
        <v/>
      </c>
      <c r="AH645" s="21">
        <f>IFERROR(VALUE(IFERROR(TRIM(INDEX($A645:$Y645,MATCH(Lists!$J$6,$A$1:$Y$1,0))&amp;""),"")),"")</f>
        <v/>
      </c>
      <c r="AI645" s="22">
        <f>IF($AD645="S",Themes!$L$8,IF($AD645="M",Themes!$L$9,IF($AD645="L",Themes!$L$10,0)))</f>
        <v/>
      </c>
      <c r="AJ645" s="21">
        <f>IF(OR($AA645="",$AF645=""),0,IF(COUNTIFS($AA$2:$AA645,$AA645,$AF$2:$AF645,$AF645)=1,1,0))</f>
        <v/>
      </c>
      <c r="AK645" s="21">
        <f>IF($AJ645=1,IF(AND($AG645&lt;&gt;"",$AG645&lt;&gt;Themes!$L$12),1,0),0)</f>
        <v/>
      </c>
    </row>
    <row r="646">
      <c r="Z646" s="19" t="n"/>
      <c r="AA646" s="23" t="n"/>
      <c r="AB646" s="23" t="n"/>
      <c r="AC646" s="23" t="n"/>
      <c r="AD646" s="23" t="n"/>
      <c r="AE646" s="19" t="n"/>
      <c r="AF646" s="21">
        <f>IF(IFERROR(TRIM(INDEX($A646:$Y646,MATCH(Lists!$J$3,$A$1:$Y$1,0))&amp;""),"")&lt;&gt;"",IFERROR(TRIM(INDEX($A646:$Y646,MATCH(Lists!$J$3,$A$1:$Y$1,0))&amp;""),""),IF(IFERROR(TRIM(INDEX($A646:$Y646,MATCH(Lists!$J$4,$A$1:$Y$1,0))&amp;""),"")&lt;&gt;"",IFERROR(TRIM(INDEX($A646:$Y646,MATCH(Lists!$J$4,$A$1:$Y$1,0))&amp;""),""),IFERROR(TRIM(INDEX($A646:$Y646,MATCH(Lists!$J$2,$A$1:$Y$1,0))&amp;""),"")))</f>
        <v/>
      </c>
      <c r="AG646" s="21">
        <f>IFERROR(TRIM(INDEX($A646:$Y646,MATCH(Lists!$J$5,$A$1:$Y$1,0))&amp;""),"")</f>
        <v/>
      </c>
      <c r="AH646" s="21">
        <f>IFERROR(VALUE(IFERROR(TRIM(INDEX($A646:$Y646,MATCH(Lists!$J$6,$A$1:$Y$1,0))&amp;""),"")),"")</f>
        <v/>
      </c>
      <c r="AI646" s="22">
        <f>IF($AD646="S",Themes!$L$8,IF($AD646="M",Themes!$L$9,IF($AD646="L",Themes!$L$10,0)))</f>
        <v/>
      </c>
      <c r="AJ646" s="21">
        <f>IF(OR($AA646="",$AF646=""),0,IF(COUNTIFS($AA$2:$AA646,$AA646,$AF$2:$AF646,$AF646)=1,1,0))</f>
        <v/>
      </c>
      <c r="AK646" s="21">
        <f>IF($AJ646=1,IF(AND($AG646&lt;&gt;"",$AG646&lt;&gt;Themes!$L$12),1,0),0)</f>
        <v/>
      </c>
    </row>
    <row r="647">
      <c r="Z647" s="19" t="n"/>
      <c r="AA647" s="23" t="n"/>
      <c r="AB647" s="23" t="n"/>
      <c r="AC647" s="23" t="n"/>
      <c r="AD647" s="23" t="n"/>
      <c r="AE647" s="19" t="n"/>
      <c r="AF647" s="21">
        <f>IF(IFERROR(TRIM(INDEX($A647:$Y647,MATCH(Lists!$J$3,$A$1:$Y$1,0))&amp;""),"")&lt;&gt;"",IFERROR(TRIM(INDEX($A647:$Y647,MATCH(Lists!$J$3,$A$1:$Y$1,0))&amp;""),""),IF(IFERROR(TRIM(INDEX($A647:$Y647,MATCH(Lists!$J$4,$A$1:$Y$1,0))&amp;""),"")&lt;&gt;"",IFERROR(TRIM(INDEX($A647:$Y647,MATCH(Lists!$J$4,$A$1:$Y$1,0))&amp;""),""),IFERROR(TRIM(INDEX($A647:$Y647,MATCH(Lists!$J$2,$A$1:$Y$1,0))&amp;""),"")))</f>
        <v/>
      </c>
      <c r="AG647" s="21">
        <f>IFERROR(TRIM(INDEX($A647:$Y647,MATCH(Lists!$J$5,$A$1:$Y$1,0))&amp;""),"")</f>
        <v/>
      </c>
      <c r="AH647" s="21">
        <f>IFERROR(VALUE(IFERROR(TRIM(INDEX($A647:$Y647,MATCH(Lists!$J$6,$A$1:$Y$1,0))&amp;""),"")),"")</f>
        <v/>
      </c>
      <c r="AI647" s="22">
        <f>IF($AD647="S",Themes!$L$8,IF($AD647="M",Themes!$L$9,IF($AD647="L",Themes!$L$10,0)))</f>
        <v/>
      </c>
      <c r="AJ647" s="21">
        <f>IF(OR($AA647="",$AF647=""),0,IF(COUNTIFS($AA$2:$AA647,$AA647,$AF$2:$AF647,$AF647)=1,1,0))</f>
        <v/>
      </c>
      <c r="AK647" s="21">
        <f>IF($AJ647=1,IF(AND($AG647&lt;&gt;"",$AG647&lt;&gt;Themes!$L$12),1,0),0)</f>
        <v/>
      </c>
    </row>
    <row r="648">
      <c r="Z648" s="19" t="n"/>
      <c r="AA648" s="23" t="n"/>
      <c r="AB648" s="23" t="n"/>
      <c r="AC648" s="23" t="n"/>
      <c r="AD648" s="23" t="n"/>
      <c r="AE648" s="19" t="n"/>
      <c r="AF648" s="21">
        <f>IF(IFERROR(TRIM(INDEX($A648:$Y648,MATCH(Lists!$J$3,$A$1:$Y$1,0))&amp;""),"")&lt;&gt;"",IFERROR(TRIM(INDEX($A648:$Y648,MATCH(Lists!$J$3,$A$1:$Y$1,0))&amp;""),""),IF(IFERROR(TRIM(INDEX($A648:$Y648,MATCH(Lists!$J$4,$A$1:$Y$1,0))&amp;""),"")&lt;&gt;"",IFERROR(TRIM(INDEX($A648:$Y648,MATCH(Lists!$J$4,$A$1:$Y$1,0))&amp;""),""),IFERROR(TRIM(INDEX($A648:$Y648,MATCH(Lists!$J$2,$A$1:$Y$1,0))&amp;""),"")))</f>
        <v/>
      </c>
      <c r="AG648" s="21">
        <f>IFERROR(TRIM(INDEX($A648:$Y648,MATCH(Lists!$J$5,$A$1:$Y$1,0))&amp;""),"")</f>
        <v/>
      </c>
      <c r="AH648" s="21">
        <f>IFERROR(VALUE(IFERROR(TRIM(INDEX($A648:$Y648,MATCH(Lists!$J$6,$A$1:$Y$1,0))&amp;""),"")),"")</f>
        <v/>
      </c>
      <c r="AI648" s="22">
        <f>IF($AD648="S",Themes!$L$8,IF($AD648="M",Themes!$L$9,IF($AD648="L",Themes!$L$10,0)))</f>
        <v/>
      </c>
      <c r="AJ648" s="21">
        <f>IF(OR($AA648="",$AF648=""),0,IF(COUNTIFS($AA$2:$AA648,$AA648,$AF$2:$AF648,$AF648)=1,1,0))</f>
        <v/>
      </c>
      <c r="AK648" s="21">
        <f>IF($AJ648=1,IF(AND($AG648&lt;&gt;"",$AG648&lt;&gt;Themes!$L$12),1,0),0)</f>
        <v/>
      </c>
    </row>
    <row r="649">
      <c r="Z649" s="19" t="n"/>
      <c r="AA649" s="23" t="n"/>
      <c r="AB649" s="23" t="n"/>
      <c r="AC649" s="23" t="n"/>
      <c r="AD649" s="23" t="n"/>
      <c r="AE649" s="19" t="n"/>
      <c r="AF649" s="21">
        <f>IF(IFERROR(TRIM(INDEX($A649:$Y649,MATCH(Lists!$J$3,$A$1:$Y$1,0))&amp;""),"")&lt;&gt;"",IFERROR(TRIM(INDEX($A649:$Y649,MATCH(Lists!$J$3,$A$1:$Y$1,0))&amp;""),""),IF(IFERROR(TRIM(INDEX($A649:$Y649,MATCH(Lists!$J$4,$A$1:$Y$1,0))&amp;""),"")&lt;&gt;"",IFERROR(TRIM(INDEX($A649:$Y649,MATCH(Lists!$J$4,$A$1:$Y$1,0))&amp;""),""),IFERROR(TRIM(INDEX($A649:$Y649,MATCH(Lists!$J$2,$A$1:$Y$1,0))&amp;""),"")))</f>
        <v/>
      </c>
      <c r="AG649" s="21">
        <f>IFERROR(TRIM(INDEX($A649:$Y649,MATCH(Lists!$J$5,$A$1:$Y$1,0))&amp;""),"")</f>
        <v/>
      </c>
      <c r="AH649" s="21">
        <f>IFERROR(VALUE(IFERROR(TRIM(INDEX($A649:$Y649,MATCH(Lists!$J$6,$A$1:$Y$1,0))&amp;""),"")),"")</f>
        <v/>
      </c>
      <c r="AI649" s="22">
        <f>IF($AD649="S",Themes!$L$8,IF($AD649="M",Themes!$L$9,IF($AD649="L",Themes!$L$10,0)))</f>
        <v/>
      </c>
      <c r="AJ649" s="21">
        <f>IF(OR($AA649="",$AF649=""),0,IF(COUNTIFS($AA$2:$AA649,$AA649,$AF$2:$AF649,$AF649)=1,1,0))</f>
        <v/>
      </c>
      <c r="AK649" s="21">
        <f>IF($AJ649=1,IF(AND($AG649&lt;&gt;"",$AG649&lt;&gt;Themes!$L$12),1,0),0)</f>
        <v/>
      </c>
    </row>
    <row r="650">
      <c r="Z650" s="19" t="n"/>
      <c r="AA650" s="23" t="n"/>
      <c r="AB650" s="23" t="n"/>
      <c r="AC650" s="23" t="n"/>
      <c r="AD650" s="23" t="n"/>
      <c r="AE650" s="19" t="n"/>
      <c r="AF650" s="21">
        <f>IF(IFERROR(TRIM(INDEX($A650:$Y650,MATCH(Lists!$J$3,$A$1:$Y$1,0))&amp;""),"")&lt;&gt;"",IFERROR(TRIM(INDEX($A650:$Y650,MATCH(Lists!$J$3,$A$1:$Y$1,0))&amp;""),""),IF(IFERROR(TRIM(INDEX($A650:$Y650,MATCH(Lists!$J$4,$A$1:$Y$1,0))&amp;""),"")&lt;&gt;"",IFERROR(TRIM(INDEX($A650:$Y650,MATCH(Lists!$J$4,$A$1:$Y$1,0))&amp;""),""),IFERROR(TRIM(INDEX($A650:$Y650,MATCH(Lists!$J$2,$A$1:$Y$1,0))&amp;""),"")))</f>
        <v/>
      </c>
      <c r="AG650" s="21">
        <f>IFERROR(TRIM(INDEX($A650:$Y650,MATCH(Lists!$J$5,$A$1:$Y$1,0))&amp;""),"")</f>
        <v/>
      </c>
      <c r="AH650" s="21">
        <f>IFERROR(VALUE(IFERROR(TRIM(INDEX($A650:$Y650,MATCH(Lists!$J$6,$A$1:$Y$1,0))&amp;""),"")),"")</f>
        <v/>
      </c>
      <c r="AI650" s="22">
        <f>IF($AD650="S",Themes!$L$8,IF($AD650="M",Themes!$L$9,IF($AD650="L",Themes!$L$10,0)))</f>
        <v/>
      </c>
      <c r="AJ650" s="21">
        <f>IF(OR($AA650="",$AF650=""),0,IF(COUNTIFS($AA$2:$AA650,$AA650,$AF$2:$AF650,$AF650)=1,1,0))</f>
        <v/>
      </c>
      <c r="AK650" s="21">
        <f>IF($AJ650=1,IF(AND($AG650&lt;&gt;"",$AG650&lt;&gt;Themes!$L$12),1,0),0)</f>
        <v/>
      </c>
    </row>
    <row r="651">
      <c r="Z651" s="19" t="n"/>
      <c r="AA651" s="23" t="n"/>
      <c r="AB651" s="23" t="n"/>
      <c r="AC651" s="23" t="n"/>
      <c r="AD651" s="23" t="n"/>
      <c r="AE651" s="19" t="n"/>
      <c r="AF651" s="21">
        <f>IF(IFERROR(TRIM(INDEX($A651:$Y651,MATCH(Lists!$J$3,$A$1:$Y$1,0))&amp;""),"")&lt;&gt;"",IFERROR(TRIM(INDEX($A651:$Y651,MATCH(Lists!$J$3,$A$1:$Y$1,0))&amp;""),""),IF(IFERROR(TRIM(INDEX($A651:$Y651,MATCH(Lists!$J$4,$A$1:$Y$1,0))&amp;""),"")&lt;&gt;"",IFERROR(TRIM(INDEX($A651:$Y651,MATCH(Lists!$J$4,$A$1:$Y$1,0))&amp;""),""),IFERROR(TRIM(INDEX($A651:$Y651,MATCH(Lists!$J$2,$A$1:$Y$1,0))&amp;""),"")))</f>
        <v/>
      </c>
      <c r="AG651" s="21">
        <f>IFERROR(TRIM(INDEX($A651:$Y651,MATCH(Lists!$J$5,$A$1:$Y$1,0))&amp;""),"")</f>
        <v/>
      </c>
      <c r="AH651" s="21">
        <f>IFERROR(VALUE(IFERROR(TRIM(INDEX($A651:$Y651,MATCH(Lists!$J$6,$A$1:$Y$1,0))&amp;""),"")),"")</f>
        <v/>
      </c>
      <c r="AI651" s="22">
        <f>IF($AD651="S",Themes!$L$8,IF($AD651="M",Themes!$L$9,IF($AD651="L",Themes!$L$10,0)))</f>
        <v/>
      </c>
      <c r="AJ651" s="21">
        <f>IF(OR($AA651="",$AF651=""),0,IF(COUNTIFS($AA$2:$AA651,$AA651,$AF$2:$AF651,$AF651)=1,1,0))</f>
        <v/>
      </c>
      <c r="AK651" s="21">
        <f>IF($AJ651=1,IF(AND($AG651&lt;&gt;"",$AG651&lt;&gt;Themes!$L$12),1,0),0)</f>
        <v/>
      </c>
    </row>
    <row r="652">
      <c r="Z652" s="19" t="n"/>
      <c r="AA652" s="23" t="n"/>
      <c r="AB652" s="23" t="n"/>
      <c r="AC652" s="23" t="n"/>
      <c r="AD652" s="23" t="n"/>
      <c r="AE652" s="19" t="n"/>
      <c r="AF652" s="21">
        <f>IF(IFERROR(TRIM(INDEX($A652:$Y652,MATCH(Lists!$J$3,$A$1:$Y$1,0))&amp;""),"")&lt;&gt;"",IFERROR(TRIM(INDEX($A652:$Y652,MATCH(Lists!$J$3,$A$1:$Y$1,0))&amp;""),""),IF(IFERROR(TRIM(INDEX($A652:$Y652,MATCH(Lists!$J$4,$A$1:$Y$1,0))&amp;""),"")&lt;&gt;"",IFERROR(TRIM(INDEX($A652:$Y652,MATCH(Lists!$J$4,$A$1:$Y$1,0))&amp;""),""),IFERROR(TRIM(INDEX($A652:$Y652,MATCH(Lists!$J$2,$A$1:$Y$1,0))&amp;""),"")))</f>
        <v/>
      </c>
      <c r="AG652" s="21">
        <f>IFERROR(TRIM(INDEX($A652:$Y652,MATCH(Lists!$J$5,$A$1:$Y$1,0))&amp;""),"")</f>
        <v/>
      </c>
      <c r="AH652" s="21">
        <f>IFERROR(VALUE(IFERROR(TRIM(INDEX($A652:$Y652,MATCH(Lists!$J$6,$A$1:$Y$1,0))&amp;""),"")),"")</f>
        <v/>
      </c>
      <c r="AI652" s="22">
        <f>IF($AD652="S",Themes!$L$8,IF($AD652="M",Themes!$L$9,IF($AD652="L",Themes!$L$10,0)))</f>
        <v/>
      </c>
      <c r="AJ652" s="21">
        <f>IF(OR($AA652="",$AF652=""),0,IF(COUNTIFS($AA$2:$AA652,$AA652,$AF$2:$AF652,$AF652)=1,1,0))</f>
        <v/>
      </c>
      <c r="AK652" s="21">
        <f>IF($AJ652=1,IF(AND($AG652&lt;&gt;"",$AG652&lt;&gt;Themes!$L$12),1,0),0)</f>
        <v/>
      </c>
    </row>
    <row r="653">
      <c r="Z653" s="19" t="n"/>
      <c r="AA653" s="23" t="n"/>
      <c r="AB653" s="23" t="n"/>
      <c r="AC653" s="23" t="n"/>
      <c r="AD653" s="23" t="n"/>
      <c r="AE653" s="19" t="n"/>
      <c r="AF653" s="21">
        <f>IF(IFERROR(TRIM(INDEX($A653:$Y653,MATCH(Lists!$J$3,$A$1:$Y$1,0))&amp;""),"")&lt;&gt;"",IFERROR(TRIM(INDEX($A653:$Y653,MATCH(Lists!$J$3,$A$1:$Y$1,0))&amp;""),""),IF(IFERROR(TRIM(INDEX($A653:$Y653,MATCH(Lists!$J$4,$A$1:$Y$1,0))&amp;""),"")&lt;&gt;"",IFERROR(TRIM(INDEX($A653:$Y653,MATCH(Lists!$J$4,$A$1:$Y$1,0))&amp;""),""),IFERROR(TRIM(INDEX($A653:$Y653,MATCH(Lists!$J$2,$A$1:$Y$1,0))&amp;""),"")))</f>
        <v/>
      </c>
      <c r="AG653" s="21">
        <f>IFERROR(TRIM(INDEX($A653:$Y653,MATCH(Lists!$J$5,$A$1:$Y$1,0))&amp;""),"")</f>
        <v/>
      </c>
      <c r="AH653" s="21">
        <f>IFERROR(VALUE(IFERROR(TRIM(INDEX($A653:$Y653,MATCH(Lists!$J$6,$A$1:$Y$1,0))&amp;""),"")),"")</f>
        <v/>
      </c>
      <c r="AI653" s="22">
        <f>IF($AD653="S",Themes!$L$8,IF($AD653="M",Themes!$L$9,IF($AD653="L",Themes!$L$10,0)))</f>
        <v/>
      </c>
      <c r="AJ653" s="21">
        <f>IF(OR($AA653="",$AF653=""),0,IF(COUNTIFS($AA$2:$AA653,$AA653,$AF$2:$AF653,$AF653)=1,1,0))</f>
        <v/>
      </c>
      <c r="AK653" s="21">
        <f>IF($AJ653=1,IF(AND($AG653&lt;&gt;"",$AG653&lt;&gt;Themes!$L$12),1,0),0)</f>
        <v/>
      </c>
    </row>
    <row r="654">
      <c r="Z654" s="19" t="n"/>
      <c r="AA654" s="23" t="n"/>
      <c r="AB654" s="23" t="n"/>
      <c r="AC654" s="23" t="n"/>
      <c r="AD654" s="23" t="n"/>
      <c r="AE654" s="19" t="n"/>
      <c r="AF654" s="21">
        <f>IF(IFERROR(TRIM(INDEX($A654:$Y654,MATCH(Lists!$J$3,$A$1:$Y$1,0))&amp;""),"")&lt;&gt;"",IFERROR(TRIM(INDEX($A654:$Y654,MATCH(Lists!$J$3,$A$1:$Y$1,0))&amp;""),""),IF(IFERROR(TRIM(INDEX($A654:$Y654,MATCH(Lists!$J$4,$A$1:$Y$1,0))&amp;""),"")&lt;&gt;"",IFERROR(TRIM(INDEX($A654:$Y654,MATCH(Lists!$J$4,$A$1:$Y$1,0))&amp;""),""),IFERROR(TRIM(INDEX($A654:$Y654,MATCH(Lists!$J$2,$A$1:$Y$1,0))&amp;""),"")))</f>
        <v/>
      </c>
      <c r="AG654" s="21">
        <f>IFERROR(TRIM(INDEX($A654:$Y654,MATCH(Lists!$J$5,$A$1:$Y$1,0))&amp;""),"")</f>
        <v/>
      </c>
      <c r="AH654" s="21">
        <f>IFERROR(VALUE(IFERROR(TRIM(INDEX($A654:$Y654,MATCH(Lists!$J$6,$A$1:$Y$1,0))&amp;""),"")),"")</f>
        <v/>
      </c>
      <c r="AI654" s="22">
        <f>IF($AD654="S",Themes!$L$8,IF($AD654="M",Themes!$L$9,IF($AD654="L",Themes!$L$10,0)))</f>
        <v/>
      </c>
      <c r="AJ654" s="21">
        <f>IF(OR($AA654="",$AF654=""),0,IF(COUNTIFS($AA$2:$AA654,$AA654,$AF$2:$AF654,$AF654)=1,1,0))</f>
        <v/>
      </c>
      <c r="AK654" s="21">
        <f>IF($AJ654=1,IF(AND($AG654&lt;&gt;"",$AG654&lt;&gt;Themes!$L$12),1,0),0)</f>
        <v/>
      </c>
    </row>
    <row r="655">
      <c r="Z655" s="19" t="n"/>
      <c r="AA655" s="23" t="n"/>
      <c r="AB655" s="23" t="n"/>
      <c r="AC655" s="23" t="n"/>
      <c r="AD655" s="23" t="n"/>
      <c r="AE655" s="19" t="n"/>
      <c r="AF655" s="21">
        <f>IF(IFERROR(TRIM(INDEX($A655:$Y655,MATCH(Lists!$J$3,$A$1:$Y$1,0))&amp;""),"")&lt;&gt;"",IFERROR(TRIM(INDEX($A655:$Y655,MATCH(Lists!$J$3,$A$1:$Y$1,0))&amp;""),""),IF(IFERROR(TRIM(INDEX($A655:$Y655,MATCH(Lists!$J$4,$A$1:$Y$1,0))&amp;""),"")&lt;&gt;"",IFERROR(TRIM(INDEX($A655:$Y655,MATCH(Lists!$J$4,$A$1:$Y$1,0))&amp;""),""),IFERROR(TRIM(INDEX($A655:$Y655,MATCH(Lists!$J$2,$A$1:$Y$1,0))&amp;""),"")))</f>
        <v/>
      </c>
      <c r="AG655" s="21">
        <f>IFERROR(TRIM(INDEX($A655:$Y655,MATCH(Lists!$J$5,$A$1:$Y$1,0))&amp;""),"")</f>
        <v/>
      </c>
      <c r="AH655" s="21">
        <f>IFERROR(VALUE(IFERROR(TRIM(INDEX($A655:$Y655,MATCH(Lists!$J$6,$A$1:$Y$1,0))&amp;""),"")),"")</f>
        <v/>
      </c>
      <c r="AI655" s="22">
        <f>IF($AD655="S",Themes!$L$8,IF($AD655="M",Themes!$L$9,IF($AD655="L",Themes!$L$10,0)))</f>
        <v/>
      </c>
      <c r="AJ655" s="21">
        <f>IF(OR($AA655="",$AF655=""),0,IF(COUNTIFS($AA$2:$AA655,$AA655,$AF$2:$AF655,$AF655)=1,1,0))</f>
        <v/>
      </c>
      <c r="AK655" s="21">
        <f>IF($AJ655=1,IF(AND($AG655&lt;&gt;"",$AG655&lt;&gt;Themes!$L$12),1,0),0)</f>
        <v/>
      </c>
    </row>
    <row r="656">
      <c r="Z656" s="19" t="n"/>
      <c r="AA656" s="23" t="n"/>
      <c r="AB656" s="23" t="n"/>
      <c r="AC656" s="23" t="n"/>
      <c r="AD656" s="23" t="n"/>
      <c r="AE656" s="19" t="n"/>
      <c r="AF656" s="21">
        <f>IF(IFERROR(TRIM(INDEX($A656:$Y656,MATCH(Lists!$J$3,$A$1:$Y$1,0))&amp;""),"")&lt;&gt;"",IFERROR(TRIM(INDEX($A656:$Y656,MATCH(Lists!$J$3,$A$1:$Y$1,0))&amp;""),""),IF(IFERROR(TRIM(INDEX($A656:$Y656,MATCH(Lists!$J$4,$A$1:$Y$1,0))&amp;""),"")&lt;&gt;"",IFERROR(TRIM(INDEX($A656:$Y656,MATCH(Lists!$J$4,$A$1:$Y$1,0))&amp;""),""),IFERROR(TRIM(INDEX($A656:$Y656,MATCH(Lists!$J$2,$A$1:$Y$1,0))&amp;""),"")))</f>
        <v/>
      </c>
      <c r="AG656" s="21">
        <f>IFERROR(TRIM(INDEX($A656:$Y656,MATCH(Lists!$J$5,$A$1:$Y$1,0))&amp;""),"")</f>
        <v/>
      </c>
      <c r="AH656" s="21">
        <f>IFERROR(VALUE(IFERROR(TRIM(INDEX($A656:$Y656,MATCH(Lists!$J$6,$A$1:$Y$1,0))&amp;""),"")),"")</f>
        <v/>
      </c>
      <c r="AI656" s="22">
        <f>IF($AD656="S",Themes!$L$8,IF($AD656="M",Themes!$L$9,IF($AD656="L",Themes!$L$10,0)))</f>
        <v/>
      </c>
      <c r="AJ656" s="21">
        <f>IF(OR($AA656="",$AF656=""),0,IF(COUNTIFS($AA$2:$AA656,$AA656,$AF$2:$AF656,$AF656)=1,1,0))</f>
        <v/>
      </c>
      <c r="AK656" s="21">
        <f>IF($AJ656=1,IF(AND($AG656&lt;&gt;"",$AG656&lt;&gt;Themes!$L$12),1,0),0)</f>
        <v/>
      </c>
    </row>
    <row r="657">
      <c r="Z657" s="19" t="n"/>
      <c r="AA657" s="23" t="n"/>
      <c r="AB657" s="23" t="n"/>
      <c r="AC657" s="23" t="n"/>
      <c r="AD657" s="23" t="n"/>
      <c r="AE657" s="19" t="n"/>
      <c r="AF657" s="21">
        <f>IF(IFERROR(TRIM(INDEX($A657:$Y657,MATCH(Lists!$J$3,$A$1:$Y$1,0))&amp;""),"")&lt;&gt;"",IFERROR(TRIM(INDEX($A657:$Y657,MATCH(Lists!$J$3,$A$1:$Y$1,0))&amp;""),""),IF(IFERROR(TRIM(INDEX($A657:$Y657,MATCH(Lists!$J$4,$A$1:$Y$1,0))&amp;""),"")&lt;&gt;"",IFERROR(TRIM(INDEX($A657:$Y657,MATCH(Lists!$J$4,$A$1:$Y$1,0))&amp;""),""),IFERROR(TRIM(INDEX($A657:$Y657,MATCH(Lists!$J$2,$A$1:$Y$1,0))&amp;""),"")))</f>
        <v/>
      </c>
      <c r="AG657" s="21">
        <f>IFERROR(TRIM(INDEX($A657:$Y657,MATCH(Lists!$J$5,$A$1:$Y$1,0))&amp;""),"")</f>
        <v/>
      </c>
      <c r="AH657" s="21">
        <f>IFERROR(VALUE(IFERROR(TRIM(INDEX($A657:$Y657,MATCH(Lists!$J$6,$A$1:$Y$1,0))&amp;""),"")),"")</f>
        <v/>
      </c>
      <c r="AI657" s="22">
        <f>IF($AD657="S",Themes!$L$8,IF($AD657="M",Themes!$L$9,IF($AD657="L",Themes!$L$10,0)))</f>
        <v/>
      </c>
      <c r="AJ657" s="21">
        <f>IF(OR($AA657="",$AF657=""),0,IF(COUNTIFS($AA$2:$AA657,$AA657,$AF$2:$AF657,$AF657)=1,1,0))</f>
        <v/>
      </c>
      <c r="AK657" s="21">
        <f>IF($AJ657=1,IF(AND($AG657&lt;&gt;"",$AG657&lt;&gt;Themes!$L$12),1,0),0)</f>
        <v/>
      </c>
    </row>
    <row r="658">
      <c r="Z658" s="19" t="n"/>
      <c r="AA658" s="23" t="n"/>
      <c r="AB658" s="23" t="n"/>
      <c r="AC658" s="23" t="n"/>
      <c r="AD658" s="23" t="n"/>
      <c r="AE658" s="19" t="n"/>
      <c r="AF658" s="21">
        <f>IF(IFERROR(TRIM(INDEX($A658:$Y658,MATCH(Lists!$J$3,$A$1:$Y$1,0))&amp;""),"")&lt;&gt;"",IFERROR(TRIM(INDEX($A658:$Y658,MATCH(Lists!$J$3,$A$1:$Y$1,0))&amp;""),""),IF(IFERROR(TRIM(INDEX($A658:$Y658,MATCH(Lists!$J$4,$A$1:$Y$1,0))&amp;""),"")&lt;&gt;"",IFERROR(TRIM(INDEX($A658:$Y658,MATCH(Lists!$J$4,$A$1:$Y$1,0))&amp;""),""),IFERROR(TRIM(INDEX($A658:$Y658,MATCH(Lists!$J$2,$A$1:$Y$1,0))&amp;""),"")))</f>
        <v/>
      </c>
      <c r="AG658" s="21">
        <f>IFERROR(TRIM(INDEX($A658:$Y658,MATCH(Lists!$J$5,$A$1:$Y$1,0))&amp;""),"")</f>
        <v/>
      </c>
      <c r="AH658" s="21">
        <f>IFERROR(VALUE(IFERROR(TRIM(INDEX($A658:$Y658,MATCH(Lists!$J$6,$A$1:$Y$1,0))&amp;""),"")),"")</f>
        <v/>
      </c>
      <c r="AI658" s="22">
        <f>IF($AD658="S",Themes!$L$8,IF($AD658="M",Themes!$L$9,IF($AD658="L",Themes!$L$10,0)))</f>
        <v/>
      </c>
      <c r="AJ658" s="21">
        <f>IF(OR($AA658="",$AF658=""),0,IF(COUNTIFS($AA$2:$AA658,$AA658,$AF$2:$AF658,$AF658)=1,1,0))</f>
        <v/>
      </c>
      <c r="AK658" s="21">
        <f>IF($AJ658=1,IF(AND($AG658&lt;&gt;"",$AG658&lt;&gt;Themes!$L$12),1,0),0)</f>
        <v/>
      </c>
    </row>
    <row r="659">
      <c r="Z659" s="19" t="n"/>
      <c r="AA659" s="23" t="n"/>
      <c r="AB659" s="23" t="n"/>
      <c r="AC659" s="23" t="n"/>
      <c r="AD659" s="23" t="n"/>
      <c r="AE659" s="19" t="n"/>
      <c r="AF659" s="21">
        <f>IF(IFERROR(TRIM(INDEX($A659:$Y659,MATCH(Lists!$J$3,$A$1:$Y$1,0))&amp;""),"")&lt;&gt;"",IFERROR(TRIM(INDEX($A659:$Y659,MATCH(Lists!$J$3,$A$1:$Y$1,0))&amp;""),""),IF(IFERROR(TRIM(INDEX($A659:$Y659,MATCH(Lists!$J$4,$A$1:$Y$1,0))&amp;""),"")&lt;&gt;"",IFERROR(TRIM(INDEX($A659:$Y659,MATCH(Lists!$J$4,$A$1:$Y$1,0))&amp;""),""),IFERROR(TRIM(INDEX($A659:$Y659,MATCH(Lists!$J$2,$A$1:$Y$1,0))&amp;""),"")))</f>
        <v/>
      </c>
      <c r="AG659" s="21">
        <f>IFERROR(TRIM(INDEX($A659:$Y659,MATCH(Lists!$J$5,$A$1:$Y$1,0))&amp;""),"")</f>
        <v/>
      </c>
      <c r="AH659" s="21">
        <f>IFERROR(VALUE(IFERROR(TRIM(INDEX($A659:$Y659,MATCH(Lists!$J$6,$A$1:$Y$1,0))&amp;""),"")),"")</f>
        <v/>
      </c>
      <c r="AI659" s="22">
        <f>IF($AD659="S",Themes!$L$8,IF($AD659="M",Themes!$L$9,IF($AD659="L",Themes!$L$10,0)))</f>
        <v/>
      </c>
      <c r="AJ659" s="21">
        <f>IF(OR($AA659="",$AF659=""),0,IF(COUNTIFS($AA$2:$AA659,$AA659,$AF$2:$AF659,$AF659)=1,1,0))</f>
        <v/>
      </c>
      <c r="AK659" s="21">
        <f>IF($AJ659=1,IF(AND($AG659&lt;&gt;"",$AG659&lt;&gt;Themes!$L$12),1,0),0)</f>
        <v/>
      </c>
    </row>
    <row r="660">
      <c r="Z660" s="19" t="n"/>
      <c r="AA660" s="23" t="n"/>
      <c r="AB660" s="23" t="n"/>
      <c r="AC660" s="23" t="n"/>
      <c r="AD660" s="23" t="n"/>
      <c r="AE660" s="19" t="n"/>
      <c r="AF660" s="21">
        <f>IF(IFERROR(TRIM(INDEX($A660:$Y660,MATCH(Lists!$J$3,$A$1:$Y$1,0))&amp;""),"")&lt;&gt;"",IFERROR(TRIM(INDEX($A660:$Y660,MATCH(Lists!$J$3,$A$1:$Y$1,0))&amp;""),""),IF(IFERROR(TRIM(INDEX($A660:$Y660,MATCH(Lists!$J$4,$A$1:$Y$1,0))&amp;""),"")&lt;&gt;"",IFERROR(TRIM(INDEX($A660:$Y660,MATCH(Lists!$J$4,$A$1:$Y$1,0))&amp;""),""),IFERROR(TRIM(INDEX($A660:$Y660,MATCH(Lists!$J$2,$A$1:$Y$1,0))&amp;""),"")))</f>
        <v/>
      </c>
      <c r="AG660" s="21">
        <f>IFERROR(TRIM(INDEX($A660:$Y660,MATCH(Lists!$J$5,$A$1:$Y$1,0))&amp;""),"")</f>
        <v/>
      </c>
      <c r="AH660" s="21">
        <f>IFERROR(VALUE(IFERROR(TRIM(INDEX($A660:$Y660,MATCH(Lists!$J$6,$A$1:$Y$1,0))&amp;""),"")),"")</f>
        <v/>
      </c>
      <c r="AI660" s="22">
        <f>IF($AD660="S",Themes!$L$8,IF($AD660="M",Themes!$L$9,IF($AD660="L",Themes!$L$10,0)))</f>
        <v/>
      </c>
      <c r="AJ660" s="21">
        <f>IF(OR($AA660="",$AF660=""),0,IF(COUNTIFS($AA$2:$AA660,$AA660,$AF$2:$AF660,$AF660)=1,1,0))</f>
        <v/>
      </c>
      <c r="AK660" s="21">
        <f>IF($AJ660=1,IF(AND($AG660&lt;&gt;"",$AG660&lt;&gt;Themes!$L$12),1,0),0)</f>
        <v/>
      </c>
    </row>
    <row r="661">
      <c r="Z661" s="19" t="n"/>
      <c r="AA661" s="23" t="n"/>
      <c r="AB661" s="23" t="n"/>
      <c r="AC661" s="23" t="n"/>
      <c r="AD661" s="23" t="n"/>
      <c r="AE661" s="19" t="n"/>
      <c r="AF661" s="21">
        <f>IF(IFERROR(TRIM(INDEX($A661:$Y661,MATCH(Lists!$J$3,$A$1:$Y$1,0))&amp;""),"")&lt;&gt;"",IFERROR(TRIM(INDEX($A661:$Y661,MATCH(Lists!$J$3,$A$1:$Y$1,0))&amp;""),""),IF(IFERROR(TRIM(INDEX($A661:$Y661,MATCH(Lists!$J$4,$A$1:$Y$1,0))&amp;""),"")&lt;&gt;"",IFERROR(TRIM(INDEX($A661:$Y661,MATCH(Lists!$J$4,$A$1:$Y$1,0))&amp;""),""),IFERROR(TRIM(INDEX($A661:$Y661,MATCH(Lists!$J$2,$A$1:$Y$1,0))&amp;""),"")))</f>
        <v/>
      </c>
      <c r="AG661" s="21">
        <f>IFERROR(TRIM(INDEX($A661:$Y661,MATCH(Lists!$J$5,$A$1:$Y$1,0))&amp;""),"")</f>
        <v/>
      </c>
      <c r="AH661" s="21">
        <f>IFERROR(VALUE(IFERROR(TRIM(INDEX($A661:$Y661,MATCH(Lists!$J$6,$A$1:$Y$1,0))&amp;""),"")),"")</f>
        <v/>
      </c>
      <c r="AI661" s="22">
        <f>IF($AD661="S",Themes!$L$8,IF($AD661="M",Themes!$L$9,IF($AD661="L",Themes!$L$10,0)))</f>
        <v/>
      </c>
      <c r="AJ661" s="21">
        <f>IF(OR($AA661="",$AF661=""),0,IF(COUNTIFS($AA$2:$AA661,$AA661,$AF$2:$AF661,$AF661)=1,1,0))</f>
        <v/>
      </c>
      <c r="AK661" s="21">
        <f>IF($AJ661=1,IF(AND($AG661&lt;&gt;"",$AG661&lt;&gt;Themes!$L$12),1,0),0)</f>
        <v/>
      </c>
    </row>
    <row r="662">
      <c r="Z662" s="19" t="n"/>
      <c r="AA662" s="23" t="n"/>
      <c r="AB662" s="23" t="n"/>
      <c r="AC662" s="23" t="n"/>
      <c r="AD662" s="23" t="n"/>
      <c r="AE662" s="19" t="n"/>
      <c r="AF662" s="21">
        <f>IF(IFERROR(TRIM(INDEX($A662:$Y662,MATCH(Lists!$J$3,$A$1:$Y$1,0))&amp;""),"")&lt;&gt;"",IFERROR(TRIM(INDEX($A662:$Y662,MATCH(Lists!$J$3,$A$1:$Y$1,0))&amp;""),""),IF(IFERROR(TRIM(INDEX($A662:$Y662,MATCH(Lists!$J$4,$A$1:$Y$1,0))&amp;""),"")&lt;&gt;"",IFERROR(TRIM(INDEX($A662:$Y662,MATCH(Lists!$J$4,$A$1:$Y$1,0))&amp;""),""),IFERROR(TRIM(INDEX($A662:$Y662,MATCH(Lists!$J$2,$A$1:$Y$1,0))&amp;""),"")))</f>
        <v/>
      </c>
      <c r="AG662" s="21">
        <f>IFERROR(TRIM(INDEX($A662:$Y662,MATCH(Lists!$J$5,$A$1:$Y$1,0))&amp;""),"")</f>
        <v/>
      </c>
      <c r="AH662" s="21">
        <f>IFERROR(VALUE(IFERROR(TRIM(INDEX($A662:$Y662,MATCH(Lists!$J$6,$A$1:$Y$1,0))&amp;""),"")),"")</f>
        <v/>
      </c>
      <c r="AI662" s="22">
        <f>IF($AD662="S",Themes!$L$8,IF($AD662="M",Themes!$L$9,IF($AD662="L",Themes!$L$10,0)))</f>
        <v/>
      </c>
      <c r="AJ662" s="21">
        <f>IF(OR($AA662="",$AF662=""),0,IF(COUNTIFS($AA$2:$AA662,$AA662,$AF$2:$AF662,$AF662)=1,1,0))</f>
        <v/>
      </c>
      <c r="AK662" s="21">
        <f>IF($AJ662=1,IF(AND($AG662&lt;&gt;"",$AG662&lt;&gt;Themes!$L$12),1,0),0)</f>
        <v/>
      </c>
    </row>
    <row r="663">
      <c r="Z663" s="19" t="n"/>
      <c r="AA663" s="23" t="n"/>
      <c r="AB663" s="23" t="n"/>
      <c r="AC663" s="23" t="n"/>
      <c r="AD663" s="23" t="n"/>
      <c r="AE663" s="19" t="n"/>
      <c r="AF663" s="21">
        <f>IF(IFERROR(TRIM(INDEX($A663:$Y663,MATCH(Lists!$J$3,$A$1:$Y$1,0))&amp;""),"")&lt;&gt;"",IFERROR(TRIM(INDEX($A663:$Y663,MATCH(Lists!$J$3,$A$1:$Y$1,0))&amp;""),""),IF(IFERROR(TRIM(INDEX($A663:$Y663,MATCH(Lists!$J$4,$A$1:$Y$1,0))&amp;""),"")&lt;&gt;"",IFERROR(TRIM(INDEX($A663:$Y663,MATCH(Lists!$J$4,$A$1:$Y$1,0))&amp;""),""),IFERROR(TRIM(INDEX($A663:$Y663,MATCH(Lists!$J$2,$A$1:$Y$1,0))&amp;""),"")))</f>
        <v/>
      </c>
      <c r="AG663" s="21">
        <f>IFERROR(TRIM(INDEX($A663:$Y663,MATCH(Lists!$J$5,$A$1:$Y$1,0))&amp;""),"")</f>
        <v/>
      </c>
      <c r="AH663" s="21">
        <f>IFERROR(VALUE(IFERROR(TRIM(INDEX($A663:$Y663,MATCH(Lists!$J$6,$A$1:$Y$1,0))&amp;""),"")),"")</f>
        <v/>
      </c>
      <c r="AI663" s="22">
        <f>IF($AD663="S",Themes!$L$8,IF($AD663="M",Themes!$L$9,IF($AD663="L",Themes!$L$10,0)))</f>
        <v/>
      </c>
      <c r="AJ663" s="21">
        <f>IF(OR($AA663="",$AF663=""),0,IF(COUNTIFS($AA$2:$AA663,$AA663,$AF$2:$AF663,$AF663)=1,1,0))</f>
        <v/>
      </c>
      <c r="AK663" s="21">
        <f>IF($AJ663=1,IF(AND($AG663&lt;&gt;"",$AG663&lt;&gt;Themes!$L$12),1,0),0)</f>
        <v/>
      </c>
    </row>
    <row r="664">
      <c r="Z664" s="19" t="n"/>
      <c r="AA664" s="23" t="n"/>
      <c r="AB664" s="23" t="n"/>
      <c r="AC664" s="23" t="n"/>
      <c r="AD664" s="23" t="n"/>
      <c r="AE664" s="19" t="n"/>
      <c r="AF664" s="21">
        <f>IF(IFERROR(TRIM(INDEX($A664:$Y664,MATCH(Lists!$J$3,$A$1:$Y$1,0))&amp;""),"")&lt;&gt;"",IFERROR(TRIM(INDEX($A664:$Y664,MATCH(Lists!$J$3,$A$1:$Y$1,0))&amp;""),""),IF(IFERROR(TRIM(INDEX($A664:$Y664,MATCH(Lists!$J$4,$A$1:$Y$1,0))&amp;""),"")&lt;&gt;"",IFERROR(TRIM(INDEX($A664:$Y664,MATCH(Lists!$J$4,$A$1:$Y$1,0))&amp;""),""),IFERROR(TRIM(INDEX($A664:$Y664,MATCH(Lists!$J$2,$A$1:$Y$1,0))&amp;""),"")))</f>
        <v/>
      </c>
      <c r="AG664" s="21">
        <f>IFERROR(TRIM(INDEX($A664:$Y664,MATCH(Lists!$J$5,$A$1:$Y$1,0))&amp;""),"")</f>
        <v/>
      </c>
      <c r="AH664" s="21">
        <f>IFERROR(VALUE(IFERROR(TRIM(INDEX($A664:$Y664,MATCH(Lists!$J$6,$A$1:$Y$1,0))&amp;""),"")),"")</f>
        <v/>
      </c>
      <c r="AI664" s="22">
        <f>IF($AD664="S",Themes!$L$8,IF($AD664="M",Themes!$L$9,IF($AD664="L",Themes!$L$10,0)))</f>
        <v/>
      </c>
      <c r="AJ664" s="21">
        <f>IF(OR($AA664="",$AF664=""),0,IF(COUNTIFS($AA$2:$AA664,$AA664,$AF$2:$AF664,$AF664)=1,1,0))</f>
        <v/>
      </c>
      <c r="AK664" s="21">
        <f>IF($AJ664=1,IF(AND($AG664&lt;&gt;"",$AG664&lt;&gt;Themes!$L$12),1,0),0)</f>
        <v/>
      </c>
    </row>
    <row r="665">
      <c r="Z665" s="19" t="n"/>
      <c r="AA665" s="23" t="n"/>
      <c r="AB665" s="23" t="n"/>
      <c r="AC665" s="23" t="n"/>
      <c r="AD665" s="23" t="n"/>
      <c r="AE665" s="19" t="n"/>
      <c r="AF665" s="21">
        <f>IF(IFERROR(TRIM(INDEX($A665:$Y665,MATCH(Lists!$J$3,$A$1:$Y$1,0))&amp;""),"")&lt;&gt;"",IFERROR(TRIM(INDEX($A665:$Y665,MATCH(Lists!$J$3,$A$1:$Y$1,0))&amp;""),""),IF(IFERROR(TRIM(INDEX($A665:$Y665,MATCH(Lists!$J$4,$A$1:$Y$1,0))&amp;""),"")&lt;&gt;"",IFERROR(TRIM(INDEX($A665:$Y665,MATCH(Lists!$J$4,$A$1:$Y$1,0))&amp;""),""),IFERROR(TRIM(INDEX($A665:$Y665,MATCH(Lists!$J$2,$A$1:$Y$1,0))&amp;""),"")))</f>
        <v/>
      </c>
      <c r="AG665" s="21">
        <f>IFERROR(TRIM(INDEX($A665:$Y665,MATCH(Lists!$J$5,$A$1:$Y$1,0))&amp;""),"")</f>
        <v/>
      </c>
      <c r="AH665" s="21">
        <f>IFERROR(VALUE(IFERROR(TRIM(INDEX($A665:$Y665,MATCH(Lists!$J$6,$A$1:$Y$1,0))&amp;""),"")),"")</f>
        <v/>
      </c>
      <c r="AI665" s="22">
        <f>IF($AD665="S",Themes!$L$8,IF($AD665="M",Themes!$L$9,IF($AD665="L",Themes!$L$10,0)))</f>
        <v/>
      </c>
      <c r="AJ665" s="21">
        <f>IF(OR($AA665="",$AF665=""),0,IF(COUNTIFS($AA$2:$AA665,$AA665,$AF$2:$AF665,$AF665)=1,1,0))</f>
        <v/>
      </c>
      <c r="AK665" s="21">
        <f>IF($AJ665=1,IF(AND($AG665&lt;&gt;"",$AG665&lt;&gt;Themes!$L$12),1,0),0)</f>
        <v/>
      </c>
    </row>
    <row r="666">
      <c r="Z666" s="19" t="n"/>
      <c r="AA666" s="23" t="n"/>
      <c r="AB666" s="23" t="n"/>
      <c r="AC666" s="23" t="n"/>
      <c r="AD666" s="23" t="n"/>
      <c r="AE666" s="19" t="n"/>
      <c r="AF666" s="21">
        <f>IF(IFERROR(TRIM(INDEX($A666:$Y666,MATCH(Lists!$J$3,$A$1:$Y$1,0))&amp;""),"")&lt;&gt;"",IFERROR(TRIM(INDEX($A666:$Y666,MATCH(Lists!$J$3,$A$1:$Y$1,0))&amp;""),""),IF(IFERROR(TRIM(INDEX($A666:$Y666,MATCH(Lists!$J$4,$A$1:$Y$1,0))&amp;""),"")&lt;&gt;"",IFERROR(TRIM(INDEX($A666:$Y666,MATCH(Lists!$J$4,$A$1:$Y$1,0))&amp;""),""),IFERROR(TRIM(INDEX($A666:$Y666,MATCH(Lists!$J$2,$A$1:$Y$1,0))&amp;""),"")))</f>
        <v/>
      </c>
      <c r="AG666" s="21">
        <f>IFERROR(TRIM(INDEX($A666:$Y666,MATCH(Lists!$J$5,$A$1:$Y$1,0))&amp;""),"")</f>
        <v/>
      </c>
      <c r="AH666" s="21">
        <f>IFERROR(VALUE(IFERROR(TRIM(INDEX($A666:$Y666,MATCH(Lists!$J$6,$A$1:$Y$1,0))&amp;""),"")),"")</f>
        <v/>
      </c>
      <c r="AI666" s="22">
        <f>IF($AD666="S",Themes!$L$8,IF($AD666="M",Themes!$L$9,IF($AD666="L",Themes!$L$10,0)))</f>
        <v/>
      </c>
      <c r="AJ666" s="21">
        <f>IF(OR($AA666="",$AF666=""),0,IF(COUNTIFS($AA$2:$AA666,$AA666,$AF$2:$AF666,$AF666)=1,1,0))</f>
        <v/>
      </c>
      <c r="AK666" s="21">
        <f>IF($AJ666=1,IF(AND($AG666&lt;&gt;"",$AG666&lt;&gt;Themes!$L$12),1,0),0)</f>
        <v/>
      </c>
    </row>
    <row r="667">
      <c r="Z667" s="19" t="n"/>
      <c r="AA667" s="23" t="n"/>
      <c r="AB667" s="23" t="n"/>
      <c r="AC667" s="23" t="n"/>
      <c r="AD667" s="23" t="n"/>
      <c r="AE667" s="19" t="n"/>
      <c r="AF667" s="21">
        <f>IF(IFERROR(TRIM(INDEX($A667:$Y667,MATCH(Lists!$J$3,$A$1:$Y$1,0))&amp;""),"")&lt;&gt;"",IFERROR(TRIM(INDEX($A667:$Y667,MATCH(Lists!$J$3,$A$1:$Y$1,0))&amp;""),""),IF(IFERROR(TRIM(INDEX($A667:$Y667,MATCH(Lists!$J$4,$A$1:$Y$1,0))&amp;""),"")&lt;&gt;"",IFERROR(TRIM(INDEX($A667:$Y667,MATCH(Lists!$J$4,$A$1:$Y$1,0))&amp;""),""),IFERROR(TRIM(INDEX($A667:$Y667,MATCH(Lists!$J$2,$A$1:$Y$1,0))&amp;""),"")))</f>
        <v/>
      </c>
      <c r="AG667" s="21">
        <f>IFERROR(TRIM(INDEX($A667:$Y667,MATCH(Lists!$J$5,$A$1:$Y$1,0))&amp;""),"")</f>
        <v/>
      </c>
      <c r="AH667" s="21">
        <f>IFERROR(VALUE(IFERROR(TRIM(INDEX($A667:$Y667,MATCH(Lists!$J$6,$A$1:$Y$1,0))&amp;""),"")),"")</f>
        <v/>
      </c>
      <c r="AI667" s="22">
        <f>IF($AD667="S",Themes!$L$8,IF($AD667="M",Themes!$L$9,IF($AD667="L",Themes!$L$10,0)))</f>
        <v/>
      </c>
      <c r="AJ667" s="21">
        <f>IF(OR($AA667="",$AF667=""),0,IF(COUNTIFS($AA$2:$AA667,$AA667,$AF$2:$AF667,$AF667)=1,1,0))</f>
        <v/>
      </c>
      <c r="AK667" s="21">
        <f>IF($AJ667=1,IF(AND($AG667&lt;&gt;"",$AG667&lt;&gt;Themes!$L$12),1,0),0)</f>
        <v/>
      </c>
    </row>
    <row r="668">
      <c r="Z668" s="19" t="n"/>
      <c r="AA668" s="23" t="n"/>
      <c r="AB668" s="23" t="n"/>
      <c r="AC668" s="23" t="n"/>
      <c r="AD668" s="23" t="n"/>
      <c r="AE668" s="19" t="n"/>
      <c r="AF668" s="21">
        <f>IF(IFERROR(TRIM(INDEX($A668:$Y668,MATCH(Lists!$J$3,$A$1:$Y$1,0))&amp;""),"")&lt;&gt;"",IFERROR(TRIM(INDEX($A668:$Y668,MATCH(Lists!$J$3,$A$1:$Y$1,0))&amp;""),""),IF(IFERROR(TRIM(INDEX($A668:$Y668,MATCH(Lists!$J$4,$A$1:$Y$1,0))&amp;""),"")&lt;&gt;"",IFERROR(TRIM(INDEX($A668:$Y668,MATCH(Lists!$J$4,$A$1:$Y$1,0))&amp;""),""),IFERROR(TRIM(INDEX($A668:$Y668,MATCH(Lists!$J$2,$A$1:$Y$1,0))&amp;""),"")))</f>
        <v/>
      </c>
      <c r="AG668" s="21">
        <f>IFERROR(TRIM(INDEX($A668:$Y668,MATCH(Lists!$J$5,$A$1:$Y$1,0))&amp;""),"")</f>
        <v/>
      </c>
      <c r="AH668" s="21">
        <f>IFERROR(VALUE(IFERROR(TRIM(INDEX($A668:$Y668,MATCH(Lists!$J$6,$A$1:$Y$1,0))&amp;""),"")),"")</f>
        <v/>
      </c>
      <c r="AI668" s="22">
        <f>IF($AD668="S",Themes!$L$8,IF($AD668="M",Themes!$L$9,IF($AD668="L",Themes!$L$10,0)))</f>
        <v/>
      </c>
      <c r="AJ668" s="21">
        <f>IF(OR($AA668="",$AF668=""),0,IF(COUNTIFS($AA$2:$AA668,$AA668,$AF$2:$AF668,$AF668)=1,1,0))</f>
        <v/>
      </c>
      <c r="AK668" s="21">
        <f>IF($AJ668=1,IF(AND($AG668&lt;&gt;"",$AG668&lt;&gt;Themes!$L$12),1,0),0)</f>
        <v/>
      </c>
    </row>
    <row r="669">
      <c r="Z669" s="19" t="n"/>
      <c r="AA669" s="23" t="n"/>
      <c r="AB669" s="23" t="n"/>
      <c r="AC669" s="23" t="n"/>
      <c r="AD669" s="23" t="n"/>
      <c r="AE669" s="19" t="n"/>
      <c r="AF669" s="21">
        <f>IF(IFERROR(TRIM(INDEX($A669:$Y669,MATCH(Lists!$J$3,$A$1:$Y$1,0))&amp;""),"")&lt;&gt;"",IFERROR(TRIM(INDEX($A669:$Y669,MATCH(Lists!$J$3,$A$1:$Y$1,0))&amp;""),""),IF(IFERROR(TRIM(INDEX($A669:$Y669,MATCH(Lists!$J$4,$A$1:$Y$1,0))&amp;""),"")&lt;&gt;"",IFERROR(TRIM(INDEX($A669:$Y669,MATCH(Lists!$J$4,$A$1:$Y$1,0))&amp;""),""),IFERROR(TRIM(INDEX($A669:$Y669,MATCH(Lists!$J$2,$A$1:$Y$1,0))&amp;""),"")))</f>
        <v/>
      </c>
      <c r="AG669" s="21">
        <f>IFERROR(TRIM(INDEX($A669:$Y669,MATCH(Lists!$J$5,$A$1:$Y$1,0))&amp;""),"")</f>
        <v/>
      </c>
      <c r="AH669" s="21">
        <f>IFERROR(VALUE(IFERROR(TRIM(INDEX($A669:$Y669,MATCH(Lists!$J$6,$A$1:$Y$1,0))&amp;""),"")),"")</f>
        <v/>
      </c>
      <c r="AI669" s="22">
        <f>IF($AD669="S",Themes!$L$8,IF($AD669="M",Themes!$L$9,IF($AD669="L",Themes!$L$10,0)))</f>
        <v/>
      </c>
      <c r="AJ669" s="21">
        <f>IF(OR($AA669="",$AF669=""),0,IF(COUNTIFS($AA$2:$AA669,$AA669,$AF$2:$AF669,$AF669)=1,1,0))</f>
        <v/>
      </c>
      <c r="AK669" s="21">
        <f>IF($AJ669=1,IF(AND($AG669&lt;&gt;"",$AG669&lt;&gt;Themes!$L$12),1,0),0)</f>
        <v/>
      </c>
    </row>
    <row r="670">
      <c r="Z670" s="19" t="n"/>
      <c r="AA670" s="23" t="n"/>
      <c r="AB670" s="23" t="n"/>
      <c r="AC670" s="23" t="n"/>
      <c r="AD670" s="23" t="n"/>
      <c r="AE670" s="19" t="n"/>
      <c r="AF670" s="21">
        <f>IF(IFERROR(TRIM(INDEX($A670:$Y670,MATCH(Lists!$J$3,$A$1:$Y$1,0))&amp;""),"")&lt;&gt;"",IFERROR(TRIM(INDEX($A670:$Y670,MATCH(Lists!$J$3,$A$1:$Y$1,0))&amp;""),""),IF(IFERROR(TRIM(INDEX($A670:$Y670,MATCH(Lists!$J$4,$A$1:$Y$1,0))&amp;""),"")&lt;&gt;"",IFERROR(TRIM(INDEX($A670:$Y670,MATCH(Lists!$J$4,$A$1:$Y$1,0))&amp;""),""),IFERROR(TRIM(INDEX($A670:$Y670,MATCH(Lists!$J$2,$A$1:$Y$1,0))&amp;""),"")))</f>
        <v/>
      </c>
      <c r="AG670" s="21">
        <f>IFERROR(TRIM(INDEX($A670:$Y670,MATCH(Lists!$J$5,$A$1:$Y$1,0))&amp;""),"")</f>
        <v/>
      </c>
      <c r="AH670" s="21">
        <f>IFERROR(VALUE(IFERROR(TRIM(INDEX($A670:$Y670,MATCH(Lists!$J$6,$A$1:$Y$1,0))&amp;""),"")),"")</f>
        <v/>
      </c>
      <c r="AI670" s="22">
        <f>IF($AD670="S",Themes!$L$8,IF($AD670="M",Themes!$L$9,IF($AD670="L",Themes!$L$10,0)))</f>
        <v/>
      </c>
      <c r="AJ670" s="21">
        <f>IF(OR($AA670="",$AF670=""),0,IF(COUNTIFS($AA$2:$AA670,$AA670,$AF$2:$AF670,$AF670)=1,1,0))</f>
        <v/>
      </c>
      <c r="AK670" s="21">
        <f>IF($AJ670=1,IF(AND($AG670&lt;&gt;"",$AG670&lt;&gt;Themes!$L$12),1,0),0)</f>
        <v/>
      </c>
    </row>
    <row r="671">
      <c r="Z671" s="19" t="n"/>
      <c r="AA671" s="23" t="n"/>
      <c r="AB671" s="23" t="n"/>
      <c r="AC671" s="23" t="n"/>
      <c r="AD671" s="23" t="n"/>
      <c r="AE671" s="19" t="n"/>
      <c r="AF671" s="21">
        <f>IF(IFERROR(TRIM(INDEX($A671:$Y671,MATCH(Lists!$J$3,$A$1:$Y$1,0))&amp;""),"")&lt;&gt;"",IFERROR(TRIM(INDEX($A671:$Y671,MATCH(Lists!$J$3,$A$1:$Y$1,0))&amp;""),""),IF(IFERROR(TRIM(INDEX($A671:$Y671,MATCH(Lists!$J$4,$A$1:$Y$1,0))&amp;""),"")&lt;&gt;"",IFERROR(TRIM(INDEX($A671:$Y671,MATCH(Lists!$J$4,$A$1:$Y$1,0))&amp;""),""),IFERROR(TRIM(INDEX($A671:$Y671,MATCH(Lists!$J$2,$A$1:$Y$1,0))&amp;""),"")))</f>
        <v/>
      </c>
      <c r="AG671" s="21">
        <f>IFERROR(TRIM(INDEX($A671:$Y671,MATCH(Lists!$J$5,$A$1:$Y$1,0))&amp;""),"")</f>
        <v/>
      </c>
      <c r="AH671" s="21">
        <f>IFERROR(VALUE(IFERROR(TRIM(INDEX($A671:$Y671,MATCH(Lists!$J$6,$A$1:$Y$1,0))&amp;""),"")),"")</f>
        <v/>
      </c>
      <c r="AI671" s="22">
        <f>IF($AD671="S",Themes!$L$8,IF($AD671="M",Themes!$L$9,IF($AD671="L",Themes!$L$10,0)))</f>
        <v/>
      </c>
      <c r="AJ671" s="21">
        <f>IF(OR($AA671="",$AF671=""),0,IF(COUNTIFS($AA$2:$AA671,$AA671,$AF$2:$AF671,$AF671)=1,1,0))</f>
        <v/>
      </c>
      <c r="AK671" s="21">
        <f>IF($AJ671=1,IF(AND($AG671&lt;&gt;"",$AG671&lt;&gt;Themes!$L$12),1,0),0)</f>
        <v/>
      </c>
    </row>
    <row r="672">
      <c r="Z672" s="19" t="n"/>
      <c r="AA672" s="23" t="n"/>
      <c r="AB672" s="23" t="n"/>
      <c r="AC672" s="23" t="n"/>
      <c r="AD672" s="23" t="n"/>
      <c r="AE672" s="19" t="n"/>
      <c r="AF672" s="21">
        <f>IF(IFERROR(TRIM(INDEX($A672:$Y672,MATCH(Lists!$J$3,$A$1:$Y$1,0))&amp;""),"")&lt;&gt;"",IFERROR(TRIM(INDEX($A672:$Y672,MATCH(Lists!$J$3,$A$1:$Y$1,0))&amp;""),""),IF(IFERROR(TRIM(INDEX($A672:$Y672,MATCH(Lists!$J$4,$A$1:$Y$1,0))&amp;""),"")&lt;&gt;"",IFERROR(TRIM(INDEX($A672:$Y672,MATCH(Lists!$J$4,$A$1:$Y$1,0))&amp;""),""),IFERROR(TRIM(INDEX($A672:$Y672,MATCH(Lists!$J$2,$A$1:$Y$1,0))&amp;""),"")))</f>
        <v/>
      </c>
      <c r="AG672" s="21">
        <f>IFERROR(TRIM(INDEX($A672:$Y672,MATCH(Lists!$J$5,$A$1:$Y$1,0))&amp;""),"")</f>
        <v/>
      </c>
      <c r="AH672" s="21">
        <f>IFERROR(VALUE(IFERROR(TRIM(INDEX($A672:$Y672,MATCH(Lists!$J$6,$A$1:$Y$1,0))&amp;""),"")),"")</f>
        <v/>
      </c>
      <c r="AI672" s="22">
        <f>IF($AD672="S",Themes!$L$8,IF($AD672="M",Themes!$L$9,IF($AD672="L",Themes!$L$10,0)))</f>
        <v/>
      </c>
      <c r="AJ672" s="21">
        <f>IF(OR($AA672="",$AF672=""),0,IF(COUNTIFS($AA$2:$AA672,$AA672,$AF$2:$AF672,$AF672)=1,1,0))</f>
        <v/>
      </c>
      <c r="AK672" s="21">
        <f>IF($AJ672=1,IF(AND($AG672&lt;&gt;"",$AG672&lt;&gt;Themes!$L$12),1,0),0)</f>
        <v/>
      </c>
    </row>
    <row r="673">
      <c r="Z673" s="19" t="n"/>
      <c r="AA673" s="23" t="n"/>
      <c r="AB673" s="23" t="n"/>
      <c r="AC673" s="23" t="n"/>
      <c r="AD673" s="23" t="n"/>
      <c r="AE673" s="19" t="n"/>
      <c r="AF673" s="21">
        <f>IF(IFERROR(TRIM(INDEX($A673:$Y673,MATCH(Lists!$J$3,$A$1:$Y$1,0))&amp;""),"")&lt;&gt;"",IFERROR(TRIM(INDEX($A673:$Y673,MATCH(Lists!$J$3,$A$1:$Y$1,0))&amp;""),""),IF(IFERROR(TRIM(INDEX($A673:$Y673,MATCH(Lists!$J$4,$A$1:$Y$1,0))&amp;""),"")&lt;&gt;"",IFERROR(TRIM(INDEX($A673:$Y673,MATCH(Lists!$J$4,$A$1:$Y$1,0))&amp;""),""),IFERROR(TRIM(INDEX($A673:$Y673,MATCH(Lists!$J$2,$A$1:$Y$1,0))&amp;""),"")))</f>
        <v/>
      </c>
      <c r="AG673" s="21">
        <f>IFERROR(TRIM(INDEX($A673:$Y673,MATCH(Lists!$J$5,$A$1:$Y$1,0))&amp;""),"")</f>
        <v/>
      </c>
      <c r="AH673" s="21">
        <f>IFERROR(VALUE(IFERROR(TRIM(INDEX($A673:$Y673,MATCH(Lists!$J$6,$A$1:$Y$1,0))&amp;""),"")),"")</f>
        <v/>
      </c>
      <c r="AI673" s="22">
        <f>IF($AD673="S",Themes!$L$8,IF($AD673="M",Themes!$L$9,IF($AD673="L",Themes!$L$10,0)))</f>
        <v/>
      </c>
      <c r="AJ673" s="21">
        <f>IF(OR($AA673="",$AF673=""),0,IF(COUNTIFS($AA$2:$AA673,$AA673,$AF$2:$AF673,$AF673)=1,1,0))</f>
        <v/>
      </c>
      <c r="AK673" s="21">
        <f>IF($AJ673=1,IF(AND($AG673&lt;&gt;"",$AG673&lt;&gt;Themes!$L$12),1,0),0)</f>
        <v/>
      </c>
    </row>
    <row r="674">
      <c r="Z674" s="19" t="n"/>
      <c r="AA674" s="23" t="n"/>
      <c r="AB674" s="23" t="n"/>
      <c r="AC674" s="23" t="n"/>
      <c r="AD674" s="23" t="n"/>
      <c r="AE674" s="19" t="n"/>
      <c r="AF674" s="21">
        <f>IF(IFERROR(TRIM(INDEX($A674:$Y674,MATCH(Lists!$J$3,$A$1:$Y$1,0))&amp;""),"")&lt;&gt;"",IFERROR(TRIM(INDEX($A674:$Y674,MATCH(Lists!$J$3,$A$1:$Y$1,0))&amp;""),""),IF(IFERROR(TRIM(INDEX($A674:$Y674,MATCH(Lists!$J$4,$A$1:$Y$1,0))&amp;""),"")&lt;&gt;"",IFERROR(TRIM(INDEX($A674:$Y674,MATCH(Lists!$J$4,$A$1:$Y$1,0))&amp;""),""),IFERROR(TRIM(INDEX($A674:$Y674,MATCH(Lists!$J$2,$A$1:$Y$1,0))&amp;""),"")))</f>
        <v/>
      </c>
      <c r="AG674" s="21">
        <f>IFERROR(TRIM(INDEX($A674:$Y674,MATCH(Lists!$J$5,$A$1:$Y$1,0))&amp;""),"")</f>
        <v/>
      </c>
      <c r="AH674" s="21">
        <f>IFERROR(VALUE(IFERROR(TRIM(INDEX($A674:$Y674,MATCH(Lists!$J$6,$A$1:$Y$1,0))&amp;""),"")),"")</f>
        <v/>
      </c>
      <c r="AI674" s="22">
        <f>IF($AD674="S",Themes!$L$8,IF($AD674="M",Themes!$L$9,IF($AD674="L",Themes!$L$10,0)))</f>
        <v/>
      </c>
      <c r="AJ674" s="21">
        <f>IF(OR($AA674="",$AF674=""),0,IF(COUNTIFS($AA$2:$AA674,$AA674,$AF$2:$AF674,$AF674)=1,1,0))</f>
        <v/>
      </c>
      <c r="AK674" s="21">
        <f>IF($AJ674=1,IF(AND($AG674&lt;&gt;"",$AG674&lt;&gt;Themes!$L$12),1,0),0)</f>
        <v/>
      </c>
    </row>
    <row r="675">
      <c r="Z675" s="19" t="n"/>
      <c r="AA675" s="23" t="n"/>
      <c r="AB675" s="23" t="n"/>
      <c r="AC675" s="23" t="n"/>
      <c r="AD675" s="23" t="n"/>
      <c r="AE675" s="19" t="n"/>
      <c r="AF675" s="21">
        <f>IF(IFERROR(TRIM(INDEX($A675:$Y675,MATCH(Lists!$J$3,$A$1:$Y$1,0))&amp;""),"")&lt;&gt;"",IFERROR(TRIM(INDEX($A675:$Y675,MATCH(Lists!$J$3,$A$1:$Y$1,0))&amp;""),""),IF(IFERROR(TRIM(INDEX($A675:$Y675,MATCH(Lists!$J$4,$A$1:$Y$1,0))&amp;""),"")&lt;&gt;"",IFERROR(TRIM(INDEX($A675:$Y675,MATCH(Lists!$J$4,$A$1:$Y$1,0))&amp;""),""),IFERROR(TRIM(INDEX($A675:$Y675,MATCH(Lists!$J$2,$A$1:$Y$1,0))&amp;""),"")))</f>
        <v/>
      </c>
      <c r="AG675" s="21">
        <f>IFERROR(TRIM(INDEX($A675:$Y675,MATCH(Lists!$J$5,$A$1:$Y$1,0))&amp;""),"")</f>
        <v/>
      </c>
      <c r="AH675" s="21">
        <f>IFERROR(VALUE(IFERROR(TRIM(INDEX($A675:$Y675,MATCH(Lists!$J$6,$A$1:$Y$1,0))&amp;""),"")),"")</f>
        <v/>
      </c>
      <c r="AI675" s="22">
        <f>IF($AD675="S",Themes!$L$8,IF($AD675="M",Themes!$L$9,IF($AD675="L",Themes!$L$10,0)))</f>
        <v/>
      </c>
      <c r="AJ675" s="21">
        <f>IF(OR($AA675="",$AF675=""),0,IF(COUNTIFS($AA$2:$AA675,$AA675,$AF$2:$AF675,$AF675)=1,1,0))</f>
        <v/>
      </c>
      <c r="AK675" s="21">
        <f>IF($AJ675=1,IF(AND($AG675&lt;&gt;"",$AG675&lt;&gt;Themes!$L$12),1,0),0)</f>
        <v/>
      </c>
    </row>
    <row r="676">
      <c r="Z676" s="19" t="n"/>
      <c r="AA676" s="23" t="n"/>
      <c r="AB676" s="23" t="n"/>
      <c r="AC676" s="23" t="n"/>
      <c r="AD676" s="23" t="n"/>
      <c r="AE676" s="19" t="n"/>
      <c r="AF676" s="21">
        <f>IF(IFERROR(TRIM(INDEX($A676:$Y676,MATCH(Lists!$J$3,$A$1:$Y$1,0))&amp;""),"")&lt;&gt;"",IFERROR(TRIM(INDEX($A676:$Y676,MATCH(Lists!$J$3,$A$1:$Y$1,0))&amp;""),""),IF(IFERROR(TRIM(INDEX($A676:$Y676,MATCH(Lists!$J$4,$A$1:$Y$1,0))&amp;""),"")&lt;&gt;"",IFERROR(TRIM(INDEX($A676:$Y676,MATCH(Lists!$J$4,$A$1:$Y$1,0))&amp;""),""),IFERROR(TRIM(INDEX($A676:$Y676,MATCH(Lists!$J$2,$A$1:$Y$1,0))&amp;""),"")))</f>
        <v/>
      </c>
      <c r="AG676" s="21">
        <f>IFERROR(TRIM(INDEX($A676:$Y676,MATCH(Lists!$J$5,$A$1:$Y$1,0))&amp;""),"")</f>
        <v/>
      </c>
      <c r="AH676" s="21">
        <f>IFERROR(VALUE(IFERROR(TRIM(INDEX($A676:$Y676,MATCH(Lists!$J$6,$A$1:$Y$1,0))&amp;""),"")),"")</f>
        <v/>
      </c>
      <c r="AI676" s="22">
        <f>IF($AD676="S",Themes!$L$8,IF($AD676="M",Themes!$L$9,IF($AD676="L",Themes!$L$10,0)))</f>
        <v/>
      </c>
      <c r="AJ676" s="21">
        <f>IF(OR($AA676="",$AF676=""),0,IF(COUNTIFS($AA$2:$AA676,$AA676,$AF$2:$AF676,$AF676)=1,1,0))</f>
        <v/>
      </c>
      <c r="AK676" s="21">
        <f>IF($AJ676=1,IF(AND($AG676&lt;&gt;"",$AG676&lt;&gt;Themes!$L$12),1,0),0)</f>
        <v/>
      </c>
    </row>
    <row r="677">
      <c r="Z677" s="19" t="n"/>
      <c r="AA677" s="23" t="n"/>
      <c r="AB677" s="23" t="n"/>
      <c r="AC677" s="23" t="n"/>
      <c r="AD677" s="23" t="n"/>
      <c r="AE677" s="19" t="n"/>
      <c r="AF677" s="21">
        <f>IF(IFERROR(TRIM(INDEX($A677:$Y677,MATCH(Lists!$J$3,$A$1:$Y$1,0))&amp;""),"")&lt;&gt;"",IFERROR(TRIM(INDEX($A677:$Y677,MATCH(Lists!$J$3,$A$1:$Y$1,0))&amp;""),""),IF(IFERROR(TRIM(INDEX($A677:$Y677,MATCH(Lists!$J$4,$A$1:$Y$1,0))&amp;""),"")&lt;&gt;"",IFERROR(TRIM(INDEX($A677:$Y677,MATCH(Lists!$J$4,$A$1:$Y$1,0))&amp;""),""),IFERROR(TRIM(INDEX($A677:$Y677,MATCH(Lists!$J$2,$A$1:$Y$1,0))&amp;""),"")))</f>
        <v/>
      </c>
      <c r="AG677" s="21">
        <f>IFERROR(TRIM(INDEX($A677:$Y677,MATCH(Lists!$J$5,$A$1:$Y$1,0))&amp;""),"")</f>
        <v/>
      </c>
      <c r="AH677" s="21">
        <f>IFERROR(VALUE(IFERROR(TRIM(INDEX($A677:$Y677,MATCH(Lists!$J$6,$A$1:$Y$1,0))&amp;""),"")),"")</f>
        <v/>
      </c>
      <c r="AI677" s="22">
        <f>IF($AD677="S",Themes!$L$8,IF($AD677="M",Themes!$L$9,IF($AD677="L",Themes!$L$10,0)))</f>
        <v/>
      </c>
      <c r="AJ677" s="21">
        <f>IF(OR($AA677="",$AF677=""),0,IF(COUNTIFS($AA$2:$AA677,$AA677,$AF$2:$AF677,$AF677)=1,1,0))</f>
        <v/>
      </c>
      <c r="AK677" s="21">
        <f>IF($AJ677=1,IF(AND($AG677&lt;&gt;"",$AG677&lt;&gt;Themes!$L$12),1,0),0)</f>
        <v/>
      </c>
    </row>
    <row r="678">
      <c r="Z678" s="19" t="n"/>
      <c r="AA678" s="23" t="n"/>
      <c r="AB678" s="23" t="n"/>
      <c r="AC678" s="23" t="n"/>
      <c r="AD678" s="23" t="n"/>
      <c r="AE678" s="19" t="n"/>
      <c r="AF678" s="21">
        <f>IF(IFERROR(TRIM(INDEX($A678:$Y678,MATCH(Lists!$J$3,$A$1:$Y$1,0))&amp;""),"")&lt;&gt;"",IFERROR(TRIM(INDEX($A678:$Y678,MATCH(Lists!$J$3,$A$1:$Y$1,0))&amp;""),""),IF(IFERROR(TRIM(INDEX($A678:$Y678,MATCH(Lists!$J$4,$A$1:$Y$1,0))&amp;""),"")&lt;&gt;"",IFERROR(TRIM(INDEX($A678:$Y678,MATCH(Lists!$J$4,$A$1:$Y$1,0))&amp;""),""),IFERROR(TRIM(INDEX($A678:$Y678,MATCH(Lists!$J$2,$A$1:$Y$1,0))&amp;""),"")))</f>
        <v/>
      </c>
      <c r="AG678" s="21">
        <f>IFERROR(TRIM(INDEX($A678:$Y678,MATCH(Lists!$J$5,$A$1:$Y$1,0))&amp;""),"")</f>
        <v/>
      </c>
      <c r="AH678" s="21">
        <f>IFERROR(VALUE(IFERROR(TRIM(INDEX($A678:$Y678,MATCH(Lists!$J$6,$A$1:$Y$1,0))&amp;""),"")),"")</f>
        <v/>
      </c>
      <c r="AI678" s="22">
        <f>IF($AD678="S",Themes!$L$8,IF($AD678="M",Themes!$L$9,IF($AD678="L",Themes!$L$10,0)))</f>
        <v/>
      </c>
      <c r="AJ678" s="21">
        <f>IF(OR($AA678="",$AF678=""),0,IF(COUNTIFS($AA$2:$AA678,$AA678,$AF$2:$AF678,$AF678)=1,1,0))</f>
        <v/>
      </c>
      <c r="AK678" s="21">
        <f>IF($AJ678=1,IF(AND($AG678&lt;&gt;"",$AG678&lt;&gt;Themes!$L$12),1,0),0)</f>
        <v/>
      </c>
    </row>
    <row r="679">
      <c r="Z679" s="19" t="n"/>
      <c r="AA679" s="23" t="n"/>
      <c r="AB679" s="23" t="n"/>
      <c r="AC679" s="23" t="n"/>
      <c r="AD679" s="23" t="n"/>
      <c r="AE679" s="19" t="n"/>
      <c r="AF679" s="21">
        <f>IF(IFERROR(TRIM(INDEX($A679:$Y679,MATCH(Lists!$J$3,$A$1:$Y$1,0))&amp;""),"")&lt;&gt;"",IFERROR(TRIM(INDEX($A679:$Y679,MATCH(Lists!$J$3,$A$1:$Y$1,0))&amp;""),""),IF(IFERROR(TRIM(INDEX($A679:$Y679,MATCH(Lists!$J$4,$A$1:$Y$1,0))&amp;""),"")&lt;&gt;"",IFERROR(TRIM(INDEX($A679:$Y679,MATCH(Lists!$J$4,$A$1:$Y$1,0))&amp;""),""),IFERROR(TRIM(INDEX($A679:$Y679,MATCH(Lists!$J$2,$A$1:$Y$1,0))&amp;""),"")))</f>
        <v/>
      </c>
      <c r="AG679" s="21">
        <f>IFERROR(TRIM(INDEX($A679:$Y679,MATCH(Lists!$J$5,$A$1:$Y$1,0))&amp;""),"")</f>
        <v/>
      </c>
      <c r="AH679" s="21">
        <f>IFERROR(VALUE(IFERROR(TRIM(INDEX($A679:$Y679,MATCH(Lists!$J$6,$A$1:$Y$1,0))&amp;""),"")),"")</f>
        <v/>
      </c>
      <c r="AI679" s="22">
        <f>IF($AD679="S",Themes!$L$8,IF($AD679="M",Themes!$L$9,IF($AD679="L",Themes!$L$10,0)))</f>
        <v/>
      </c>
      <c r="AJ679" s="21">
        <f>IF(OR($AA679="",$AF679=""),0,IF(COUNTIFS($AA$2:$AA679,$AA679,$AF$2:$AF679,$AF679)=1,1,0))</f>
        <v/>
      </c>
      <c r="AK679" s="21">
        <f>IF($AJ679=1,IF(AND($AG679&lt;&gt;"",$AG679&lt;&gt;Themes!$L$12),1,0),0)</f>
        <v/>
      </c>
    </row>
    <row r="680">
      <c r="Z680" s="19" t="n"/>
      <c r="AA680" s="23" t="n"/>
      <c r="AB680" s="23" t="n"/>
      <c r="AC680" s="23" t="n"/>
      <c r="AD680" s="23" t="n"/>
      <c r="AE680" s="19" t="n"/>
      <c r="AF680" s="21">
        <f>IF(IFERROR(TRIM(INDEX($A680:$Y680,MATCH(Lists!$J$3,$A$1:$Y$1,0))&amp;""),"")&lt;&gt;"",IFERROR(TRIM(INDEX($A680:$Y680,MATCH(Lists!$J$3,$A$1:$Y$1,0))&amp;""),""),IF(IFERROR(TRIM(INDEX($A680:$Y680,MATCH(Lists!$J$4,$A$1:$Y$1,0))&amp;""),"")&lt;&gt;"",IFERROR(TRIM(INDEX($A680:$Y680,MATCH(Lists!$J$4,$A$1:$Y$1,0))&amp;""),""),IFERROR(TRIM(INDEX($A680:$Y680,MATCH(Lists!$J$2,$A$1:$Y$1,0))&amp;""),"")))</f>
        <v/>
      </c>
      <c r="AG680" s="21">
        <f>IFERROR(TRIM(INDEX($A680:$Y680,MATCH(Lists!$J$5,$A$1:$Y$1,0))&amp;""),"")</f>
        <v/>
      </c>
      <c r="AH680" s="21">
        <f>IFERROR(VALUE(IFERROR(TRIM(INDEX($A680:$Y680,MATCH(Lists!$J$6,$A$1:$Y$1,0))&amp;""),"")),"")</f>
        <v/>
      </c>
      <c r="AI680" s="22">
        <f>IF($AD680="S",Themes!$L$8,IF($AD680="M",Themes!$L$9,IF($AD680="L",Themes!$L$10,0)))</f>
        <v/>
      </c>
      <c r="AJ680" s="21">
        <f>IF(OR($AA680="",$AF680=""),0,IF(COUNTIFS($AA$2:$AA680,$AA680,$AF$2:$AF680,$AF680)=1,1,0))</f>
        <v/>
      </c>
      <c r="AK680" s="21">
        <f>IF($AJ680=1,IF(AND($AG680&lt;&gt;"",$AG680&lt;&gt;Themes!$L$12),1,0),0)</f>
        <v/>
      </c>
    </row>
    <row r="681">
      <c r="Z681" s="19" t="n"/>
      <c r="AA681" s="23" t="n"/>
      <c r="AB681" s="23" t="n"/>
      <c r="AC681" s="23" t="n"/>
      <c r="AD681" s="23" t="n"/>
      <c r="AE681" s="19" t="n"/>
      <c r="AF681" s="21">
        <f>IF(IFERROR(TRIM(INDEX($A681:$Y681,MATCH(Lists!$J$3,$A$1:$Y$1,0))&amp;""),"")&lt;&gt;"",IFERROR(TRIM(INDEX($A681:$Y681,MATCH(Lists!$J$3,$A$1:$Y$1,0))&amp;""),""),IF(IFERROR(TRIM(INDEX($A681:$Y681,MATCH(Lists!$J$4,$A$1:$Y$1,0))&amp;""),"")&lt;&gt;"",IFERROR(TRIM(INDEX($A681:$Y681,MATCH(Lists!$J$4,$A$1:$Y$1,0))&amp;""),""),IFERROR(TRIM(INDEX($A681:$Y681,MATCH(Lists!$J$2,$A$1:$Y$1,0))&amp;""),"")))</f>
        <v/>
      </c>
      <c r="AG681" s="21">
        <f>IFERROR(TRIM(INDEX($A681:$Y681,MATCH(Lists!$J$5,$A$1:$Y$1,0))&amp;""),"")</f>
        <v/>
      </c>
      <c r="AH681" s="21">
        <f>IFERROR(VALUE(IFERROR(TRIM(INDEX($A681:$Y681,MATCH(Lists!$J$6,$A$1:$Y$1,0))&amp;""),"")),"")</f>
        <v/>
      </c>
      <c r="AI681" s="22">
        <f>IF($AD681="S",Themes!$L$8,IF($AD681="M",Themes!$L$9,IF($AD681="L",Themes!$L$10,0)))</f>
        <v/>
      </c>
      <c r="AJ681" s="21">
        <f>IF(OR($AA681="",$AF681=""),0,IF(COUNTIFS($AA$2:$AA681,$AA681,$AF$2:$AF681,$AF681)=1,1,0))</f>
        <v/>
      </c>
      <c r="AK681" s="21">
        <f>IF($AJ681=1,IF(AND($AG681&lt;&gt;"",$AG681&lt;&gt;Themes!$L$12),1,0),0)</f>
        <v/>
      </c>
    </row>
    <row r="682">
      <c r="Z682" s="19" t="n"/>
      <c r="AA682" s="23" t="n"/>
      <c r="AB682" s="23" t="n"/>
      <c r="AC682" s="23" t="n"/>
      <c r="AD682" s="23" t="n"/>
      <c r="AE682" s="19" t="n"/>
      <c r="AF682" s="21">
        <f>IF(IFERROR(TRIM(INDEX($A682:$Y682,MATCH(Lists!$J$3,$A$1:$Y$1,0))&amp;""),"")&lt;&gt;"",IFERROR(TRIM(INDEX($A682:$Y682,MATCH(Lists!$J$3,$A$1:$Y$1,0))&amp;""),""),IF(IFERROR(TRIM(INDEX($A682:$Y682,MATCH(Lists!$J$4,$A$1:$Y$1,0))&amp;""),"")&lt;&gt;"",IFERROR(TRIM(INDEX($A682:$Y682,MATCH(Lists!$J$4,$A$1:$Y$1,0))&amp;""),""),IFERROR(TRIM(INDEX($A682:$Y682,MATCH(Lists!$J$2,$A$1:$Y$1,0))&amp;""),"")))</f>
        <v/>
      </c>
      <c r="AG682" s="21">
        <f>IFERROR(TRIM(INDEX($A682:$Y682,MATCH(Lists!$J$5,$A$1:$Y$1,0))&amp;""),"")</f>
        <v/>
      </c>
      <c r="AH682" s="21">
        <f>IFERROR(VALUE(IFERROR(TRIM(INDEX($A682:$Y682,MATCH(Lists!$J$6,$A$1:$Y$1,0))&amp;""),"")),"")</f>
        <v/>
      </c>
      <c r="AI682" s="22">
        <f>IF($AD682="S",Themes!$L$8,IF($AD682="M",Themes!$L$9,IF($AD682="L",Themes!$L$10,0)))</f>
        <v/>
      </c>
      <c r="AJ682" s="21">
        <f>IF(OR($AA682="",$AF682=""),0,IF(COUNTIFS($AA$2:$AA682,$AA682,$AF$2:$AF682,$AF682)=1,1,0))</f>
        <v/>
      </c>
      <c r="AK682" s="21">
        <f>IF($AJ682=1,IF(AND($AG682&lt;&gt;"",$AG682&lt;&gt;Themes!$L$12),1,0),0)</f>
        <v/>
      </c>
    </row>
    <row r="683">
      <c r="Z683" s="19" t="n"/>
      <c r="AA683" s="23" t="n"/>
      <c r="AB683" s="23" t="n"/>
      <c r="AC683" s="23" t="n"/>
      <c r="AD683" s="23" t="n"/>
      <c r="AE683" s="19" t="n"/>
      <c r="AF683" s="21">
        <f>IF(IFERROR(TRIM(INDEX($A683:$Y683,MATCH(Lists!$J$3,$A$1:$Y$1,0))&amp;""),"")&lt;&gt;"",IFERROR(TRIM(INDEX($A683:$Y683,MATCH(Lists!$J$3,$A$1:$Y$1,0))&amp;""),""),IF(IFERROR(TRIM(INDEX($A683:$Y683,MATCH(Lists!$J$4,$A$1:$Y$1,0))&amp;""),"")&lt;&gt;"",IFERROR(TRIM(INDEX($A683:$Y683,MATCH(Lists!$J$4,$A$1:$Y$1,0))&amp;""),""),IFERROR(TRIM(INDEX($A683:$Y683,MATCH(Lists!$J$2,$A$1:$Y$1,0))&amp;""),"")))</f>
        <v/>
      </c>
      <c r="AG683" s="21">
        <f>IFERROR(TRIM(INDEX($A683:$Y683,MATCH(Lists!$J$5,$A$1:$Y$1,0))&amp;""),"")</f>
        <v/>
      </c>
      <c r="AH683" s="21">
        <f>IFERROR(VALUE(IFERROR(TRIM(INDEX($A683:$Y683,MATCH(Lists!$J$6,$A$1:$Y$1,0))&amp;""),"")),"")</f>
        <v/>
      </c>
      <c r="AI683" s="22">
        <f>IF($AD683="S",Themes!$L$8,IF($AD683="M",Themes!$L$9,IF($AD683="L",Themes!$L$10,0)))</f>
        <v/>
      </c>
      <c r="AJ683" s="21">
        <f>IF(OR($AA683="",$AF683=""),0,IF(COUNTIFS($AA$2:$AA683,$AA683,$AF$2:$AF683,$AF683)=1,1,0))</f>
        <v/>
      </c>
      <c r="AK683" s="21">
        <f>IF($AJ683=1,IF(AND($AG683&lt;&gt;"",$AG683&lt;&gt;Themes!$L$12),1,0),0)</f>
        <v/>
      </c>
    </row>
    <row r="684">
      <c r="Z684" s="19" t="n"/>
      <c r="AA684" s="23" t="n"/>
      <c r="AB684" s="23" t="n"/>
      <c r="AC684" s="23" t="n"/>
      <c r="AD684" s="23" t="n"/>
      <c r="AE684" s="19" t="n"/>
      <c r="AF684" s="21">
        <f>IF(IFERROR(TRIM(INDEX($A684:$Y684,MATCH(Lists!$J$3,$A$1:$Y$1,0))&amp;""),"")&lt;&gt;"",IFERROR(TRIM(INDEX($A684:$Y684,MATCH(Lists!$J$3,$A$1:$Y$1,0))&amp;""),""),IF(IFERROR(TRIM(INDEX($A684:$Y684,MATCH(Lists!$J$4,$A$1:$Y$1,0))&amp;""),"")&lt;&gt;"",IFERROR(TRIM(INDEX($A684:$Y684,MATCH(Lists!$J$4,$A$1:$Y$1,0))&amp;""),""),IFERROR(TRIM(INDEX($A684:$Y684,MATCH(Lists!$J$2,$A$1:$Y$1,0))&amp;""),"")))</f>
        <v/>
      </c>
      <c r="AG684" s="21">
        <f>IFERROR(TRIM(INDEX($A684:$Y684,MATCH(Lists!$J$5,$A$1:$Y$1,0))&amp;""),"")</f>
        <v/>
      </c>
      <c r="AH684" s="21">
        <f>IFERROR(VALUE(IFERROR(TRIM(INDEX($A684:$Y684,MATCH(Lists!$J$6,$A$1:$Y$1,0))&amp;""),"")),"")</f>
        <v/>
      </c>
      <c r="AI684" s="22">
        <f>IF($AD684="S",Themes!$L$8,IF($AD684="M",Themes!$L$9,IF($AD684="L",Themes!$L$10,0)))</f>
        <v/>
      </c>
      <c r="AJ684" s="21">
        <f>IF(OR($AA684="",$AF684=""),0,IF(COUNTIFS($AA$2:$AA684,$AA684,$AF$2:$AF684,$AF684)=1,1,0))</f>
        <v/>
      </c>
      <c r="AK684" s="21">
        <f>IF($AJ684=1,IF(AND($AG684&lt;&gt;"",$AG684&lt;&gt;Themes!$L$12),1,0),0)</f>
        <v/>
      </c>
    </row>
    <row r="685">
      <c r="Z685" s="19" t="n"/>
      <c r="AA685" s="23" t="n"/>
      <c r="AB685" s="23" t="n"/>
      <c r="AC685" s="23" t="n"/>
      <c r="AD685" s="23" t="n"/>
      <c r="AE685" s="19" t="n"/>
      <c r="AF685" s="21">
        <f>IF(IFERROR(TRIM(INDEX($A685:$Y685,MATCH(Lists!$J$3,$A$1:$Y$1,0))&amp;""),"")&lt;&gt;"",IFERROR(TRIM(INDEX($A685:$Y685,MATCH(Lists!$J$3,$A$1:$Y$1,0))&amp;""),""),IF(IFERROR(TRIM(INDEX($A685:$Y685,MATCH(Lists!$J$4,$A$1:$Y$1,0))&amp;""),"")&lt;&gt;"",IFERROR(TRIM(INDEX($A685:$Y685,MATCH(Lists!$J$4,$A$1:$Y$1,0))&amp;""),""),IFERROR(TRIM(INDEX($A685:$Y685,MATCH(Lists!$J$2,$A$1:$Y$1,0))&amp;""),"")))</f>
        <v/>
      </c>
      <c r="AG685" s="21">
        <f>IFERROR(TRIM(INDEX($A685:$Y685,MATCH(Lists!$J$5,$A$1:$Y$1,0))&amp;""),"")</f>
        <v/>
      </c>
      <c r="AH685" s="21">
        <f>IFERROR(VALUE(IFERROR(TRIM(INDEX($A685:$Y685,MATCH(Lists!$J$6,$A$1:$Y$1,0))&amp;""),"")),"")</f>
        <v/>
      </c>
      <c r="AI685" s="22">
        <f>IF($AD685="S",Themes!$L$8,IF($AD685="M",Themes!$L$9,IF($AD685="L",Themes!$L$10,0)))</f>
        <v/>
      </c>
      <c r="AJ685" s="21">
        <f>IF(OR($AA685="",$AF685=""),0,IF(COUNTIFS($AA$2:$AA685,$AA685,$AF$2:$AF685,$AF685)=1,1,0))</f>
        <v/>
      </c>
      <c r="AK685" s="21">
        <f>IF($AJ685=1,IF(AND($AG685&lt;&gt;"",$AG685&lt;&gt;Themes!$L$12),1,0),0)</f>
        <v/>
      </c>
    </row>
    <row r="686">
      <c r="Z686" s="19" t="n"/>
      <c r="AA686" s="23" t="n"/>
      <c r="AB686" s="23" t="n"/>
      <c r="AC686" s="23" t="n"/>
      <c r="AD686" s="23" t="n"/>
      <c r="AE686" s="19" t="n"/>
      <c r="AF686" s="21">
        <f>IF(IFERROR(TRIM(INDEX($A686:$Y686,MATCH(Lists!$J$3,$A$1:$Y$1,0))&amp;""),"")&lt;&gt;"",IFERROR(TRIM(INDEX($A686:$Y686,MATCH(Lists!$J$3,$A$1:$Y$1,0))&amp;""),""),IF(IFERROR(TRIM(INDEX($A686:$Y686,MATCH(Lists!$J$4,$A$1:$Y$1,0))&amp;""),"")&lt;&gt;"",IFERROR(TRIM(INDEX($A686:$Y686,MATCH(Lists!$J$4,$A$1:$Y$1,0))&amp;""),""),IFERROR(TRIM(INDEX($A686:$Y686,MATCH(Lists!$J$2,$A$1:$Y$1,0))&amp;""),"")))</f>
        <v/>
      </c>
      <c r="AG686" s="21">
        <f>IFERROR(TRIM(INDEX($A686:$Y686,MATCH(Lists!$J$5,$A$1:$Y$1,0))&amp;""),"")</f>
        <v/>
      </c>
      <c r="AH686" s="21">
        <f>IFERROR(VALUE(IFERROR(TRIM(INDEX($A686:$Y686,MATCH(Lists!$J$6,$A$1:$Y$1,0))&amp;""),"")),"")</f>
        <v/>
      </c>
      <c r="AI686" s="22">
        <f>IF($AD686="S",Themes!$L$8,IF($AD686="M",Themes!$L$9,IF($AD686="L",Themes!$L$10,0)))</f>
        <v/>
      </c>
      <c r="AJ686" s="21">
        <f>IF(OR($AA686="",$AF686=""),0,IF(COUNTIFS($AA$2:$AA686,$AA686,$AF$2:$AF686,$AF686)=1,1,0))</f>
        <v/>
      </c>
      <c r="AK686" s="21">
        <f>IF($AJ686=1,IF(AND($AG686&lt;&gt;"",$AG686&lt;&gt;Themes!$L$12),1,0),0)</f>
        <v/>
      </c>
    </row>
    <row r="687">
      <c r="Z687" s="19" t="n"/>
      <c r="AA687" s="23" t="n"/>
      <c r="AB687" s="23" t="n"/>
      <c r="AC687" s="23" t="n"/>
      <c r="AD687" s="23" t="n"/>
      <c r="AE687" s="19" t="n"/>
      <c r="AF687" s="21">
        <f>IF(IFERROR(TRIM(INDEX($A687:$Y687,MATCH(Lists!$J$3,$A$1:$Y$1,0))&amp;""),"")&lt;&gt;"",IFERROR(TRIM(INDEX($A687:$Y687,MATCH(Lists!$J$3,$A$1:$Y$1,0))&amp;""),""),IF(IFERROR(TRIM(INDEX($A687:$Y687,MATCH(Lists!$J$4,$A$1:$Y$1,0))&amp;""),"")&lt;&gt;"",IFERROR(TRIM(INDEX($A687:$Y687,MATCH(Lists!$J$4,$A$1:$Y$1,0))&amp;""),""),IFERROR(TRIM(INDEX($A687:$Y687,MATCH(Lists!$J$2,$A$1:$Y$1,0))&amp;""),"")))</f>
        <v/>
      </c>
      <c r="AG687" s="21">
        <f>IFERROR(TRIM(INDEX($A687:$Y687,MATCH(Lists!$J$5,$A$1:$Y$1,0))&amp;""),"")</f>
        <v/>
      </c>
      <c r="AH687" s="21">
        <f>IFERROR(VALUE(IFERROR(TRIM(INDEX($A687:$Y687,MATCH(Lists!$J$6,$A$1:$Y$1,0))&amp;""),"")),"")</f>
        <v/>
      </c>
      <c r="AI687" s="22">
        <f>IF($AD687="S",Themes!$L$8,IF($AD687="M",Themes!$L$9,IF($AD687="L",Themes!$L$10,0)))</f>
        <v/>
      </c>
      <c r="AJ687" s="21">
        <f>IF(OR($AA687="",$AF687=""),0,IF(COUNTIFS($AA$2:$AA687,$AA687,$AF$2:$AF687,$AF687)=1,1,0))</f>
        <v/>
      </c>
      <c r="AK687" s="21">
        <f>IF($AJ687=1,IF(AND($AG687&lt;&gt;"",$AG687&lt;&gt;Themes!$L$12),1,0),0)</f>
        <v/>
      </c>
    </row>
    <row r="688">
      <c r="Z688" s="19" t="n"/>
      <c r="AA688" s="23" t="n"/>
      <c r="AB688" s="23" t="n"/>
      <c r="AC688" s="23" t="n"/>
      <c r="AD688" s="23" t="n"/>
      <c r="AE688" s="19" t="n"/>
      <c r="AF688" s="21">
        <f>IF(IFERROR(TRIM(INDEX($A688:$Y688,MATCH(Lists!$J$3,$A$1:$Y$1,0))&amp;""),"")&lt;&gt;"",IFERROR(TRIM(INDEX($A688:$Y688,MATCH(Lists!$J$3,$A$1:$Y$1,0))&amp;""),""),IF(IFERROR(TRIM(INDEX($A688:$Y688,MATCH(Lists!$J$4,$A$1:$Y$1,0))&amp;""),"")&lt;&gt;"",IFERROR(TRIM(INDEX($A688:$Y688,MATCH(Lists!$J$4,$A$1:$Y$1,0))&amp;""),""),IFERROR(TRIM(INDEX($A688:$Y688,MATCH(Lists!$J$2,$A$1:$Y$1,0))&amp;""),"")))</f>
        <v/>
      </c>
      <c r="AG688" s="21">
        <f>IFERROR(TRIM(INDEX($A688:$Y688,MATCH(Lists!$J$5,$A$1:$Y$1,0))&amp;""),"")</f>
        <v/>
      </c>
      <c r="AH688" s="21">
        <f>IFERROR(VALUE(IFERROR(TRIM(INDEX($A688:$Y688,MATCH(Lists!$J$6,$A$1:$Y$1,0))&amp;""),"")),"")</f>
        <v/>
      </c>
      <c r="AI688" s="22">
        <f>IF($AD688="S",Themes!$L$8,IF($AD688="M",Themes!$L$9,IF($AD688="L",Themes!$L$10,0)))</f>
        <v/>
      </c>
      <c r="AJ688" s="21">
        <f>IF(OR($AA688="",$AF688=""),0,IF(COUNTIFS($AA$2:$AA688,$AA688,$AF$2:$AF688,$AF688)=1,1,0))</f>
        <v/>
      </c>
      <c r="AK688" s="21">
        <f>IF($AJ688=1,IF(AND($AG688&lt;&gt;"",$AG688&lt;&gt;Themes!$L$12),1,0),0)</f>
        <v/>
      </c>
    </row>
    <row r="689">
      <c r="Z689" s="19" t="n"/>
      <c r="AA689" s="23" t="n"/>
      <c r="AB689" s="23" t="n"/>
      <c r="AC689" s="23" t="n"/>
      <c r="AD689" s="23" t="n"/>
      <c r="AE689" s="19" t="n"/>
      <c r="AF689" s="21">
        <f>IF(IFERROR(TRIM(INDEX($A689:$Y689,MATCH(Lists!$J$3,$A$1:$Y$1,0))&amp;""),"")&lt;&gt;"",IFERROR(TRIM(INDEX($A689:$Y689,MATCH(Lists!$J$3,$A$1:$Y$1,0))&amp;""),""),IF(IFERROR(TRIM(INDEX($A689:$Y689,MATCH(Lists!$J$4,$A$1:$Y$1,0))&amp;""),"")&lt;&gt;"",IFERROR(TRIM(INDEX($A689:$Y689,MATCH(Lists!$J$4,$A$1:$Y$1,0))&amp;""),""),IFERROR(TRIM(INDEX($A689:$Y689,MATCH(Lists!$J$2,$A$1:$Y$1,0))&amp;""),"")))</f>
        <v/>
      </c>
      <c r="AG689" s="21">
        <f>IFERROR(TRIM(INDEX($A689:$Y689,MATCH(Lists!$J$5,$A$1:$Y$1,0))&amp;""),"")</f>
        <v/>
      </c>
      <c r="AH689" s="21">
        <f>IFERROR(VALUE(IFERROR(TRIM(INDEX($A689:$Y689,MATCH(Lists!$J$6,$A$1:$Y$1,0))&amp;""),"")),"")</f>
        <v/>
      </c>
      <c r="AI689" s="22">
        <f>IF($AD689="S",Themes!$L$8,IF($AD689="M",Themes!$L$9,IF($AD689="L",Themes!$L$10,0)))</f>
        <v/>
      </c>
      <c r="AJ689" s="21">
        <f>IF(OR($AA689="",$AF689=""),0,IF(COUNTIFS($AA$2:$AA689,$AA689,$AF$2:$AF689,$AF689)=1,1,0))</f>
        <v/>
      </c>
      <c r="AK689" s="21">
        <f>IF($AJ689=1,IF(AND($AG689&lt;&gt;"",$AG689&lt;&gt;Themes!$L$12),1,0),0)</f>
        <v/>
      </c>
    </row>
    <row r="690">
      <c r="Z690" s="19" t="n"/>
      <c r="AA690" s="23" t="n"/>
      <c r="AB690" s="23" t="n"/>
      <c r="AC690" s="23" t="n"/>
      <c r="AD690" s="23" t="n"/>
      <c r="AE690" s="19" t="n"/>
      <c r="AF690" s="21">
        <f>IF(IFERROR(TRIM(INDEX($A690:$Y690,MATCH(Lists!$J$3,$A$1:$Y$1,0))&amp;""),"")&lt;&gt;"",IFERROR(TRIM(INDEX($A690:$Y690,MATCH(Lists!$J$3,$A$1:$Y$1,0))&amp;""),""),IF(IFERROR(TRIM(INDEX($A690:$Y690,MATCH(Lists!$J$4,$A$1:$Y$1,0))&amp;""),"")&lt;&gt;"",IFERROR(TRIM(INDEX($A690:$Y690,MATCH(Lists!$J$4,$A$1:$Y$1,0))&amp;""),""),IFERROR(TRIM(INDEX($A690:$Y690,MATCH(Lists!$J$2,$A$1:$Y$1,0))&amp;""),"")))</f>
        <v/>
      </c>
      <c r="AG690" s="21">
        <f>IFERROR(TRIM(INDEX($A690:$Y690,MATCH(Lists!$J$5,$A$1:$Y$1,0))&amp;""),"")</f>
        <v/>
      </c>
      <c r="AH690" s="21">
        <f>IFERROR(VALUE(IFERROR(TRIM(INDEX($A690:$Y690,MATCH(Lists!$J$6,$A$1:$Y$1,0))&amp;""),"")),"")</f>
        <v/>
      </c>
      <c r="AI690" s="22">
        <f>IF($AD690="S",Themes!$L$8,IF($AD690="M",Themes!$L$9,IF($AD690="L",Themes!$L$10,0)))</f>
        <v/>
      </c>
      <c r="AJ690" s="21">
        <f>IF(OR($AA690="",$AF690=""),0,IF(COUNTIFS($AA$2:$AA690,$AA690,$AF$2:$AF690,$AF690)=1,1,0))</f>
        <v/>
      </c>
      <c r="AK690" s="21">
        <f>IF($AJ690=1,IF(AND($AG690&lt;&gt;"",$AG690&lt;&gt;Themes!$L$12),1,0),0)</f>
        <v/>
      </c>
    </row>
    <row r="691">
      <c r="Z691" s="19" t="n"/>
      <c r="AA691" s="23" t="n"/>
      <c r="AB691" s="23" t="n"/>
      <c r="AC691" s="23" t="n"/>
      <c r="AD691" s="23" t="n"/>
      <c r="AE691" s="19" t="n"/>
      <c r="AF691" s="21">
        <f>IF(IFERROR(TRIM(INDEX($A691:$Y691,MATCH(Lists!$J$3,$A$1:$Y$1,0))&amp;""),"")&lt;&gt;"",IFERROR(TRIM(INDEX($A691:$Y691,MATCH(Lists!$J$3,$A$1:$Y$1,0))&amp;""),""),IF(IFERROR(TRIM(INDEX($A691:$Y691,MATCH(Lists!$J$4,$A$1:$Y$1,0))&amp;""),"")&lt;&gt;"",IFERROR(TRIM(INDEX($A691:$Y691,MATCH(Lists!$J$4,$A$1:$Y$1,0))&amp;""),""),IFERROR(TRIM(INDEX($A691:$Y691,MATCH(Lists!$J$2,$A$1:$Y$1,0))&amp;""),"")))</f>
        <v/>
      </c>
      <c r="AG691" s="21">
        <f>IFERROR(TRIM(INDEX($A691:$Y691,MATCH(Lists!$J$5,$A$1:$Y$1,0))&amp;""),"")</f>
        <v/>
      </c>
      <c r="AH691" s="21">
        <f>IFERROR(VALUE(IFERROR(TRIM(INDEX($A691:$Y691,MATCH(Lists!$J$6,$A$1:$Y$1,0))&amp;""),"")),"")</f>
        <v/>
      </c>
      <c r="AI691" s="22">
        <f>IF($AD691="S",Themes!$L$8,IF($AD691="M",Themes!$L$9,IF($AD691="L",Themes!$L$10,0)))</f>
        <v/>
      </c>
      <c r="AJ691" s="21">
        <f>IF(OR($AA691="",$AF691=""),0,IF(COUNTIFS($AA$2:$AA691,$AA691,$AF$2:$AF691,$AF691)=1,1,0))</f>
        <v/>
      </c>
      <c r="AK691" s="21">
        <f>IF($AJ691=1,IF(AND($AG691&lt;&gt;"",$AG691&lt;&gt;Themes!$L$12),1,0),0)</f>
        <v/>
      </c>
    </row>
    <row r="692">
      <c r="Z692" s="19" t="n"/>
      <c r="AA692" s="23" t="n"/>
      <c r="AB692" s="23" t="n"/>
      <c r="AC692" s="23" t="n"/>
      <c r="AD692" s="23" t="n"/>
      <c r="AE692" s="19" t="n"/>
      <c r="AF692" s="21">
        <f>IF(IFERROR(TRIM(INDEX($A692:$Y692,MATCH(Lists!$J$3,$A$1:$Y$1,0))&amp;""),"")&lt;&gt;"",IFERROR(TRIM(INDEX($A692:$Y692,MATCH(Lists!$J$3,$A$1:$Y$1,0))&amp;""),""),IF(IFERROR(TRIM(INDEX($A692:$Y692,MATCH(Lists!$J$4,$A$1:$Y$1,0))&amp;""),"")&lt;&gt;"",IFERROR(TRIM(INDEX($A692:$Y692,MATCH(Lists!$J$4,$A$1:$Y$1,0))&amp;""),""),IFERROR(TRIM(INDEX($A692:$Y692,MATCH(Lists!$J$2,$A$1:$Y$1,0))&amp;""),"")))</f>
        <v/>
      </c>
      <c r="AG692" s="21">
        <f>IFERROR(TRIM(INDEX($A692:$Y692,MATCH(Lists!$J$5,$A$1:$Y$1,0))&amp;""),"")</f>
        <v/>
      </c>
      <c r="AH692" s="21">
        <f>IFERROR(VALUE(IFERROR(TRIM(INDEX($A692:$Y692,MATCH(Lists!$J$6,$A$1:$Y$1,0))&amp;""),"")),"")</f>
        <v/>
      </c>
      <c r="AI692" s="22">
        <f>IF($AD692="S",Themes!$L$8,IF($AD692="M",Themes!$L$9,IF($AD692="L",Themes!$L$10,0)))</f>
        <v/>
      </c>
      <c r="AJ692" s="21">
        <f>IF(OR($AA692="",$AF692=""),0,IF(COUNTIFS($AA$2:$AA692,$AA692,$AF$2:$AF692,$AF692)=1,1,0))</f>
        <v/>
      </c>
      <c r="AK692" s="21">
        <f>IF($AJ692=1,IF(AND($AG692&lt;&gt;"",$AG692&lt;&gt;Themes!$L$12),1,0),0)</f>
        <v/>
      </c>
    </row>
    <row r="693">
      <c r="Z693" s="19" t="n"/>
      <c r="AA693" s="23" t="n"/>
      <c r="AB693" s="23" t="n"/>
      <c r="AC693" s="23" t="n"/>
      <c r="AD693" s="23" t="n"/>
      <c r="AE693" s="19" t="n"/>
      <c r="AF693" s="21">
        <f>IF(IFERROR(TRIM(INDEX($A693:$Y693,MATCH(Lists!$J$3,$A$1:$Y$1,0))&amp;""),"")&lt;&gt;"",IFERROR(TRIM(INDEX($A693:$Y693,MATCH(Lists!$J$3,$A$1:$Y$1,0))&amp;""),""),IF(IFERROR(TRIM(INDEX($A693:$Y693,MATCH(Lists!$J$4,$A$1:$Y$1,0))&amp;""),"")&lt;&gt;"",IFERROR(TRIM(INDEX($A693:$Y693,MATCH(Lists!$J$4,$A$1:$Y$1,0))&amp;""),""),IFERROR(TRIM(INDEX($A693:$Y693,MATCH(Lists!$J$2,$A$1:$Y$1,0))&amp;""),"")))</f>
        <v/>
      </c>
      <c r="AG693" s="21">
        <f>IFERROR(TRIM(INDEX($A693:$Y693,MATCH(Lists!$J$5,$A$1:$Y$1,0))&amp;""),"")</f>
        <v/>
      </c>
      <c r="AH693" s="21">
        <f>IFERROR(VALUE(IFERROR(TRIM(INDEX($A693:$Y693,MATCH(Lists!$J$6,$A$1:$Y$1,0))&amp;""),"")),"")</f>
        <v/>
      </c>
      <c r="AI693" s="22">
        <f>IF($AD693="S",Themes!$L$8,IF($AD693="M",Themes!$L$9,IF($AD693="L",Themes!$L$10,0)))</f>
        <v/>
      </c>
      <c r="AJ693" s="21">
        <f>IF(OR($AA693="",$AF693=""),0,IF(COUNTIFS($AA$2:$AA693,$AA693,$AF$2:$AF693,$AF693)=1,1,0))</f>
        <v/>
      </c>
      <c r="AK693" s="21">
        <f>IF($AJ693=1,IF(AND($AG693&lt;&gt;"",$AG693&lt;&gt;Themes!$L$12),1,0),0)</f>
        <v/>
      </c>
    </row>
    <row r="694">
      <c r="Z694" s="19" t="n"/>
      <c r="AA694" s="23" t="n"/>
      <c r="AB694" s="23" t="n"/>
      <c r="AC694" s="23" t="n"/>
      <c r="AD694" s="23" t="n"/>
      <c r="AE694" s="19" t="n"/>
      <c r="AF694" s="21">
        <f>IF(IFERROR(TRIM(INDEX($A694:$Y694,MATCH(Lists!$J$3,$A$1:$Y$1,0))&amp;""),"")&lt;&gt;"",IFERROR(TRIM(INDEX($A694:$Y694,MATCH(Lists!$J$3,$A$1:$Y$1,0))&amp;""),""),IF(IFERROR(TRIM(INDEX($A694:$Y694,MATCH(Lists!$J$4,$A$1:$Y$1,0))&amp;""),"")&lt;&gt;"",IFERROR(TRIM(INDEX($A694:$Y694,MATCH(Lists!$J$4,$A$1:$Y$1,0))&amp;""),""),IFERROR(TRIM(INDEX($A694:$Y694,MATCH(Lists!$J$2,$A$1:$Y$1,0))&amp;""),"")))</f>
        <v/>
      </c>
      <c r="AG694" s="21">
        <f>IFERROR(TRIM(INDEX($A694:$Y694,MATCH(Lists!$J$5,$A$1:$Y$1,0))&amp;""),"")</f>
        <v/>
      </c>
      <c r="AH694" s="21">
        <f>IFERROR(VALUE(IFERROR(TRIM(INDEX($A694:$Y694,MATCH(Lists!$J$6,$A$1:$Y$1,0))&amp;""),"")),"")</f>
        <v/>
      </c>
      <c r="AI694" s="22">
        <f>IF($AD694="S",Themes!$L$8,IF($AD694="M",Themes!$L$9,IF($AD694="L",Themes!$L$10,0)))</f>
        <v/>
      </c>
      <c r="AJ694" s="21">
        <f>IF(OR($AA694="",$AF694=""),0,IF(COUNTIFS($AA$2:$AA694,$AA694,$AF$2:$AF694,$AF694)=1,1,0))</f>
        <v/>
      </c>
      <c r="AK694" s="21">
        <f>IF($AJ694=1,IF(AND($AG694&lt;&gt;"",$AG694&lt;&gt;Themes!$L$12),1,0),0)</f>
        <v/>
      </c>
    </row>
    <row r="695">
      <c r="Z695" s="19" t="n"/>
      <c r="AA695" s="23" t="n"/>
      <c r="AB695" s="23" t="n"/>
      <c r="AC695" s="23" t="n"/>
      <c r="AD695" s="23" t="n"/>
      <c r="AE695" s="19" t="n"/>
      <c r="AF695" s="21">
        <f>IF(IFERROR(TRIM(INDEX($A695:$Y695,MATCH(Lists!$J$3,$A$1:$Y$1,0))&amp;""),"")&lt;&gt;"",IFERROR(TRIM(INDEX($A695:$Y695,MATCH(Lists!$J$3,$A$1:$Y$1,0))&amp;""),""),IF(IFERROR(TRIM(INDEX($A695:$Y695,MATCH(Lists!$J$4,$A$1:$Y$1,0))&amp;""),"")&lt;&gt;"",IFERROR(TRIM(INDEX($A695:$Y695,MATCH(Lists!$J$4,$A$1:$Y$1,0))&amp;""),""),IFERROR(TRIM(INDEX($A695:$Y695,MATCH(Lists!$J$2,$A$1:$Y$1,0))&amp;""),"")))</f>
        <v/>
      </c>
      <c r="AG695" s="21">
        <f>IFERROR(TRIM(INDEX($A695:$Y695,MATCH(Lists!$J$5,$A$1:$Y$1,0))&amp;""),"")</f>
        <v/>
      </c>
      <c r="AH695" s="21">
        <f>IFERROR(VALUE(IFERROR(TRIM(INDEX($A695:$Y695,MATCH(Lists!$J$6,$A$1:$Y$1,0))&amp;""),"")),"")</f>
        <v/>
      </c>
      <c r="AI695" s="22">
        <f>IF($AD695="S",Themes!$L$8,IF($AD695="M",Themes!$L$9,IF($AD695="L",Themes!$L$10,0)))</f>
        <v/>
      </c>
      <c r="AJ695" s="21">
        <f>IF(OR($AA695="",$AF695=""),0,IF(COUNTIFS($AA$2:$AA695,$AA695,$AF$2:$AF695,$AF695)=1,1,0))</f>
        <v/>
      </c>
      <c r="AK695" s="21">
        <f>IF($AJ695=1,IF(AND($AG695&lt;&gt;"",$AG695&lt;&gt;Themes!$L$12),1,0),0)</f>
        <v/>
      </c>
    </row>
    <row r="696">
      <c r="Z696" s="19" t="n"/>
      <c r="AA696" s="23" t="n"/>
      <c r="AB696" s="23" t="n"/>
      <c r="AC696" s="23" t="n"/>
      <c r="AD696" s="23" t="n"/>
      <c r="AE696" s="19" t="n"/>
      <c r="AF696" s="21">
        <f>IF(IFERROR(TRIM(INDEX($A696:$Y696,MATCH(Lists!$J$3,$A$1:$Y$1,0))&amp;""),"")&lt;&gt;"",IFERROR(TRIM(INDEX($A696:$Y696,MATCH(Lists!$J$3,$A$1:$Y$1,0))&amp;""),""),IF(IFERROR(TRIM(INDEX($A696:$Y696,MATCH(Lists!$J$4,$A$1:$Y$1,0))&amp;""),"")&lt;&gt;"",IFERROR(TRIM(INDEX($A696:$Y696,MATCH(Lists!$J$4,$A$1:$Y$1,0))&amp;""),""),IFERROR(TRIM(INDEX($A696:$Y696,MATCH(Lists!$J$2,$A$1:$Y$1,0))&amp;""),"")))</f>
        <v/>
      </c>
      <c r="AG696" s="21">
        <f>IFERROR(TRIM(INDEX($A696:$Y696,MATCH(Lists!$J$5,$A$1:$Y$1,0))&amp;""),"")</f>
        <v/>
      </c>
      <c r="AH696" s="21">
        <f>IFERROR(VALUE(IFERROR(TRIM(INDEX($A696:$Y696,MATCH(Lists!$J$6,$A$1:$Y$1,0))&amp;""),"")),"")</f>
        <v/>
      </c>
      <c r="AI696" s="22">
        <f>IF($AD696="S",Themes!$L$8,IF($AD696="M",Themes!$L$9,IF($AD696="L",Themes!$L$10,0)))</f>
        <v/>
      </c>
      <c r="AJ696" s="21">
        <f>IF(OR($AA696="",$AF696=""),0,IF(COUNTIFS($AA$2:$AA696,$AA696,$AF$2:$AF696,$AF696)=1,1,0))</f>
        <v/>
      </c>
      <c r="AK696" s="21">
        <f>IF($AJ696=1,IF(AND($AG696&lt;&gt;"",$AG696&lt;&gt;Themes!$L$12),1,0),0)</f>
        <v/>
      </c>
    </row>
    <row r="697">
      <c r="Z697" s="19" t="n"/>
      <c r="AA697" s="23" t="n"/>
      <c r="AB697" s="23" t="n"/>
      <c r="AC697" s="23" t="n"/>
      <c r="AD697" s="23" t="n"/>
      <c r="AE697" s="19" t="n"/>
      <c r="AF697" s="21">
        <f>IF(IFERROR(TRIM(INDEX($A697:$Y697,MATCH(Lists!$J$3,$A$1:$Y$1,0))&amp;""),"")&lt;&gt;"",IFERROR(TRIM(INDEX($A697:$Y697,MATCH(Lists!$J$3,$A$1:$Y$1,0))&amp;""),""),IF(IFERROR(TRIM(INDEX($A697:$Y697,MATCH(Lists!$J$4,$A$1:$Y$1,0))&amp;""),"")&lt;&gt;"",IFERROR(TRIM(INDEX($A697:$Y697,MATCH(Lists!$J$4,$A$1:$Y$1,0))&amp;""),""),IFERROR(TRIM(INDEX($A697:$Y697,MATCH(Lists!$J$2,$A$1:$Y$1,0))&amp;""),"")))</f>
        <v/>
      </c>
      <c r="AG697" s="21">
        <f>IFERROR(TRIM(INDEX($A697:$Y697,MATCH(Lists!$J$5,$A$1:$Y$1,0))&amp;""),"")</f>
        <v/>
      </c>
      <c r="AH697" s="21">
        <f>IFERROR(VALUE(IFERROR(TRIM(INDEX($A697:$Y697,MATCH(Lists!$J$6,$A$1:$Y$1,0))&amp;""),"")),"")</f>
        <v/>
      </c>
      <c r="AI697" s="22">
        <f>IF($AD697="S",Themes!$L$8,IF($AD697="M",Themes!$L$9,IF($AD697="L",Themes!$L$10,0)))</f>
        <v/>
      </c>
      <c r="AJ697" s="21">
        <f>IF(OR($AA697="",$AF697=""),0,IF(COUNTIFS($AA$2:$AA697,$AA697,$AF$2:$AF697,$AF697)=1,1,0))</f>
        <v/>
      </c>
      <c r="AK697" s="21">
        <f>IF($AJ697=1,IF(AND($AG697&lt;&gt;"",$AG697&lt;&gt;Themes!$L$12),1,0),0)</f>
        <v/>
      </c>
    </row>
    <row r="698">
      <c r="Z698" s="19" t="n"/>
      <c r="AA698" s="23" t="n"/>
      <c r="AB698" s="23" t="n"/>
      <c r="AC698" s="23" t="n"/>
      <c r="AD698" s="23" t="n"/>
      <c r="AE698" s="19" t="n"/>
      <c r="AF698" s="21">
        <f>IF(IFERROR(TRIM(INDEX($A698:$Y698,MATCH(Lists!$J$3,$A$1:$Y$1,0))&amp;""),"")&lt;&gt;"",IFERROR(TRIM(INDEX($A698:$Y698,MATCH(Lists!$J$3,$A$1:$Y$1,0))&amp;""),""),IF(IFERROR(TRIM(INDEX($A698:$Y698,MATCH(Lists!$J$4,$A$1:$Y$1,0))&amp;""),"")&lt;&gt;"",IFERROR(TRIM(INDEX($A698:$Y698,MATCH(Lists!$J$4,$A$1:$Y$1,0))&amp;""),""),IFERROR(TRIM(INDEX($A698:$Y698,MATCH(Lists!$J$2,$A$1:$Y$1,0))&amp;""),"")))</f>
        <v/>
      </c>
      <c r="AG698" s="21">
        <f>IFERROR(TRIM(INDEX($A698:$Y698,MATCH(Lists!$J$5,$A$1:$Y$1,0))&amp;""),"")</f>
        <v/>
      </c>
      <c r="AH698" s="21">
        <f>IFERROR(VALUE(IFERROR(TRIM(INDEX($A698:$Y698,MATCH(Lists!$J$6,$A$1:$Y$1,0))&amp;""),"")),"")</f>
        <v/>
      </c>
      <c r="AI698" s="22">
        <f>IF($AD698="S",Themes!$L$8,IF($AD698="M",Themes!$L$9,IF($AD698="L",Themes!$L$10,0)))</f>
        <v/>
      </c>
      <c r="AJ698" s="21">
        <f>IF(OR($AA698="",$AF698=""),0,IF(COUNTIFS($AA$2:$AA698,$AA698,$AF$2:$AF698,$AF698)=1,1,0))</f>
        <v/>
      </c>
      <c r="AK698" s="21">
        <f>IF($AJ698=1,IF(AND($AG698&lt;&gt;"",$AG698&lt;&gt;Themes!$L$12),1,0),0)</f>
        <v/>
      </c>
    </row>
    <row r="699">
      <c r="Z699" s="19" t="n"/>
      <c r="AA699" s="23" t="n"/>
      <c r="AB699" s="23" t="n"/>
      <c r="AC699" s="23" t="n"/>
      <c r="AD699" s="23" t="n"/>
      <c r="AE699" s="19" t="n"/>
      <c r="AF699" s="21">
        <f>IF(IFERROR(TRIM(INDEX($A699:$Y699,MATCH(Lists!$J$3,$A$1:$Y$1,0))&amp;""),"")&lt;&gt;"",IFERROR(TRIM(INDEX($A699:$Y699,MATCH(Lists!$J$3,$A$1:$Y$1,0))&amp;""),""),IF(IFERROR(TRIM(INDEX($A699:$Y699,MATCH(Lists!$J$4,$A$1:$Y$1,0))&amp;""),"")&lt;&gt;"",IFERROR(TRIM(INDEX($A699:$Y699,MATCH(Lists!$J$4,$A$1:$Y$1,0))&amp;""),""),IFERROR(TRIM(INDEX($A699:$Y699,MATCH(Lists!$J$2,$A$1:$Y$1,0))&amp;""),"")))</f>
        <v/>
      </c>
      <c r="AG699" s="21">
        <f>IFERROR(TRIM(INDEX($A699:$Y699,MATCH(Lists!$J$5,$A$1:$Y$1,0))&amp;""),"")</f>
        <v/>
      </c>
      <c r="AH699" s="21">
        <f>IFERROR(VALUE(IFERROR(TRIM(INDEX($A699:$Y699,MATCH(Lists!$J$6,$A$1:$Y$1,0))&amp;""),"")),"")</f>
        <v/>
      </c>
      <c r="AI699" s="22">
        <f>IF($AD699="S",Themes!$L$8,IF($AD699="M",Themes!$L$9,IF($AD699="L",Themes!$L$10,0)))</f>
        <v/>
      </c>
      <c r="AJ699" s="21">
        <f>IF(OR($AA699="",$AF699=""),0,IF(COUNTIFS($AA$2:$AA699,$AA699,$AF$2:$AF699,$AF699)=1,1,0))</f>
        <v/>
      </c>
      <c r="AK699" s="21">
        <f>IF($AJ699=1,IF(AND($AG699&lt;&gt;"",$AG699&lt;&gt;Themes!$L$12),1,0),0)</f>
        <v/>
      </c>
    </row>
    <row r="700">
      <c r="Z700" s="19" t="n"/>
      <c r="AA700" s="23" t="n"/>
      <c r="AB700" s="23" t="n"/>
      <c r="AC700" s="23" t="n"/>
      <c r="AD700" s="23" t="n"/>
      <c r="AE700" s="19" t="n"/>
      <c r="AF700" s="21">
        <f>IF(IFERROR(TRIM(INDEX($A700:$Y700,MATCH(Lists!$J$3,$A$1:$Y$1,0))&amp;""),"")&lt;&gt;"",IFERROR(TRIM(INDEX($A700:$Y700,MATCH(Lists!$J$3,$A$1:$Y$1,0))&amp;""),""),IF(IFERROR(TRIM(INDEX($A700:$Y700,MATCH(Lists!$J$4,$A$1:$Y$1,0))&amp;""),"")&lt;&gt;"",IFERROR(TRIM(INDEX($A700:$Y700,MATCH(Lists!$J$4,$A$1:$Y$1,0))&amp;""),""),IFERROR(TRIM(INDEX($A700:$Y700,MATCH(Lists!$J$2,$A$1:$Y$1,0))&amp;""),"")))</f>
        <v/>
      </c>
      <c r="AG700" s="21">
        <f>IFERROR(TRIM(INDEX($A700:$Y700,MATCH(Lists!$J$5,$A$1:$Y$1,0))&amp;""),"")</f>
        <v/>
      </c>
      <c r="AH700" s="21">
        <f>IFERROR(VALUE(IFERROR(TRIM(INDEX($A700:$Y700,MATCH(Lists!$J$6,$A$1:$Y$1,0))&amp;""),"")),"")</f>
        <v/>
      </c>
      <c r="AI700" s="22">
        <f>IF($AD700="S",Themes!$L$8,IF($AD700="M",Themes!$L$9,IF($AD700="L",Themes!$L$10,0)))</f>
        <v/>
      </c>
      <c r="AJ700" s="21">
        <f>IF(OR($AA700="",$AF700=""),0,IF(COUNTIFS($AA$2:$AA700,$AA700,$AF$2:$AF700,$AF700)=1,1,0))</f>
        <v/>
      </c>
      <c r="AK700" s="21">
        <f>IF($AJ700=1,IF(AND($AG700&lt;&gt;"",$AG700&lt;&gt;Themes!$L$12),1,0),0)</f>
        <v/>
      </c>
    </row>
    <row r="701">
      <c r="Z701" s="19" t="n"/>
      <c r="AA701" s="23" t="n"/>
      <c r="AB701" s="23" t="n"/>
      <c r="AC701" s="23" t="n"/>
      <c r="AD701" s="23" t="n"/>
      <c r="AE701" s="19" t="n"/>
      <c r="AF701" s="21">
        <f>IF(IFERROR(TRIM(INDEX($A701:$Y701,MATCH(Lists!$J$3,$A$1:$Y$1,0))&amp;""),"")&lt;&gt;"",IFERROR(TRIM(INDEX($A701:$Y701,MATCH(Lists!$J$3,$A$1:$Y$1,0))&amp;""),""),IF(IFERROR(TRIM(INDEX($A701:$Y701,MATCH(Lists!$J$4,$A$1:$Y$1,0))&amp;""),"")&lt;&gt;"",IFERROR(TRIM(INDEX($A701:$Y701,MATCH(Lists!$J$4,$A$1:$Y$1,0))&amp;""),""),IFERROR(TRIM(INDEX($A701:$Y701,MATCH(Lists!$J$2,$A$1:$Y$1,0))&amp;""),"")))</f>
        <v/>
      </c>
      <c r="AG701" s="21">
        <f>IFERROR(TRIM(INDEX($A701:$Y701,MATCH(Lists!$J$5,$A$1:$Y$1,0))&amp;""),"")</f>
        <v/>
      </c>
      <c r="AH701" s="21">
        <f>IFERROR(VALUE(IFERROR(TRIM(INDEX($A701:$Y701,MATCH(Lists!$J$6,$A$1:$Y$1,0))&amp;""),"")),"")</f>
        <v/>
      </c>
      <c r="AI701" s="22">
        <f>IF($AD701="S",Themes!$L$8,IF($AD701="M",Themes!$L$9,IF($AD701="L",Themes!$L$10,0)))</f>
        <v/>
      </c>
      <c r="AJ701" s="21">
        <f>IF(OR($AA701="",$AF701=""),0,IF(COUNTIFS($AA$2:$AA701,$AA701,$AF$2:$AF701,$AF701)=1,1,0))</f>
        <v/>
      </c>
      <c r="AK701" s="21">
        <f>IF($AJ701=1,IF(AND($AG701&lt;&gt;"",$AG701&lt;&gt;Themes!$L$12),1,0),0)</f>
        <v/>
      </c>
    </row>
    <row r="702">
      <c r="Z702" s="19" t="n"/>
      <c r="AA702" s="23" t="n"/>
      <c r="AB702" s="23" t="n"/>
      <c r="AC702" s="23" t="n"/>
      <c r="AD702" s="23" t="n"/>
      <c r="AE702" s="19" t="n"/>
      <c r="AF702" s="21">
        <f>IF(IFERROR(TRIM(INDEX($A702:$Y702,MATCH(Lists!$J$3,$A$1:$Y$1,0))&amp;""),"")&lt;&gt;"",IFERROR(TRIM(INDEX($A702:$Y702,MATCH(Lists!$J$3,$A$1:$Y$1,0))&amp;""),""),IF(IFERROR(TRIM(INDEX($A702:$Y702,MATCH(Lists!$J$4,$A$1:$Y$1,0))&amp;""),"")&lt;&gt;"",IFERROR(TRIM(INDEX($A702:$Y702,MATCH(Lists!$J$4,$A$1:$Y$1,0))&amp;""),""),IFERROR(TRIM(INDEX($A702:$Y702,MATCH(Lists!$J$2,$A$1:$Y$1,0))&amp;""),"")))</f>
        <v/>
      </c>
      <c r="AG702" s="21">
        <f>IFERROR(TRIM(INDEX($A702:$Y702,MATCH(Lists!$J$5,$A$1:$Y$1,0))&amp;""),"")</f>
        <v/>
      </c>
      <c r="AH702" s="21">
        <f>IFERROR(VALUE(IFERROR(TRIM(INDEX($A702:$Y702,MATCH(Lists!$J$6,$A$1:$Y$1,0))&amp;""),"")),"")</f>
        <v/>
      </c>
      <c r="AI702" s="22">
        <f>IF($AD702="S",Themes!$L$8,IF($AD702="M",Themes!$L$9,IF($AD702="L",Themes!$L$10,0)))</f>
        <v/>
      </c>
      <c r="AJ702" s="21">
        <f>IF(OR($AA702="",$AF702=""),0,IF(COUNTIFS($AA$2:$AA702,$AA702,$AF$2:$AF702,$AF702)=1,1,0))</f>
        <v/>
      </c>
      <c r="AK702" s="21">
        <f>IF($AJ702=1,IF(AND($AG702&lt;&gt;"",$AG702&lt;&gt;Themes!$L$12),1,0),0)</f>
        <v/>
      </c>
    </row>
    <row r="703">
      <c r="Z703" s="19" t="n"/>
      <c r="AA703" s="23" t="n"/>
      <c r="AB703" s="23" t="n"/>
      <c r="AC703" s="23" t="n"/>
      <c r="AD703" s="23" t="n"/>
      <c r="AE703" s="19" t="n"/>
      <c r="AF703" s="21">
        <f>IF(IFERROR(TRIM(INDEX($A703:$Y703,MATCH(Lists!$J$3,$A$1:$Y$1,0))&amp;""),"")&lt;&gt;"",IFERROR(TRIM(INDEX($A703:$Y703,MATCH(Lists!$J$3,$A$1:$Y$1,0))&amp;""),""),IF(IFERROR(TRIM(INDEX($A703:$Y703,MATCH(Lists!$J$4,$A$1:$Y$1,0))&amp;""),"")&lt;&gt;"",IFERROR(TRIM(INDEX($A703:$Y703,MATCH(Lists!$J$4,$A$1:$Y$1,0))&amp;""),""),IFERROR(TRIM(INDEX($A703:$Y703,MATCH(Lists!$J$2,$A$1:$Y$1,0))&amp;""),"")))</f>
        <v/>
      </c>
      <c r="AG703" s="21">
        <f>IFERROR(TRIM(INDEX($A703:$Y703,MATCH(Lists!$J$5,$A$1:$Y$1,0))&amp;""),"")</f>
        <v/>
      </c>
      <c r="AH703" s="21">
        <f>IFERROR(VALUE(IFERROR(TRIM(INDEX($A703:$Y703,MATCH(Lists!$J$6,$A$1:$Y$1,0))&amp;""),"")),"")</f>
        <v/>
      </c>
      <c r="AI703" s="22">
        <f>IF($AD703="S",Themes!$L$8,IF($AD703="M",Themes!$L$9,IF($AD703="L",Themes!$L$10,0)))</f>
        <v/>
      </c>
      <c r="AJ703" s="21">
        <f>IF(OR($AA703="",$AF703=""),0,IF(COUNTIFS($AA$2:$AA703,$AA703,$AF$2:$AF703,$AF703)=1,1,0))</f>
        <v/>
      </c>
      <c r="AK703" s="21">
        <f>IF($AJ703=1,IF(AND($AG703&lt;&gt;"",$AG703&lt;&gt;Themes!$L$12),1,0),0)</f>
        <v/>
      </c>
    </row>
    <row r="704">
      <c r="Z704" s="19" t="n"/>
      <c r="AA704" s="23" t="n"/>
      <c r="AB704" s="23" t="n"/>
      <c r="AC704" s="23" t="n"/>
      <c r="AD704" s="23" t="n"/>
      <c r="AE704" s="19" t="n"/>
      <c r="AF704" s="21">
        <f>IF(IFERROR(TRIM(INDEX($A704:$Y704,MATCH(Lists!$J$3,$A$1:$Y$1,0))&amp;""),"")&lt;&gt;"",IFERROR(TRIM(INDEX($A704:$Y704,MATCH(Lists!$J$3,$A$1:$Y$1,0))&amp;""),""),IF(IFERROR(TRIM(INDEX($A704:$Y704,MATCH(Lists!$J$4,$A$1:$Y$1,0))&amp;""),"")&lt;&gt;"",IFERROR(TRIM(INDEX($A704:$Y704,MATCH(Lists!$J$4,$A$1:$Y$1,0))&amp;""),""),IFERROR(TRIM(INDEX($A704:$Y704,MATCH(Lists!$J$2,$A$1:$Y$1,0))&amp;""),"")))</f>
        <v/>
      </c>
      <c r="AG704" s="21">
        <f>IFERROR(TRIM(INDEX($A704:$Y704,MATCH(Lists!$J$5,$A$1:$Y$1,0))&amp;""),"")</f>
        <v/>
      </c>
      <c r="AH704" s="21">
        <f>IFERROR(VALUE(IFERROR(TRIM(INDEX($A704:$Y704,MATCH(Lists!$J$6,$A$1:$Y$1,0))&amp;""),"")),"")</f>
        <v/>
      </c>
      <c r="AI704" s="22">
        <f>IF($AD704="S",Themes!$L$8,IF($AD704="M",Themes!$L$9,IF($AD704="L",Themes!$L$10,0)))</f>
        <v/>
      </c>
      <c r="AJ704" s="21">
        <f>IF(OR($AA704="",$AF704=""),0,IF(COUNTIFS($AA$2:$AA704,$AA704,$AF$2:$AF704,$AF704)=1,1,0))</f>
        <v/>
      </c>
      <c r="AK704" s="21">
        <f>IF($AJ704=1,IF(AND($AG704&lt;&gt;"",$AG704&lt;&gt;Themes!$L$12),1,0),0)</f>
        <v/>
      </c>
    </row>
    <row r="705">
      <c r="Z705" s="19" t="n"/>
      <c r="AA705" s="23" t="n"/>
      <c r="AB705" s="23" t="n"/>
      <c r="AC705" s="23" t="n"/>
      <c r="AD705" s="23" t="n"/>
      <c r="AE705" s="19" t="n"/>
      <c r="AF705" s="21">
        <f>IF(IFERROR(TRIM(INDEX($A705:$Y705,MATCH(Lists!$J$3,$A$1:$Y$1,0))&amp;""),"")&lt;&gt;"",IFERROR(TRIM(INDEX($A705:$Y705,MATCH(Lists!$J$3,$A$1:$Y$1,0))&amp;""),""),IF(IFERROR(TRIM(INDEX($A705:$Y705,MATCH(Lists!$J$4,$A$1:$Y$1,0))&amp;""),"")&lt;&gt;"",IFERROR(TRIM(INDEX($A705:$Y705,MATCH(Lists!$J$4,$A$1:$Y$1,0))&amp;""),""),IFERROR(TRIM(INDEX($A705:$Y705,MATCH(Lists!$J$2,$A$1:$Y$1,0))&amp;""),"")))</f>
        <v/>
      </c>
      <c r="AG705" s="21">
        <f>IFERROR(TRIM(INDEX($A705:$Y705,MATCH(Lists!$J$5,$A$1:$Y$1,0))&amp;""),"")</f>
        <v/>
      </c>
      <c r="AH705" s="21">
        <f>IFERROR(VALUE(IFERROR(TRIM(INDEX($A705:$Y705,MATCH(Lists!$J$6,$A$1:$Y$1,0))&amp;""),"")),"")</f>
        <v/>
      </c>
      <c r="AI705" s="22">
        <f>IF($AD705="S",Themes!$L$8,IF($AD705="M",Themes!$L$9,IF($AD705="L",Themes!$L$10,0)))</f>
        <v/>
      </c>
      <c r="AJ705" s="21">
        <f>IF(OR($AA705="",$AF705=""),0,IF(COUNTIFS($AA$2:$AA705,$AA705,$AF$2:$AF705,$AF705)=1,1,0))</f>
        <v/>
      </c>
      <c r="AK705" s="21">
        <f>IF($AJ705=1,IF(AND($AG705&lt;&gt;"",$AG705&lt;&gt;Themes!$L$12),1,0),0)</f>
        <v/>
      </c>
    </row>
    <row r="706">
      <c r="Z706" s="19" t="n"/>
      <c r="AA706" s="23" t="n"/>
      <c r="AB706" s="23" t="n"/>
      <c r="AC706" s="23" t="n"/>
      <c r="AD706" s="23" t="n"/>
      <c r="AE706" s="19" t="n"/>
      <c r="AF706" s="21">
        <f>IF(IFERROR(TRIM(INDEX($A706:$Y706,MATCH(Lists!$J$3,$A$1:$Y$1,0))&amp;""),"")&lt;&gt;"",IFERROR(TRIM(INDEX($A706:$Y706,MATCH(Lists!$J$3,$A$1:$Y$1,0))&amp;""),""),IF(IFERROR(TRIM(INDEX($A706:$Y706,MATCH(Lists!$J$4,$A$1:$Y$1,0))&amp;""),"")&lt;&gt;"",IFERROR(TRIM(INDEX($A706:$Y706,MATCH(Lists!$J$4,$A$1:$Y$1,0))&amp;""),""),IFERROR(TRIM(INDEX($A706:$Y706,MATCH(Lists!$J$2,$A$1:$Y$1,0))&amp;""),"")))</f>
        <v/>
      </c>
      <c r="AG706" s="21">
        <f>IFERROR(TRIM(INDEX($A706:$Y706,MATCH(Lists!$J$5,$A$1:$Y$1,0))&amp;""),"")</f>
        <v/>
      </c>
      <c r="AH706" s="21">
        <f>IFERROR(VALUE(IFERROR(TRIM(INDEX($A706:$Y706,MATCH(Lists!$J$6,$A$1:$Y$1,0))&amp;""),"")),"")</f>
        <v/>
      </c>
      <c r="AI706" s="22">
        <f>IF($AD706="S",Themes!$L$8,IF($AD706="M",Themes!$L$9,IF($AD706="L",Themes!$L$10,0)))</f>
        <v/>
      </c>
      <c r="AJ706" s="21">
        <f>IF(OR($AA706="",$AF706=""),0,IF(COUNTIFS($AA$2:$AA706,$AA706,$AF$2:$AF706,$AF706)=1,1,0))</f>
        <v/>
      </c>
      <c r="AK706" s="21">
        <f>IF($AJ706=1,IF(AND($AG706&lt;&gt;"",$AG706&lt;&gt;Themes!$L$12),1,0),0)</f>
        <v/>
      </c>
    </row>
    <row r="707">
      <c r="Z707" s="19" t="n"/>
      <c r="AA707" s="23" t="n"/>
      <c r="AB707" s="23" t="n"/>
      <c r="AC707" s="23" t="n"/>
      <c r="AD707" s="23" t="n"/>
      <c r="AE707" s="19" t="n"/>
      <c r="AF707" s="21">
        <f>IF(IFERROR(TRIM(INDEX($A707:$Y707,MATCH(Lists!$J$3,$A$1:$Y$1,0))&amp;""),"")&lt;&gt;"",IFERROR(TRIM(INDEX($A707:$Y707,MATCH(Lists!$J$3,$A$1:$Y$1,0))&amp;""),""),IF(IFERROR(TRIM(INDEX($A707:$Y707,MATCH(Lists!$J$4,$A$1:$Y$1,0))&amp;""),"")&lt;&gt;"",IFERROR(TRIM(INDEX($A707:$Y707,MATCH(Lists!$J$4,$A$1:$Y$1,0))&amp;""),""),IFERROR(TRIM(INDEX($A707:$Y707,MATCH(Lists!$J$2,$A$1:$Y$1,0))&amp;""),"")))</f>
        <v/>
      </c>
      <c r="AG707" s="21">
        <f>IFERROR(TRIM(INDEX($A707:$Y707,MATCH(Lists!$J$5,$A$1:$Y$1,0))&amp;""),"")</f>
        <v/>
      </c>
      <c r="AH707" s="21">
        <f>IFERROR(VALUE(IFERROR(TRIM(INDEX($A707:$Y707,MATCH(Lists!$J$6,$A$1:$Y$1,0))&amp;""),"")),"")</f>
        <v/>
      </c>
      <c r="AI707" s="22">
        <f>IF($AD707="S",Themes!$L$8,IF($AD707="M",Themes!$L$9,IF($AD707="L",Themes!$L$10,0)))</f>
        <v/>
      </c>
      <c r="AJ707" s="21">
        <f>IF(OR($AA707="",$AF707=""),0,IF(COUNTIFS($AA$2:$AA707,$AA707,$AF$2:$AF707,$AF707)=1,1,0))</f>
        <v/>
      </c>
      <c r="AK707" s="21">
        <f>IF($AJ707=1,IF(AND($AG707&lt;&gt;"",$AG707&lt;&gt;Themes!$L$12),1,0),0)</f>
        <v/>
      </c>
    </row>
    <row r="708">
      <c r="Z708" s="19" t="n"/>
      <c r="AA708" s="23" t="n"/>
      <c r="AB708" s="23" t="n"/>
      <c r="AC708" s="23" t="n"/>
      <c r="AD708" s="23" t="n"/>
      <c r="AE708" s="19" t="n"/>
      <c r="AF708" s="21">
        <f>IF(IFERROR(TRIM(INDEX($A708:$Y708,MATCH(Lists!$J$3,$A$1:$Y$1,0))&amp;""),"")&lt;&gt;"",IFERROR(TRIM(INDEX($A708:$Y708,MATCH(Lists!$J$3,$A$1:$Y$1,0))&amp;""),""),IF(IFERROR(TRIM(INDEX($A708:$Y708,MATCH(Lists!$J$4,$A$1:$Y$1,0))&amp;""),"")&lt;&gt;"",IFERROR(TRIM(INDEX($A708:$Y708,MATCH(Lists!$J$4,$A$1:$Y$1,0))&amp;""),""),IFERROR(TRIM(INDEX($A708:$Y708,MATCH(Lists!$J$2,$A$1:$Y$1,0))&amp;""),"")))</f>
        <v/>
      </c>
      <c r="AG708" s="21">
        <f>IFERROR(TRIM(INDEX($A708:$Y708,MATCH(Lists!$J$5,$A$1:$Y$1,0))&amp;""),"")</f>
        <v/>
      </c>
      <c r="AH708" s="21">
        <f>IFERROR(VALUE(IFERROR(TRIM(INDEX($A708:$Y708,MATCH(Lists!$J$6,$A$1:$Y$1,0))&amp;""),"")),"")</f>
        <v/>
      </c>
      <c r="AI708" s="22">
        <f>IF($AD708="S",Themes!$L$8,IF($AD708="M",Themes!$L$9,IF($AD708="L",Themes!$L$10,0)))</f>
        <v/>
      </c>
      <c r="AJ708" s="21">
        <f>IF(OR($AA708="",$AF708=""),0,IF(COUNTIFS($AA$2:$AA708,$AA708,$AF$2:$AF708,$AF708)=1,1,0))</f>
        <v/>
      </c>
      <c r="AK708" s="21">
        <f>IF($AJ708=1,IF(AND($AG708&lt;&gt;"",$AG708&lt;&gt;Themes!$L$12),1,0),0)</f>
        <v/>
      </c>
    </row>
    <row r="709">
      <c r="Z709" s="19" t="n"/>
      <c r="AA709" s="23" t="n"/>
      <c r="AB709" s="23" t="n"/>
      <c r="AC709" s="23" t="n"/>
      <c r="AD709" s="23" t="n"/>
      <c r="AE709" s="19" t="n"/>
      <c r="AF709" s="21">
        <f>IF(IFERROR(TRIM(INDEX($A709:$Y709,MATCH(Lists!$J$3,$A$1:$Y$1,0))&amp;""),"")&lt;&gt;"",IFERROR(TRIM(INDEX($A709:$Y709,MATCH(Lists!$J$3,$A$1:$Y$1,0))&amp;""),""),IF(IFERROR(TRIM(INDEX($A709:$Y709,MATCH(Lists!$J$4,$A$1:$Y$1,0))&amp;""),"")&lt;&gt;"",IFERROR(TRIM(INDEX($A709:$Y709,MATCH(Lists!$J$4,$A$1:$Y$1,0))&amp;""),""),IFERROR(TRIM(INDEX($A709:$Y709,MATCH(Lists!$J$2,$A$1:$Y$1,0))&amp;""),"")))</f>
        <v/>
      </c>
      <c r="AG709" s="21">
        <f>IFERROR(TRIM(INDEX($A709:$Y709,MATCH(Lists!$J$5,$A$1:$Y$1,0))&amp;""),"")</f>
        <v/>
      </c>
      <c r="AH709" s="21">
        <f>IFERROR(VALUE(IFERROR(TRIM(INDEX($A709:$Y709,MATCH(Lists!$J$6,$A$1:$Y$1,0))&amp;""),"")),"")</f>
        <v/>
      </c>
      <c r="AI709" s="22">
        <f>IF($AD709="S",Themes!$L$8,IF($AD709="M",Themes!$L$9,IF($AD709="L",Themes!$L$10,0)))</f>
        <v/>
      </c>
      <c r="AJ709" s="21">
        <f>IF(OR($AA709="",$AF709=""),0,IF(COUNTIFS($AA$2:$AA709,$AA709,$AF$2:$AF709,$AF709)=1,1,0))</f>
        <v/>
      </c>
      <c r="AK709" s="21">
        <f>IF($AJ709=1,IF(AND($AG709&lt;&gt;"",$AG709&lt;&gt;Themes!$L$12),1,0),0)</f>
        <v/>
      </c>
    </row>
    <row r="710">
      <c r="Z710" s="19" t="n"/>
      <c r="AA710" s="23" t="n"/>
      <c r="AB710" s="23" t="n"/>
      <c r="AC710" s="23" t="n"/>
      <c r="AD710" s="23" t="n"/>
      <c r="AE710" s="19" t="n"/>
      <c r="AF710" s="21">
        <f>IF(IFERROR(TRIM(INDEX($A710:$Y710,MATCH(Lists!$J$3,$A$1:$Y$1,0))&amp;""),"")&lt;&gt;"",IFERROR(TRIM(INDEX($A710:$Y710,MATCH(Lists!$J$3,$A$1:$Y$1,0))&amp;""),""),IF(IFERROR(TRIM(INDEX($A710:$Y710,MATCH(Lists!$J$4,$A$1:$Y$1,0))&amp;""),"")&lt;&gt;"",IFERROR(TRIM(INDEX($A710:$Y710,MATCH(Lists!$J$4,$A$1:$Y$1,0))&amp;""),""),IFERROR(TRIM(INDEX($A710:$Y710,MATCH(Lists!$J$2,$A$1:$Y$1,0))&amp;""),"")))</f>
        <v/>
      </c>
      <c r="AG710" s="21">
        <f>IFERROR(TRIM(INDEX($A710:$Y710,MATCH(Lists!$J$5,$A$1:$Y$1,0))&amp;""),"")</f>
        <v/>
      </c>
      <c r="AH710" s="21">
        <f>IFERROR(VALUE(IFERROR(TRIM(INDEX($A710:$Y710,MATCH(Lists!$J$6,$A$1:$Y$1,0))&amp;""),"")),"")</f>
        <v/>
      </c>
      <c r="AI710" s="22">
        <f>IF($AD710="S",Themes!$L$8,IF($AD710="M",Themes!$L$9,IF($AD710="L",Themes!$L$10,0)))</f>
        <v/>
      </c>
      <c r="AJ710" s="21">
        <f>IF(OR($AA710="",$AF710=""),0,IF(COUNTIFS($AA$2:$AA710,$AA710,$AF$2:$AF710,$AF710)=1,1,0))</f>
        <v/>
      </c>
      <c r="AK710" s="21">
        <f>IF($AJ710=1,IF(AND($AG710&lt;&gt;"",$AG710&lt;&gt;Themes!$L$12),1,0),0)</f>
        <v/>
      </c>
    </row>
    <row r="711">
      <c r="Z711" s="19" t="n"/>
      <c r="AA711" s="23" t="n"/>
      <c r="AB711" s="23" t="n"/>
      <c r="AC711" s="23" t="n"/>
      <c r="AD711" s="23" t="n"/>
      <c r="AE711" s="19" t="n"/>
      <c r="AF711" s="21">
        <f>IF(IFERROR(TRIM(INDEX($A711:$Y711,MATCH(Lists!$J$3,$A$1:$Y$1,0))&amp;""),"")&lt;&gt;"",IFERROR(TRIM(INDEX($A711:$Y711,MATCH(Lists!$J$3,$A$1:$Y$1,0))&amp;""),""),IF(IFERROR(TRIM(INDEX($A711:$Y711,MATCH(Lists!$J$4,$A$1:$Y$1,0))&amp;""),"")&lt;&gt;"",IFERROR(TRIM(INDEX($A711:$Y711,MATCH(Lists!$J$4,$A$1:$Y$1,0))&amp;""),""),IFERROR(TRIM(INDEX($A711:$Y711,MATCH(Lists!$J$2,$A$1:$Y$1,0))&amp;""),"")))</f>
        <v/>
      </c>
      <c r="AG711" s="21">
        <f>IFERROR(TRIM(INDEX($A711:$Y711,MATCH(Lists!$J$5,$A$1:$Y$1,0))&amp;""),"")</f>
        <v/>
      </c>
      <c r="AH711" s="21">
        <f>IFERROR(VALUE(IFERROR(TRIM(INDEX($A711:$Y711,MATCH(Lists!$J$6,$A$1:$Y$1,0))&amp;""),"")),"")</f>
        <v/>
      </c>
      <c r="AI711" s="22">
        <f>IF($AD711="S",Themes!$L$8,IF($AD711="M",Themes!$L$9,IF($AD711="L",Themes!$L$10,0)))</f>
        <v/>
      </c>
      <c r="AJ711" s="21">
        <f>IF(OR($AA711="",$AF711=""),0,IF(COUNTIFS($AA$2:$AA711,$AA711,$AF$2:$AF711,$AF711)=1,1,0))</f>
        <v/>
      </c>
      <c r="AK711" s="21">
        <f>IF($AJ711=1,IF(AND($AG711&lt;&gt;"",$AG711&lt;&gt;Themes!$L$12),1,0),0)</f>
        <v/>
      </c>
    </row>
    <row r="712">
      <c r="Z712" s="19" t="n"/>
      <c r="AA712" s="23" t="n"/>
      <c r="AB712" s="23" t="n"/>
      <c r="AC712" s="23" t="n"/>
      <c r="AD712" s="23" t="n"/>
      <c r="AE712" s="19" t="n"/>
      <c r="AF712" s="21">
        <f>IF(IFERROR(TRIM(INDEX($A712:$Y712,MATCH(Lists!$J$3,$A$1:$Y$1,0))&amp;""),"")&lt;&gt;"",IFERROR(TRIM(INDEX($A712:$Y712,MATCH(Lists!$J$3,$A$1:$Y$1,0))&amp;""),""),IF(IFERROR(TRIM(INDEX($A712:$Y712,MATCH(Lists!$J$4,$A$1:$Y$1,0))&amp;""),"")&lt;&gt;"",IFERROR(TRIM(INDEX($A712:$Y712,MATCH(Lists!$J$4,$A$1:$Y$1,0))&amp;""),""),IFERROR(TRIM(INDEX($A712:$Y712,MATCH(Lists!$J$2,$A$1:$Y$1,0))&amp;""),"")))</f>
        <v/>
      </c>
      <c r="AG712" s="21">
        <f>IFERROR(TRIM(INDEX($A712:$Y712,MATCH(Lists!$J$5,$A$1:$Y$1,0))&amp;""),"")</f>
        <v/>
      </c>
      <c r="AH712" s="21">
        <f>IFERROR(VALUE(IFERROR(TRIM(INDEX($A712:$Y712,MATCH(Lists!$J$6,$A$1:$Y$1,0))&amp;""),"")),"")</f>
        <v/>
      </c>
      <c r="AI712" s="22">
        <f>IF($AD712="S",Themes!$L$8,IF($AD712="M",Themes!$L$9,IF($AD712="L",Themes!$L$10,0)))</f>
        <v/>
      </c>
      <c r="AJ712" s="21">
        <f>IF(OR($AA712="",$AF712=""),0,IF(COUNTIFS($AA$2:$AA712,$AA712,$AF$2:$AF712,$AF712)=1,1,0))</f>
        <v/>
      </c>
      <c r="AK712" s="21">
        <f>IF($AJ712=1,IF(AND($AG712&lt;&gt;"",$AG712&lt;&gt;Themes!$L$12),1,0),0)</f>
        <v/>
      </c>
    </row>
    <row r="713">
      <c r="Z713" s="19" t="n"/>
      <c r="AA713" s="23" t="n"/>
      <c r="AB713" s="23" t="n"/>
      <c r="AC713" s="23" t="n"/>
      <c r="AD713" s="23" t="n"/>
      <c r="AE713" s="19" t="n"/>
      <c r="AF713" s="21">
        <f>IF(IFERROR(TRIM(INDEX($A713:$Y713,MATCH(Lists!$J$3,$A$1:$Y$1,0))&amp;""),"")&lt;&gt;"",IFERROR(TRIM(INDEX($A713:$Y713,MATCH(Lists!$J$3,$A$1:$Y$1,0))&amp;""),""),IF(IFERROR(TRIM(INDEX($A713:$Y713,MATCH(Lists!$J$4,$A$1:$Y$1,0))&amp;""),"")&lt;&gt;"",IFERROR(TRIM(INDEX($A713:$Y713,MATCH(Lists!$J$4,$A$1:$Y$1,0))&amp;""),""),IFERROR(TRIM(INDEX($A713:$Y713,MATCH(Lists!$J$2,$A$1:$Y$1,0))&amp;""),"")))</f>
        <v/>
      </c>
      <c r="AG713" s="21">
        <f>IFERROR(TRIM(INDEX($A713:$Y713,MATCH(Lists!$J$5,$A$1:$Y$1,0))&amp;""),"")</f>
        <v/>
      </c>
      <c r="AH713" s="21">
        <f>IFERROR(VALUE(IFERROR(TRIM(INDEX($A713:$Y713,MATCH(Lists!$J$6,$A$1:$Y$1,0))&amp;""),"")),"")</f>
        <v/>
      </c>
      <c r="AI713" s="22">
        <f>IF($AD713="S",Themes!$L$8,IF($AD713="M",Themes!$L$9,IF($AD713="L",Themes!$L$10,0)))</f>
        <v/>
      </c>
      <c r="AJ713" s="21">
        <f>IF(OR($AA713="",$AF713=""),0,IF(COUNTIFS($AA$2:$AA713,$AA713,$AF$2:$AF713,$AF713)=1,1,0))</f>
        <v/>
      </c>
      <c r="AK713" s="21">
        <f>IF($AJ713=1,IF(AND($AG713&lt;&gt;"",$AG713&lt;&gt;Themes!$L$12),1,0),0)</f>
        <v/>
      </c>
    </row>
    <row r="714">
      <c r="Z714" s="19" t="n"/>
      <c r="AA714" s="23" t="n"/>
      <c r="AB714" s="23" t="n"/>
      <c r="AC714" s="23" t="n"/>
      <c r="AD714" s="23" t="n"/>
      <c r="AE714" s="19" t="n"/>
      <c r="AF714" s="21">
        <f>IF(IFERROR(TRIM(INDEX($A714:$Y714,MATCH(Lists!$J$3,$A$1:$Y$1,0))&amp;""),"")&lt;&gt;"",IFERROR(TRIM(INDEX($A714:$Y714,MATCH(Lists!$J$3,$A$1:$Y$1,0))&amp;""),""),IF(IFERROR(TRIM(INDEX($A714:$Y714,MATCH(Lists!$J$4,$A$1:$Y$1,0))&amp;""),"")&lt;&gt;"",IFERROR(TRIM(INDEX($A714:$Y714,MATCH(Lists!$J$4,$A$1:$Y$1,0))&amp;""),""),IFERROR(TRIM(INDEX($A714:$Y714,MATCH(Lists!$J$2,$A$1:$Y$1,0))&amp;""),"")))</f>
        <v/>
      </c>
      <c r="AG714" s="21">
        <f>IFERROR(TRIM(INDEX($A714:$Y714,MATCH(Lists!$J$5,$A$1:$Y$1,0))&amp;""),"")</f>
        <v/>
      </c>
      <c r="AH714" s="21">
        <f>IFERROR(VALUE(IFERROR(TRIM(INDEX($A714:$Y714,MATCH(Lists!$J$6,$A$1:$Y$1,0))&amp;""),"")),"")</f>
        <v/>
      </c>
      <c r="AI714" s="22">
        <f>IF($AD714="S",Themes!$L$8,IF($AD714="M",Themes!$L$9,IF($AD714="L",Themes!$L$10,0)))</f>
        <v/>
      </c>
      <c r="AJ714" s="21">
        <f>IF(OR($AA714="",$AF714=""),0,IF(COUNTIFS($AA$2:$AA714,$AA714,$AF$2:$AF714,$AF714)=1,1,0))</f>
        <v/>
      </c>
      <c r="AK714" s="21">
        <f>IF($AJ714=1,IF(AND($AG714&lt;&gt;"",$AG714&lt;&gt;Themes!$L$12),1,0),0)</f>
        <v/>
      </c>
    </row>
    <row r="715">
      <c r="Z715" s="19" t="n"/>
      <c r="AA715" s="23" t="n"/>
      <c r="AB715" s="23" t="n"/>
      <c r="AC715" s="23" t="n"/>
      <c r="AD715" s="23" t="n"/>
      <c r="AE715" s="19" t="n"/>
      <c r="AF715" s="21">
        <f>IF(IFERROR(TRIM(INDEX($A715:$Y715,MATCH(Lists!$J$3,$A$1:$Y$1,0))&amp;""),"")&lt;&gt;"",IFERROR(TRIM(INDEX($A715:$Y715,MATCH(Lists!$J$3,$A$1:$Y$1,0))&amp;""),""),IF(IFERROR(TRIM(INDEX($A715:$Y715,MATCH(Lists!$J$4,$A$1:$Y$1,0))&amp;""),"")&lt;&gt;"",IFERROR(TRIM(INDEX($A715:$Y715,MATCH(Lists!$J$4,$A$1:$Y$1,0))&amp;""),""),IFERROR(TRIM(INDEX($A715:$Y715,MATCH(Lists!$J$2,$A$1:$Y$1,0))&amp;""),"")))</f>
        <v/>
      </c>
      <c r="AG715" s="21">
        <f>IFERROR(TRIM(INDEX($A715:$Y715,MATCH(Lists!$J$5,$A$1:$Y$1,0))&amp;""),"")</f>
        <v/>
      </c>
      <c r="AH715" s="21">
        <f>IFERROR(VALUE(IFERROR(TRIM(INDEX($A715:$Y715,MATCH(Lists!$J$6,$A$1:$Y$1,0))&amp;""),"")),"")</f>
        <v/>
      </c>
      <c r="AI715" s="22">
        <f>IF($AD715="S",Themes!$L$8,IF($AD715="M",Themes!$L$9,IF($AD715="L",Themes!$L$10,0)))</f>
        <v/>
      </c>
      <c r="AJ715" s="21">
        <f>IF(OR($AA715="",$AF715=""),0,IF(COUNTIFS($AA$2:$AA715,$AA715,$AF$2:$AF715,$AF715)=1,1,0))</f>
        <v/>
      </c>
      <c r="AK715" s="21">
        <f>IF($AJ715=1,IF(AND($AG715&lt;&gt;"",$AG715&lt;&gt;Themes!$L$12),1,0),0)</f>
        <v/>
      </c>
    </row>
    <row r="716">
      <c r="Z716" s="19" t="n"/>
      <c r="AA716" s="23" t="n"/>
      <c r="AB716" s="23" t="n"/>
      <c r="AC716" s="23" t="n"/>
      <c r="AD716" s="23" t="n"/>
      <c r="AE716" s="19" t="n"/>
      <c r="AF716" s="21">
        <f>IF(IFERROR(TRIM(INDEX($A716:$Y716,MATCH(Lists!$J$3,$A$1:$Y$1,0))&amp;""),"")&lt;&gt;"",IFERROR(TRIM(INDEX($A716:$Y716,MATCH(Lists!$J$3,$A$1:$Y$1,0))&amp;""),""),IF(IFERROR(TRIM(INDEX($A716:$Y716,MATCH(Lists!$J$4,$A$1:$Y$1,0))&amp;""),"")&lt;&gt;"",IFERROR(TRIM(INDEX($A716:$Y716,MATCH(Lists!$J$4,$A$1:$Y$1,0))&amp;""),""),IFERROR(TRIM(INDEX($A716:$Y716,MATCH(Lists!$J$2,$A$1:$Y$1,0))&amp;""),"")))</f>
        <v/>
      </c>
      <c r="AG716" s="21">
        <f>IFERROR(TRIM(INDEX($A716:$Y716,MATCH(Lists!$J$5,$A$1:$Y$1,0))&amp;""),"")</f>
        <v/>
      </c>
      <c r="AH716" s="21">
        <f>IFERROR(VALUE(IFERROR(TRIM(INDEX($A716:$Y716,MATCH(Lists!$J$6,$A$1:$Y$1,0))&amp;""),"")),"")</f>
        <v/>
      </c>
      <c r="AI716" s="22">
        <f>IF($AD716="S",Themes!$L$8,IF($AD716="M",Themes!$L$9,IF($AD716="L",Themes!$L$10,0)))</f>
        <v/>
      </c>
      <c r="AJ716" s="21">
        <f>IF(OR($AA716="",$AF716=""),0,IF(COUNTIFS($AA$2:$AA716,$AA716,$AF$2:$AF716,$AF716)=1,1,0))</f>
        <v/>
      </c>
      <c r="AK716" s="21">
        <f>IF($AJ716=1,IF(AND($AG716&lt;&gt;"",$AG716&lt;&gt;Themes!$L$12),1,0),0)</f>
        <v/>
      </c>
    </row>
    <row r="717">
      <c r="Z717" s="19" t="n"/>
      <c r="AA717" s="23" t="n"/>
      <c r="AB717" s="23" t="n"/>
      <c r="AC717" s="23" t="n"/>
      <c r="AD717" s="23" t="n"/>
      <c r="AE717" s="19" t="n"/>
      <c r="AF717" s="21">
        <f>IF(IFERROR(TRIM(INDEX($A717:$Y717,MATCH(Lists!$J$3,$A$1:$Y$1,0))&amp;""),"")&lt;&gt;"",IFERROR(TRIM(INDEX($A717:$Y717,MATCH(Lists!$J$3,$A$1:$Y$1,0))&amp;""),""),IF(IFERROR(TRIM(INDEX($A717:$Y717,MATCH(Lists!$J$4,$A$1:$Y$1,0))&amp;""),"")&lt;&gt;"",IFERROR(TRIM(INDEX($A717:$Y717,MATCH(Lists!$J$4,$A$1:$Y$1,0))&amp;""),""),IFERROR(TRIM(INDEX($A717:$Y717,MATCH(Lists!$J$2,$A$1:$Y$1,0))&amp;""),"")))</f>
        <v/>
      </c>
      <c r="AG717" s="21">
        <f>IFERROR(TRIM(INDEX($A717:$Y717,MATCH(Lists!$J$5,$A$1:$Y$1,0))&amp;""),"")</f>
        <v/>
      </c>
      <c r="AH717" s="21">
        <f>IFERROR(VALUE(IFERROR(TRIM(INDEX($A717:$Y717,MATCH(Lists!$J$6,$A$1:$Y$1,0))&amp;""),"")),"")</f>
        <v/>
      </c>
      <c r="AI717" s="22">
        <f>IF($AD717="S",Themes!$L$8,IF($AD717="M",Themes!$L$9,IF($AD717="L",Themes!$L$10,0)))</f>
        <v/>
      </c>
      <c r="AJ717" s="21">
        <f>IF(OR($AA717="",$AF717=""),0,IF(COUNTIFS($AA$2:$AA717,$AA717,$AF$2:$AF717,$AF717)=1,1,0))</f>
        <v/>
      </c>
      <c r="AK717" s="21">
        <f>IF($AJ717=1,IF(AND($AG717&lt;&gt;"",$AG717&lt;&gt;Themes!$L$12),1,0),0)</f>
        <v/>
      </c>
    </row>
    <row r="718">
      <c r="Z718" s="19" t="n"/>
      <c r="AA718" s="23" t="n"/>
      <c r="AB718" s="23" t="n"/>
      <c r="AC718" s="23" t="n"/>
      <c r="AD718" s="23" t="n"/>
      <c r="AE718" s="19" t="n"/>
      <c r="AF718" s="21">
        <f>IF(IFERROR(TRIM(INDEX($A718:$Y718,MATCH(Lists!$J$3,$A$1:$Y$1,0))&amp;""),"")&lt;&gt;"",IFERROR(TRIM(INDEX($A718:$Y718,MATCH(Lists!$J$3,$A$1:$Y$1,0))&amp;""),""),IF(IFERROR(TRIM(INDEX($A718:$Y718,MATCH(Lists!$J$4,$A$1:$Y$1,0))&amp;""),"")&lt;&gt;"",IFERROR(TRIM(INDEX($A718:$Y718,MATCH(Lists!$J$4,$A$1:$Y$1,0))&amp;""),""),IFERROR(TRIM(INDEX($A718:$Y718,MATCH(Lists!$J$2,$A$1:$Y$1,0))&amp;""),"")))</f>
        <v/>
      </c>
      <c r="AG718" s="21">
        <f>IFERROR(TRIM(INDEX($A718:$Y718,MATCH(Lists!$J$5,$A$1:$Y$1,0))&amp;""),"")</f>
        <v/>
      </c>
      <c r="AH718" s="21">
        <f>IFERROR(VALUE(IFERROR(TRIM(INDEX($A718:$Y718,MATCH(Lists!$J$6,$A$1:$Y$1,0))&amp;""),"")),"")</f>
        <v/>
      </c>
      <c r="AI718" s="22">
        <f>IF($AD718="S",Themes!$L$8,IF($AD718="M",Themes!$L$9,IF($AD718="L",Themes!$L$10,0)))</f>
        <v/>
      </c>
      <c r="AJ718" s="21">
        <f>IF(OR($AA718="",$AF718=""),0,IF(COUNTIFS($AA$2:$AA718,$AA718,$AF$2:$AF718,$AF718)=1,1,0))</f>
        <v/>
      </c>
      <c r="AK718" s="21">
        <f>IF($AJ718=1,IF(AND($AG718&lt;&gt;"",$AG718&lt;&gt;Themes!$L$12),1,0),0)</f>
        <v/>
      </c>
    </row>
    <row r="719">
      <c r="Z719" s="19" t="n"/>
      <c r="AA719" s="23" t="n"/>
      <c r="AB719" s="23" t="n"/>
      <c r="AC719" s="23" t="n"/>
      <c r="AD719" s="23" t="n"/>
      <c r="AE719" s="19" t="n"/>
      <c r="AF719" s="21">
        <f>IF(IFERROR(TRIM(INDEX($A719:$Y719,MATCH(Lists!$J$3,$A$1:$Y$1,0))&amp;""),"")&lt;&gt;"",IFERROR(TRIM(INDEX($A719:$Y719,MATCH(Lists!$J$3,$A$1:$Y$1,0))&amp;""),""),IF(IFERROR(TRIM(INDEX($A719:$Y719,MATCH(Lists!$J$4,$A$1:$Y$1,0))&amp;""),"")&lt;&gt;"",IFERROR(TRIM(INDEX($A719:$Y719,MATCH(Lists!$J$4,$A$1:$Y$1,0))&amp;""),""),IFERROR(TRIM(INDEX($A719:$Y719,MATCH(Lists!$J$2,$A$1:$Y$1,0))&amp;""),"")))</f>
        <v/>
      </c>
      <c r="AG719" s="21">
        <f>IFERROR(TRIM(INDEX($A719:$Y719,MATCH(Lists!$J$5,$A$1:$Y$1,0))&amp;""),"")</f>
        <v/>
      </c>
      <c r="AH719" s="21">
        <f>IFERROR(VALUE(IFERROR(TRIM(INDEX($A719:$Y719,MATCH(Lists!$J$6,$A$1:$Y$1,0))&amp;""),"")),"")</f>
        <v/>
      </c>
      <c r="AI719" s="22">
        <f>IF($AD719="S",Themes!$L$8,IF($AD719="M",Themes!$L$9,IF($AD719="L",Themes!$L$10,0)))</f>
        <v/>
      </c>
      <c r="AJ719" s="21">
        <f>IF(OR($AA719="",$AF719=""),0,IF(COUNTIFS($AA$2:$AA719,$AA719,$AF$2:$AF719,$AF719)=1,1,0))</f>
        <v/>
      </c>
      <c r="AK719" s="21">
        <f>IF($AJ719=1,IF(AND($AG719&lt;&gt;"",$AG719&lt;&gt;Themes!$L$12),1,0),0)</f>
        <v/>
      </c>
    </row>
    <row r="720">
      <c r="Z720" s="19" t="n"/>
      <c r="AA720" s="23" t="n"/>
      <c r="AB720" s="23" t="n"/>
      <c r="AC720" s="23" t="n"/>
      <c r="AD720" s="23" t="n"/>
      <c r="AE720" s="19" t="n"/>
      <c r="AF720" s="21">
        <f>IF(IFERROR(TRIM(INDEX($A720:$Y720,MATCH(Lists!$J$3,$A$1:$Y$1,0))&amp;""),"")&lt;&gt;"",IFERROR(TRIM(INDEX($A720:$Y720,MATCH(Lists!$J$3,$A$1:$Y$1,0))&amp;""),""),IF(IFERROR(TRIM(INDEX($A720:$Y720,MATCH(Lists!$J$4,$A$1:$Y$1,0))&amp;""),"")&lt;&gt;"",IFERROR(TRIM(INDEX($A720:$Y720,MATCH(Lists!$J$4,$A$1:$Y$1,0))&amp;""),""),IFERROR(TRIM(INDEX($A720:$Y720,MATCH(Lists!$J$2,$A$1:$Y$1,0))&amp;""),"")))</f>
        <v/>
      </c>
      <c r="AG720" s="21">
        <f>IFERROR(TRIM(INDEX($A720:$Y720,MATCH(Lists!$J$5,$A$1:$Y$1,0))&amp;""),"")</f>
        <v/>
      </c>
      <c r="AH720" s="21">
        <f>IFERROR(VALUE(IFERROR(TRIM(INDEX($A720:$Y720,MATCH(Lists!$J$6,$A$1:$Y$1,0))&amp;""),"")),"")</f>
        <v/>
      </c>
      <c r="AI720" s="22">
        <f>IF($AD720="S",Themes!$L$8,IF($AD720="M",Themes!$L$9,IF($AD720="L",Themes!$L$10,0)))</f>
        <v/>
      </c>
      <c r="AJ720" s="21">
        <f>IF(OR($AA720="",$AF720=""),0,IF(COUNTIFS($AA$2:$AA720,$AA720,$AF$2:$AF720,$AF720)=1,1,0))</f>
        <v/>
      </c>
      <c r="AK720" s="21">
        <f>IF($AJ720=1,IF(AND($AG720&lt;&gt;"",$AG720&lt;&gt;Themes!$L$12),1,0),0)</f>
        <v/>
      </c>
    </row>
    <row r="721">
      <c r="Z721" s="19" t="n"/>
      <c r="AA721" s="23" t="n"/>
      <c r="AB721" s="23" t="n"/>
      <c r="AC721" s="23" t="n"/>
      <c r="AD721" s="23" t="n"/>
      <c r="AE721" s="19" t="n"/>
      <c r="AF721" s="21">
        <f>IF(IFERROR(TRIM(INDEX($A721:$Y721,MATCH(Lists!$J$3,$A$1:$Y$1,0))&amp;""),"")&lt;&gt;"",IFERROR(TRIM(INDEX($A721:$Y721,MATCH(Lists!$J$3,$A$1:$Y$1,0))&amp;""),""),IF(IFERROR(TRIM(INDEX($A721:$Y721,MATCH(Lists!$J$4,$A$1:$Y$1,0))&amp;""),"")&lt;&gt;"",IFERROR(TRIM(INDEX($A721:$Y721,MATCH(Lists!$J$4,$A$1:$Y$1,0))&amp;""),""),IFERROR(TRIM(INDEX($A721:$Y721,MATCH(Lists!$J$2,$A$1:$Y$1,0))&amp;""),"")))</f>
        <v/>
      </c>
      <c r="AG721" s="21">
        <f>IFERROR(TRIM(INDEX($A721:$Y721,MATCH(Lists!$J$5,$A$1:$Y$1,0))&amp;""),"")</f>
        <v/>
      </c>
      <c r="AH721" s="21">
        <f>IFERROR(VALUE(IFERROR(TRIM(INDEX($A721:$Y721,MATCH(Lists!$J$6,$A$1:$Y$1,0))&amp;""),"")),"")</f>
        <v/>
      </c>
      <c r="AI721" s="22">
        <f>IF($AD721="S",Themes!$L$8,IF($AD721="M",Themes!$L$9,IF($AD721="L",Themes!$L$10,0)))</f>
        <v/>
      </c>
      <c r="AJ721" s="21">
        <f>IF(OR($AA721="",$AF721=""),0,IF(COUNTIFS($AA$2:$AA721,$AA721,$AF$2:$AF721,$AF721)=1,1,0))</f>
        <v/>
      </c>
      <c r="AK721" s="21">
        <f>IF($AJ721=1,IF(AND($AG721&lt;&gt;"",$AG721&lt;&gt;Themes!$L$12),1,0),0)</f>
        <v/>
      </c>
    </row>
    <row r="722">
      <c r="Z722" s="19" t="n"/>
      <c r="AA722" s="23" t="n"/>
      <c r="AB722" s="23" t="n"/>
      <c r="AC722" s="23" t="n"/>
      <c r="AD722" s="23" t="n"/>
      <c r="AE722" s="19" t="n"/>
      <c r="AF722" s="21">
        <f>IF(IFERROR(TRIM(INDEX($A722:$Y722,MATCH(Lists!$J$3,$A$1:$Y$1,0))&amp;""),"")&lt;&gt;"",IFERROR(TRIM(INDEX($A722:$Y722,MATCH(Lists!$J$3,$A$1:$Y$1,0))&amp;""),""),IF(IFERROR(TRIM(INDEX($A722:$Y722,MATCH(Lists!$J$4,$A$1:$Y$1,0))&amp;""),"")&lt;&gt;"",IFERROR(TRIM(INDEX($A722:$Y722,MATCH(Lists!$J$4,$A$1:$Y$1,0))&amp;""),""),IFERROR(TRIM(INDEX($A722:$Y722,MATCH(Lists!$J$2,$A$1:$Y$1,0))&amp;""),"")))</f>
        <v/>
      </c>
      <c r="AG722" s="21">
        <f>IFERROR(TRIM(INDEX($A722:$Y722,MATCH(Lists!$J$5,$A$1:$Y$1,0))&amp;""),"")</f>
        <v/>
      </c>
      <c r="AH722" s="21">
        <f>IFERROR(VALUE(IFERROR(TRIM(INDEX($A722:$Y722,MATCH(Lists!$J$6,$A$1:$Y$1,0))&amp;""),"")),"")</f>
        <v/>
      </c>
      <c r="AI722" s="22">
        <f>IF($AD722="S",Themes!$L$8,IF($AD722="M",Themes!$L$9,IF($AD722="L",Themes!$L$10,0)))</f>
        <v/>
      </c>
      <c r="AJ722" s="21">
        <f>IF(OR($AA722="",$AF722=""),0,IF(COUNTIFS($AA$2:$AA722,$AA722,$AF$2:$AF722,$AF722)=1,1,0))</f>
        <v/>
      </c>
      <c r="AK722" s="21">
        <f>IF($AJ722=1,IF(AND($AG722&lt;&gt;"",$AG722&lt;&gt;Themes!$L$12),1,0),0)</f>
        <v/>
      </c>
    </row>
    <row r="723">
      <c r="Z723" s="19" t="n"/>
      <c r="AA723" s="23" t="n"/>
      <c r="AB723" s="23" t="n"/>
      <c r="AC723" s="23" t="n"/>
      <c r="AD723" s="23" t="n"/>
      <c r="AE723" s="19" t="n"/>
      <c r="AF723" s="21">
        <f>IF(IFERROR(TRIM(INDEX($A723:$Y723,MATCH(Lists!$J$3,$A$1:$Y$1,0))&amp;""),"")&lt;&gt;"",IFERROR(TRIM(INDEX($A723:$Y723,MATCH(Lists!$J$3,$A$1:$Y$1,0))&amp;""),""),IF(IFERROR(TRIM(INDEX($A723:$Y723,MATCH(Lists!$J$4,$A$1:$Y$1,0))&amp;""),"")&lt;&gt;"",IFERROR(TRIM(INDEX($A723:$Y723,MATCH(Lists!$J$4,$A$1:$Y$1,0))&amp;""),""),IFERROR(TRIM(INDEX($A723:$Y723,MATCH(Lists!$J$2,$A$1:$Y$1,0))&amp;""),"")))</f>
        <v/>
      </c>
      <c r="AG723" s="21">
        <f>IFERROR(TRIM(INDEX($A723:$Y723,MATCH(Lists!$J$5,$A$1:$Y$1,0))&amp;""),"")</f>
        <v/>
      </c>
      <c r="AH723" s="21">
        <f>IFERROR(VALUE(IFERROR(TRIM(INDEX($A723:$Y723,MATCH(Lists!$J$6,$A$1:$Y$1,0))&amp;""),"")),"")</f>
        <v/>
      </c>
      <c r="AI723" s="22">
        <f>IF($AD723="S",Themes!$L$8,IF($AD723="M",Themes!$L$9,IF($AD723="L",Themes!$L$10,0)))</f>
        <v/>
      </c>
      <c r="AJ723" s="21">
        <f>IF(OR($AA723="",$AF723=""),0,IF(COUNTIFS($AA$2:$AA723,$AA723,$AF$2:$AF723,$AF723)=1,1,0))</f>
        <v/>
      </c>
      <c r="AK723" s="21">
        <f>IF($AJ723=1,IF(AND($AG723&lt;&gt;"",$AG723&lt;&gt;Themes!$L$12),1,0),0)</f>
        <v/>
      </c>
    </row>
    <row r="724">
      <c r="Z724" s="19" t="n"/>
      <c r="AA724" s="23" t="n"/>
      <c r="AB724" s="23" t="n"/>
      <c r="AC724" s="23" t="n"/>
      <c r="AD724" s="23" t="n"/>
      <c r="AE724" s="19" t="n"/>
      <c r="AF724" s="21">
        <f>IF(IFERROR(TRIM(INDEX($A724:$Y724,MATCH(Lists!$J$3,$A$1:$Y$1,0))&amp;""),"")&lt;&gt;"",IFERROR(TRIM(INDEX($A724:$Y724,MATCH(Lists!$J$3,$A$1:$Y$1,0))&amp;""),""),IF(IFERROR(TRIM(INDEX($A724:$Y724,MATCH(Lists!$J$4,$A$1:$Y$1,0))&amp;""),"")&lt;&gt;"",IFERROR(TRIM(INDEX($A724:$Y724,MATCH(Lists!$J$4,$A$1:$Y$1,0))&amp;""),""),IFERROR(TRIM(INDEX($A724:$Y724,MATCH(Lists!$J$2,$A$1:$Y$1,0))&amp;""),"")))</f>
        <v/>
      </c>
      <c r="AG724" s="21">
        <f>IFERROR(TRIM(INDEX($A724:$Y724,MATCH(Lists!$J$5,$A$1:$Y$1,0))&amp;""),"")</f>
        <v/>
      </c>
      <c r="AH724" s="21">
        <f>IFERROR(VALUE(IFERROR(TRIM(INDEX($A724:$Y724,MATCH(Lists!$J$6,$A$1:$Y$1,0))&amp;""),"")),"")</f>
        <v/>
      </c>
      <c r="AI724" s="22">
        <f>IF($AD724="S",Themes!$L$8,IF($AD724="M",Themes!$L$9,IF($AD724="L",Themes!$L$10,0)))</f>
        <v/>
      </c>
      <c r="AJ724" s="21">
        <f>IF(OR($AA724="",$AF724=""),0,IF(COUNTIFS($AA$2:$AA724,$AA724,$AF$2:$AF724,$AF724)=1,1,0))</f>
        <v/>
      </c>
      <c r="AK724" s="21">
        <f>IF($AJ724=1,IF(AND($AG724&lt;&gt;"",$AG724&lt;&gt;Themes!$L$12),1,0),0)</f>
        <v/>
      </c>
    </row>
    <row r="725">
      <c r="Z725" s="19" t="n"/>
      <c r="AA725" s="23" t="n"/>
      <c r="AB725" s="23" t="n"/>
      <c r="AC725" s="23" t="n"/>
      <c r="AD725" s="23" t="n"/>
      <c r="AE725" s="19" t="n"/>
      <c r="AF725" s="21">
        <f>IF(IFERROR(TRIM(INDEX($A725:$Y725,MATCH(Lists!$J$3,$A$1:$Y$1,0))&amp;""),"")&lt;&gt;"",IFERROR(TRIM(INDEX($A725:$Y725,MATCH(Lists!$J$3,$A$1:$Y$1,0))&amp;""),""),IF(IFERROR(TRIM(INDEX($A725:$Y725,MATCH(Lists!$J$4,$A$1:$Y$1,0))&amp;""),"")&lt;&gt;"",IFERROR(TRIM(INDEX($A725:$Y725,MATCH(Lists!$J$4,$A$1:$Y$1,0))&amp;""),""),IFERROR(TRIM(INDEX($A725:$Y725,MATCH(Lists!$J$2,$A$1:$Y$1,0))&amp;""),"")))</f>
        <v/>
      </c>
      <c r="AG725" s="21">
        <f>IFERROR(TRIM(INDEX($A725:$Y725,MATCH(Lists!$J$5,$A$1:$Y$1,0))&amp;""),"")</f>
        <v/>
      </c>
      <c r="AH725" s="21">
        <f>IFERROR(VALUE(IFERROR(TRIM(INDEX($A725:$Y725,MATCH(Lists!$J$6,$A$1:$Y$1,0))&amp;""),"")),"")</f>
        <v/>
      </c>
      <c r="AI725" s="22">
        <f>IF($AD725="S",Themes!$L$8,IF($AD725="M",Themes!$L$9,IF($AD725="L",Themes!$L$10,0)))</f>
        <v/>
      </c>
      <c r="AJ725" s="21">
        <f>IF(OR($AA725="",$AF725=""),0,IF(COUNTIFS($AA$2:$AA725,$AA725,$AF$2:$AF725,$AF725)=1,1,0))</f>
        <v/>
      </c>
      <c r="AK725" s="21">
        <f>IF($AJ725=1,IF(AND($AG725&lt;&gt;"",$AG725&lt;&gt;Themes!$L$12),1,0),0)</f>
        <v/>
      </c>
    </row>
    <row r="726">
      <c r="Z726" s="19" t="n"/>
      <c r="AA726" s="23" t="n"/>
      <c r="AB726" s="23" t="n"/>
      <c r="AC726" s="23" t="n"/>
      <c r="AD726" s="23" t="n"/>
      <c r="AE726" s="19" t="n"/>
      <c r="AF726" s="21">
        <f>IF(IFERROR(TRIM(INDEX($A726:$Y726,MATCH(Lists!$J$3,$A$1:$Y$1,0))&amp;""),"")&lt;&gt;"",IFERROR(TRIM(INDEX($A726:$Y726,MATCH(Lists!$J$3,$A$1:$Y$1,0))&amp;""),""),IF(IFERROR(TRIM(INDEX($A726:$Y726,MATCH(Lists!$J$4,$A$1:$Y$1,0))&amp;""),"")&lt;&gt;"",IFERROR(TRIM(INDEX($A726:$Y726,MATCH(Lists!$J$4,$A$1:$Y$1,0))&amp;""),""),IFERROR(TRIM(INDEX($A726:$Y726,MATCH(Lists!$J$2,$A$1:$Y$1,0))&amp;""),"")))</f>
        <v/>
      </c>
      <c r="AG726" s="21">
        <f>IFERROR(TRIM(INDEX($A726:$Y726,MATCH(Lists!$J$5,$A$1:$Y$1,0))&amp;""),"")</f>
        <v/>
      </c>
      <c r="AH726" s="21">
        <f>IFERROR(VALUE(IFERROR(TRIM(INDEX($A726:$Y726,MATCH(Lists!$J$6,$A$1:$Y$1,0))&amp;""),"")),"")</f>
        <v/>
      </c>
      <c r="AI726" s="22">
        <f>IF($AD726="S",Themes!$L$8,IF($AD726="M",Themes!$L$9,IF($AD726="L",Themes!$L$10,0)))</f>
        <v/>
      </c>
      <c r="AJ726" s="21">
        <f>IF(OR($AA726="",$AF726=""),0,IF(COUNTIFS($AA$2:$AA726,$AA726,$AF$2:$AF726,$AF726)=1,1,0))</f>
        <v/>
      </c>
      <c r="AK726" s="21">
        <f>IF($AJ726=1,IF(AND($AG726&lt;&gt;"",$AG726&lt;&gt;Themes!$L$12),1,0),0)</f>
        <v/>
      </c>
    </row>
    <row r="727">
      <c r="Z727" s="19" t="n"/>
      <c r="AA727" s="23" t="n"/>
      <c r="AB727" s="23" t="n"/>
      <c r="AC727" s="23" t="n"/>
      <c r="AD727" s="23" t="n"/>
      <c r="AE727" s="19" t="n"/>
      <c r="AF727" s="21">
        <f>IF(IFERROR(TRIM(INDEX($A727:$Y727,MATCH(Lists!$J$3,$A$1:$Y$1,0))&amp;""),"")&lt;&gt;"",IFERROR(TRIM(INDEX($A727:$Y727,MATCH(Lists!$J$3,$A$1:$Y$1,0))&amp;""),""),IF(IFERROR(TRIM(INDEX($A727:$Y727,MATCH(Lists!$J$4,$A$1:$Y$1,0))&amp;""),"")&lt;&gt;"",IFERROR(TRIM(INDEX($A727:$Y727,MATCH(Lists!$J$4,$A$1:$Y$1,0))&amp;""),""),IFERROR(TRIM(INDEX($A727:$Y727,MATCH(Lists!$J$2,$A$1:$Y$1,0))&amp;""),"")))</f>
        <v/>
      </c>
      <c r="AG727" s="21">
        <f>IFERROR(TRIM(INDEX($A727:$Y727,MATCH(Lists!$J$5,$A$1:$Y$1,0))&amp;""),"")</f>
        <v/>
      </c>
      <c r="AH727" s="21">
        <f>IFERROR(VALUE(IFERROR(TRIM(INDEX($A727:$Y727,MATCH(Lists!$J$6,$A$1:$Y$1,0))&amp;""),"")),"")</f>
        <v/>
      </c>
      <c r="AI727" s="22">
        <f>IF($AD727="S",Themes!$L$8,IF($AD727="M",Themes!$L$9,IF($AD727="L",Themes!$L$10,0)))</f>
        <v/>
      </c>
      <c r="AJ727" s="21">
        <f>IF(OR($AA727="",$AF727=""),0,IF(COUNTIFS($AA$2:$AA727,$AA727,$AF$2:$AF727,$AF727)=1,1,0))</f>
        <v/>
      </c>
      <c r="AK727" s="21">
        <f>IF($AJ727=1,IF(AND($AG727&lt;&gt;"",$AG727&lt;&gt;Themes!$L$12),1,0),0)</f>
        <v/>
      </c>
    </row>
    <row r="728">
      <c r="Z728" s="19" t="n"/>
      <c r="AA728" s="23" t="n"/>
      <c r="AB728" s="23" t="n"/>
      <c r="AC728" s="23" t="n"/>
      <c r="AD728" s="23" t="n"/>
      <c r="AE728" s="19" t="n"/>
      <c r="AF728" s="21">
        <f>IF(IFERROR(TRIM(INDEX($A728:$Y728,MATCH(Lists!$J$3,$A$1:$Y$1,0))&amp;""),"")&lt;&gt;"",IFERROR(TRIM(INDEX($A728:$Y728,MATCH(Lists!$J$3,$A$1:$Y$1,0))&amp;""),""),IF(IFERROR(TRIM(INDEX($A728:$Y728,MATCH(Lists!$J$4,$A$1:$Y$1,0))&amp;""),"")&lt;&gt;"",IFERROR(TRIM(INDEX($A728:$Y728,MATCH(Lists!$J$4,$A$1:$Y$1,0))&amp;""),""),IFERROR(TRIM(INDEX($A728:$Y728,MATCH(Lists!$J$2,$A$1:$Y$1,0))&amp;""),"")))</f>
        <v/>
      </c>
      <c r="AG728" s="21">
        <f>IFERROR(TRIM(INDEX($A728:$Y728,MATCH(Lists!$J$5,$A$1:$Y$1,0))&amp;""),"")</f>
        <v/>
      </c>
      <c r="AH728" s="21">
        <f>IFERROR(VALUE(IFERROR(TRIM(INDEX($A728:$Y728,MATCH(Lists!$J$6,$A$1:$Y$1,0))&amp;""),"")),"")</f>
        <v/>
      </c>
      <c r="AI728" s="22">
        <f>IF($AD728="S",Themes!$L$8,IF($AD728="M",Themes!$L$9,IF($AD728="L",Themes!$L$10,0)))</f>
        <v/>
      </c>
      <c r="AJ728" s="21">
        <f>IF(OR($AA728="",$AF728=""),0,IF(COUNTIFS($AA$2:$AA728,$AA728,$AF$2:$AF728,$AF728)=1,1,0))</f>
        <v/>
      </c>
      <c r="AK728" s="21">
        <f>IF($AJ728=1,IF(AND($AG728&lt;&gt;"",$AG728&lt;&gt;Themes!$L$12),1,0),0)</f>
        <v/>
      </c>
    </row>
    <row r="729">
      <c r="Z729" s="19" t="n"/>
      <c r="AA729" s="23" t="n"/>
      <c r="AB729" s="23" t="n"/>
      <c r="AC729" s="23" t="n"/>
      <c r="AD729" s="23" t="n"/>
      <c r="AE729" s="19" t="n"/>
      <c r="AF729" s="21">
        <f>IF(IFERROR(TRIM(INDEX($A729:$Y729,MATCH(Lists!$J$3,$A$1:$Y$1,0))&amp;""),"")&lt;&gt;"",IFERROR(TRIM(INDEX($A729:$Y729,MATCH(Lists!$J$3,$A$1:$Y$1,0))&amp;""),""),IF(IFERROR(TRIM(INDEX($A729:$Y729,MATCH(Lists!$J$4,$A$1:$Y$1,0))&amp;""),"")&lt;&gt;"",IFERROR(TRIM(INDEX($A729:$Y729,MATCH(Lists!$J$4,$A$1:$Y$1,0))&amp;""),""),IFERROR(TRIM(INDEX($A729:$Y729,MATCH(Lists!$J$2,$A$1:$Y$1,0))&amp;""),"")))</f>
        <v/>
      </c>
      <c r="AG729" s="21">
        <f>IFERROR(TRIM(INDEX($A729:$Y729,MATCH(Lists!$J$5,$A$1:$Y$1,0))&amp;""),"")</f>
        <v/>
      </c>
      <c r="AH729" s="21">
        <f>IFERROR(VALUE(IFERROR(TRIM(INDEX($A729:$Y729,MATCH(Lists!$J$6,$A$1:$Y$1,0))&amp;""),"")),"")</f>
        <v/>
      </c>
      <c r="AI729" s="22">
        <f>IF($AD729="S",Themes!$L$8,IF($AD729="M",Themes!$L$9,IF($AD729="L",Themes!$L$10,0)))</f>
        <v/>
      </c>
      <c r="AJ729" s="21">
        <f>IF(OR($AA729="",$AF729=""),0,IF(COUNTIFS($AA$2:$AA729,$AA729,$AF$2:$AF729,$AF729)=1,1,0))</f>
        <v/>
      </c>
      <c r="AK729" s="21">
        <f>IF($AJ729=1,IF(AND($AG729&lt;&gt;"",$AG729&lt;&gt;Themes!$L$12),1,0),0)</f>
        <v/>
      </c>
    </row>
    <row r="730">
      <c r="Z730" s="19" t="n"/>
      <c r="AA730" s="23" t="n"/>
      <c r="AB730" s="23" t="n"/>
      <c r="AC730" s="23" t="n"/>
      <c r="AD730" s="23" t="n"/>
      <c r="AE730" s="19" t="n"/>
      <c r="AF730" s="21">
        <f>IF(IFERROR(TRIM(INDEX($A730:$Y730,MATCH(Lists!$J$3,$A$1:$Y$1,0))&amp;""),"")&lt;&gt;"",IFERROR(TRIM(INDEX($A730:$Y730,MATCH(Lists!$J$3,$A$1:$Y$1,0))&amp;""),""),IF(IFERROR(TRIM(INDEX($A730:$Y730,MATCH(Lists!$J$4,$A$1:$Y$1,0))&amp;""),"")&lt;&gt;"",IFERROR(TRIM(INDEX($A730:$Y730,MATCH(Lists!$J$4,$A$1:$Y$1,0))&amp;""),""),IFERROR(TRIM(INDEX($A730:$Y730,MATCH(Lists!$J$2,$A$1:$Y$1,0))&amp;""),"")))</f>
        <v/>
      </c>
      <c r="AG730" s="21">
        <f>IFERROR(TRIM(INDEX($A730:$Y730,MATCH(Lists!$J$5,$A$1:$Y$1,0))&amp;""),"")</f>
        <v/>
      </c>
      <c r="AH730" s="21">
        <f>IFERROR(VALUE(IFERROR(TRIM(INDEX($A730:$Y730,MATCH(Lists!$J$6,$A$1:$Y$1,0))&amp;""),"")),"")</f>
        <v/>
      </c>
      <c r="AI730" s="22">
        <f>IF($AD730="S",Themes!$L$8,IF($AD730="M",Themes!$L$9,IF($AD730="L",Themes!$L$10,0)))</f>
        <v/>
      </c>
      <c r="AJ730" s="21">
        <f>IF(OR($AA730="",$AF730=""),0,IF(COUNTIFS($AA$2:$AA730,$AA730,$AF$2:$AF730,$AF730)=1,1,0))</f>
        <v/>
      </c>
      <c r="AK730" s="21">
        <f>IF($AJ730=1,IF(AND($AG730&lt;&gt;"",$AG730&lt;&gt;Themes!$L$12),1,0),0)</f>
        <v/>
      </c>
    </row>
    <row r="731">
      <c r="Z731" s="19" t="n"/>
      <c r="AA731" s="23" t="n"/>
      <c r="AB731" s="23" t="n"/>
      <c r="AC731" s="23" t="n"/>
      <c r="AD731" s="23" t="n"/>
      <c r="AE731" s="19" t="n"/>
      <c r="AF731" s="21">
        <f>IF(IFERROR(TRIM(INDEX($A731:$Y731,MATCH(Lists!$J$3,$A$1:$Y$1,0))&amp;""),"")&lt;&gt;"",IFERROR(TRIM(INDEX($A731:$Y731,MATCH(Lists!$J$3,$A$1:$Y$1,0))&amp;""),""),IF(IFERROR(TRIM(INDEX($A731:$Y731,MATCH(Lists!$J$4,$A$1:$Y$1,0))&amp;""),"")&lt;&gt;"",IFERROR(TRIM(INDEX($A731:$Y731,MATCH(Lists!$J$4,$A$1:$Y$1,0))&amp;""),""),IFERROR(TRIM(INDEX($A731:$Y731,MATCH(Lists!$J$2,$A$1:$Y$1,0))&amp;""),"")))</f>
        <v/>
      </c>
      <c r="AG731" s="21">
        <f>IFERROR(TRIM(INDEX($A731:$Y731,MATCH(Lists!$J$5,$A$1:$Y$1,0))&amp;""),"")</f>
        <v/>
      </c>
      <c r="AH731" s="21">
        <f>IFERROR(VALUE(IFERROR(TRIM(INDEX($A731:$Y731,MATCH(Lists!$J$6,$A$1:$Y$1,0))&amp;""),"")),"")</f>
        <v/>
      </c>
      <c r="AI731" s="22">
        <f>IF($AD731="S",Themes!$L$8,IF($AD731="M",Themes!$L$9,IF($AD731="L",Themes!$L$10,0)))</f>
        <v/>
      </c>
      <c r="AJ731" s="21">
        <f>IF(OR($AA731="",$AF731=""),0,IF(COUNTIFS($AA$2:$AA731,$AA731,$AF$2:$AF731,$AF731)=1,1,0))</f>
        <v/>
      </c>
      <c r="AK731" s="21">
        <f>IF($AJ731=1,IF(AND($AG731&lt;&gt;"",$AG731&lt;&gt;Themes!$L$12),1,0),0)</f>
        <v/>
      </c>
    </row>
    <row r="732">
      <c r="Z732" s="19" t="n"/>
      <c r="AA732" s="23" t="n"/>
      <c r="AB732" s="23" t="n"/>
      <c r="AC732" s="23" t="n"/>
      <c r="AD732" s="23" t="n"/>
      <c r="AE732" s="19" t="n"/>
      <c r="AF732" s="21">
        <f>IF(IFERROR(TRIM(INDEX($A732:$Y732,MATCH(Lists!$J$3,$A$1:$Y$1,0))&amp;""),"")&lt;&gt;"",IFERROR(TRIM(INDEX($A732:$Y732,MATCH(Lists!$J$3,$A$1:$Y$1,0))&amp;""),""),IF(IFERROR(TRIM(INDEX($A732:$Y732,MATCH(Lists!$J$4,$A$1:$Y$1,0))&amp;""),"")&lt;&gt;"",IFERROR(TRIM(INDEX($A732:$Y732,MATCH(Lists!$J$4,$A$1:$Y$1,0))&amp;""),""),IFERROR(TRIM(INDEX($A732:$Y732,MATCH(Lists!$J$2,$A$1:$Y$1,0))&amp;""),"")))</f>
        <v/>
      </c>
      <c r="AG732" s="21">
        <f>IFERROR(TRIM(INDEX($A732:$Y732,MATCH(Lists!$J$5,$A$1:$Y$1,0))&amp;""),"")</f>
        <v/>
      </c>
      <c r="AH732" s="21">
        <f>IFERROR(VALUE(IFERROR(TRIM(INDEX($A732:$Y732,MATCH(Lists!$J$6,$A$1:$Y$1,0))&amp;""),"")),"")</f>
        <v/>
      </c>
      <c r="AI732" s="22">
        <f>IF($AD732="S",Themes!$L$8,IF($AD732="M",Themes!$L$9,IF($AD732="L",Themes!$L$10,0)))</f>
        <v/>
      </c>
      <c r="AJ732" s="21">
        <f>IF(OR($AA732="",$AF732=""),0,IF(COUNTIFS($AA$2:$AA732,$AA732,$AF$2:$AF732,$AF732)=1,1,0))</f>
        <v/>
      </c>
      <c r="AK732" s="21">
        <f>IF($AJ732=1,IF(AND($AG732&lt;&gt;"",$AG732&lt;&gt;Themes!$L$12),1,0),0)</f>
        <v/>
      </c>
    </row>
    <row r="733">
      <c r="Z733" s="19" t="n"/>
      <c r="AA733" s="23" t="n"/>
      <c r="AB733" s="23" t="n"/>
      <c r="AC733" s="23" t="n"/>
      <c r="AD733" s="23" t="n"/>
      <c r="AE733" s="19" t="n"/>
      <c r="AF733" s="21">
        <f>IF(IFERROR(TRIM(INDEX($A733:$Y733,MATCH(Lists!$J$3,$A$1:$Y$1,0))&amp;""),"")&lt;&gt;"",IFERROR(TRIM(INDEX($A733:$Y733,MATCH(Lists!$J$3,$A$1:$Y$1,0))&amp;""),""),IF(IFERROR(TRIM(INDEX($A733:$Y733,MATCH(Lists!$J$4,$A$1:$Y$1,0))&amp;""),"")&lt;&gt;"",IFERROR(TRIM(INDEX($A733:$Y733,MATCH(Lists!$J$4,$A$1:$Y$1,0))&amp;""),""),IFERROR(TRIM(INDEX($A733:$Y733,MATCH(Lists!$J$2,$A$1:$Y$1,0))&amp;""),"")))</f>
        <v/>
      </c>
      <c r="AG733" s="21">
        <f>IFERROR(TRIM(INDEX($A733:$Y733,MATCH(Lists!$J$5,$A$1:$Y$1,0))&amp;""),"")</f>
        <v/>
      </c>
      <c r="AH733" s="21">
        <f>IFERROR(VALUE(IFERROR(TRIM(INDEX($A733:$Y733,MATCH(Lists!$J$6,$A$1:$Y$1,0))&amp;""),"")),"")</f>
        <v/>
      </c>
      <c r="AI733" s="22">
        <f>IF($AD733="S",Themes!$L$8,IF($AD733="M",Themes!$L$9,IF($AD733="L",Themes!$L$10,0)))</f>
        <v/>
      </c>
      <c r="AJ733" s="21">
        <f>IF(OR($AA733="",$AF733=""),0,IF(COUNTIFS($AA$2:$AA733,$AA733,$AF$2:$AF733,$AF733)=1,1,0))</f>
        <v/>
      </c>
      <c r="AK733" s="21">
        <f>IF($AJ733=1,IF(AND($AG733&lt;&gt;"",$AG733&lt;&gt;Themes!$L$12),1,0),0)</f>
        <v/>
      </c>
    </row>
    <row r="734">
      <c r="Z734" s="19" t="n"/>
      <c r="AA734" s="23" t="n"/>
      <c r="AB734" s="23" t="n"/>
      <c r="AC734" s="23" t="n"/>
      <c r="AD734" s="23" t="n"/>
      <c r="AE734" s="19" t="n"/>
      <c r="AF734" s="21">
        <f>IF(IFERROR(TRIM(INDEX($A734:$Y734,MATCH(Lists!$J$3,$A$1:$Y$1,0))&amp;""),"")&lt;&gt;"",IFERROR(TRIM(INDEX($A734:$Y734,MATCH(Lists!$J$3,$A$1:$Y$1,0))&amp;""),""),IF(IFERROR(TRIM(INDEX($A734:$Y734,MATCH(Lists!$J$4,$A$1:$Y$1,0))&amp;""),"")&lt;&gt;"",IFERROR(TRIM(INDEX($A734:$Y734,MATCH(Lists!$J$4,$A$1:$Y$1,0))&amp;""),""),IFERROR(TRIM(INDEX($A734:$Y734,MATCH(Lists!$J$2,$A$1:$Y$1,0))&amp;""),"")))</f>
        <v/>
      </c>
      <c r="AG734" s="21">
        <f>IFERROR(TRIM(INDEX($A734:$Y734,MATCH(Lists!$J$5,$A$1:$Y$1,0))&amp;""),"")</f>
        <v/>
      </c>
      <c r="AH734" s="21">
        <f>IFERROR(VALUE(IFERROR(TRIM(INDEX($A734:$Y734,MATCH(Lists!$J$6,$A$1:$Y$1,0))&amp;""),"")),"")</f>
        <v/>
      </c>
      <c r="AI734" s="22">
        <f>IF($AD734="S",Themes!$L$8,IF($AD734="M",Themes!$L$9,IF($AD734="L",Themes!$L$10,0)))</f>
        <v/>
      </c>
      <c r="AJ734" s="21">
        <f>IF(OR($AA734="",$AF734=""),0,IF(COUNTIFS($AA$2:$AA734,$AA734,$AF$2:$AF734,$AF734)=1,1,0))</f>
        <v/>
      </c>
      <c r="AK734" s="21">
        <f>IF($AJ734=1,IF(AND($AG734&lt;&gt;"",$AG734&lt;&gt;Themes!$L$12),1,0),0)</f>
        <v/>
      </c>
    </row>
    <row r="735">
      <c r="Z735" s="19" t="n"/>
      <c r="AA735" s="23" t="n"/>
      <c r="AB735" s="23" t="n"/>
      <c r="AC735" s="23" t="n"/>
      <c r="AD735" s="23" t="n"/>
      <c r="AE735" s="19" t="n"/>
      <c r="AF735" s="21">
        <f>IF(IFERROR(TRIM(INDEX($A735:$Y735,MATCH(Lists!$J$3,$A$1:$Y$1,0))&amp;""),"")&lt;&gt;"",IFERROR(TRIM(INDEX($A735:$Y735,MATCH(Lists!$J$3,$A$1:$Y$1,0))&amp;""),""),IF(IFERROR(TRIM(INDEX($A735:$Y735,MATCH(Lists!$J$4,$A$1:$Y$1,0))&amp;""),"")&lt;&gt;"",IFERROR(TRIM(INDEX($A735:$Y735,MATCH(Lists!$J$4,$A$1:$Y$1,0))&amp;""),""),IFERROR(TRIM(INDEX($A735:$Y735,MATCH(Lists!$J$2,$A$1:$Y$1,0))&amp;""),"")))</f>
        <v/>
      </c>
      <c r="AG735" s="21">
        <f>IFERROR(TRIM(INDEX($A735:$Y735,MATCH(Lists!$J$5,$A$1:$Y$1,0))&amp;""),"")</f>
        <v/>
      </c>
      <c r="AH735" s="21">
        <f>IFERROR(VALUE(IFERROR(TRIM(INDEX($A735:$Y735,MATCH(Lists!$J$6,$A$1:$Y$1,0))&amp;""),"")),"")</f>
        <v/>
      </c>
      <c r="AI735" s="22">
        <f>IF($AD735="S",Themes!$L$8,IF($AD735="M",Themes!$L$9,IF($AD735="L",Themes!$L$10,0)))</f>
        <v/>
      </c>
      <c r="AJ735" s="21">
        <f>IF(OR($AA735="",$AF735=""),0,IF(COUNTIFS($AA$2:$AA735,$AA735,$AF$2:$AF735,$AF735)=1,1,0))</f>
        <v/>
      </c>
      <c r="AK735" s="21">
        <f>IF($AJ735=1,IF(AND($AG735&lt;&gt;"",$AG735&lt;&gt;Themes!$L$12),1,0),0)</f>
        <v/>
      </c>
    </row>
    <row r="736">
      <c r="Z736" s="19" t="n"/>
      <c r="AA736" s="23" t="n"/>
      <c r="AB736" s="23" t="n"/>
      <c r="AC736" s="23" t="n"/>
      <c r="AD736" s="23" t="n"/>
      <c r="AE736" s="19" t="n"/>
      <c r="AF736" s="21">
        <f>IF(IFERROR(TRIM(INDEX($A736:$Y736,MATCH(Lists!$J$3,$A$1:$Y$1,0))&amp;""),"")&lt;&gt;"",IFERROR(TRIM(INDEX($A736:$Y736,MATCH(Lists!$J$3,$A$1:$Y$1,0))&amp;""),""),IF(IFERROR(TRIM(INDEX($A736:$Y736,MATCH(Lists!$J$4,$A$1:$Y$1,0))&amp;""),"")&lt;&gt;"",IFERROR(TRIM(INDEX($A736:$Y736,MATCH(Lists!$J$4,$A$1:$Y$1,0))&amp;""),""),IFERROR(TRIM(INDEX($A736:$Y736,MATCH(Lists!$J$2,$A$1:$Y$1,0))&amp;""),"")))</f>
        <v/>
      </c>
      <c r="AG736" s="21">
        <f>IFERROR(TRIM(INDEX($A736:$Y736,MATCH(Lists!$J$5,$A$1:$Y$1,0))&amp;""),"")</f>
        <v/>
      </c>
      <c r="AH736" s="21">
        <f>IFERROR(VALUE(IFERROR(TRIM(INDEX($A736:$Y736,MATCH(Lists!$J$6,$A$1:$Y$1,0))&amp;""),"")),"")</f>
        <v/>
      </c>
      <c r="AI736" s="22">
        <f>IF($AD736="S",Themes!$L$8,IF($AD736="M",Themes!$L$9,IF($AD736="L",Themes!$L$10,0)))</f>
        <v/>
      </c>
      <c r="AJ736" s="21">
        <f>IF(OR($AA736="",$AF736=""),0,IF(COUNTIFS($AA$2:$AA736,$AA736,$AF$2:$AF736,$AF736)=1,1,0))</f>
        <v/>
      </c>
      <c r="AK736" s="21">
        <f>IF($AJ736=1,IF(AND($AG736&lt;&gt;"",$AG736&lt;&gt;Themes!$L$12),1,0),0)</f>
        <v/>
      </c>
    </row>
    <row r="737">
      <c r="Z737" s="19" t="n"/>
      <c r="AA737" s="23" t="n"/>
      <c r="AB737" s="23" t="n"/>
      <c r="AC737" s="23" t="n"/>
      <c r="AD737" s="23" t="n"/>
      <c r="AE737" s="19" t="n"/>
      <c r="AF737" s="21">
        <f>IF(IFERROR(TRIM(INDEX($A737:$Y737,MATCH(Lists!$J$3,$A$1:$Y$1,0))&amp;""),"")&lt;&gt;"",IFERROR(TRIM(INDEX($A737:$Y737,MATCH(Lists!$J$3,$A$1:$Y$1,0))&amp;""),""),IF(IFERROR(TRIM(INDEX($A737:$Y737,MATCH(Lists!$J$4,$A$1:$Y$1,0))&amp;""),"")&lt;&gt;"",IFERROR(TRIM(INDEX($A737:$Y737,MATCH(Lists!$J$4,$A$1:$Y$1,0))&amp;""),""),IFERROR(TRIM(INDEX($A737:$Y737,MATCH(Lists!$J$2,$A$1:$Y$1,0))&amp;""),"")))</f>
        <v/>
      </c>
      <c r="AG737" s="21">
        <f>IFERROR(TRIM(INDEX($A737:$Y737,MATCH(Lists!$J$5,$A$1:$Y$1,0))&amp;""),"")</f>
        <v/>
      </c>
      <c r="AH737" s="21">
        <f>IFERROR(VALUE(IFERROR(TRIM(INDEX($A737:$Y737,MATCH(Lists!$J$6,$A$1:$Y$1,0))&amp;""),"")),"")</f>
        <v/>
      </c>
      <c r="AI737" s="22">
        <f>IF($AD737="S",Themes!$L$8,IF($AD737="M",Themes!$L$9,IF($AD737="L",Themes!$L$10,0)))</f>
        <v/>
      </c>
      <c r="AJ737" s="21">
        <f>IF(OR($AA737="",$AF737=""),0,IF(COUNTIFS($AA$2:$AA737,$AA737,$AF$2:$AF737,$AF737)=1,1,0))</f>
        <v/>
      </c>
      <c r="AK737" s="21">
        <f>IF($AJ737=1,IF(AND($AG737&lt;&gt;"",$AG737&lt;&gt;Themes!$L$12),1,0),0)</f>
        <v/>
      </c>
    </row>
    <row r="738">
      <c r="Z738" s="19" t="n"/>
      <c r="AA738" s="23" t="n"/>
      <c r="AB738" s="23" t="n"/>
      <c r="AC738" s="23" t="n"/>
      <c r="AD738" s="23" t="n"/>
      <c r="AE738" s="19" t="n"/>
      <c r="AF738" s="21">
        <f>IF(IFERROR(TRIM(INDEX($A738:$Y738,MATCH(Lists!$J$3,$A$1:$Y$1,0))&amp;""),"")&lt;&gt;"",IFERROR(TRIM(INDEX($A738:$Y738,MATCH(Lists!$J$3,$A$1:$Y$1,0))&amp;""),""),IF(IFERROR(TRIM(INDEX($A738:$Y738,MATCH(Lists!$J$4,$A$1:$Y$1,0))&amp;""),"")&lt;&gt;"",IFERROR(TRIM(INDEX($A738:$Y738,MATCH(Lists!$J$4,$A$1:$Y$1,0))&amp;""),""),IFERROR(TRIM(INDEX($A738:$Y738,MATCH(Lists!$J$2,$A$1:$Y$1,0))&amp;""),"")))</f>
        <v/>
      </c>
      <c r="AG738" s="21">
        <f>IFERROR(TRIM(INDEX($A738:$Y738,MATCH(Lists!$J$5,$A$1:$Y$1,0))&amp;""),"")</f>
        <v/>
      </c>
      <c r="AH738" s="21">
        <f>IFERROR(VALUE(IFERROR(TRIM(INDEX($A738:$Y738,MATCH(Lists!$J$6,$A$1:$Y$1,0))&amp;""),"")),"")</f>
        <v/>
      </c>
      <c r="AI738" s="22">
        <f>IF($AD738="S",Themes!$L$8,IF($AD738="M",Themes!$L$9,IF($AD738="L",Themes!$L$10,0)))</f>
        <v/>
      </c>
      <c r="AJ738" s="21">
        <f>IF(OR($AA738="",$AF738=""),0,IF(COUNTIFS($AA$2:$AA738,$AA738,$AF$2:$AF738,$AF738)=1,1,0))</f>
        <v/>
      </c>
      <c r="AK738" s="21">
        <f>IF($AJ738=1,IF(AND($AG738&lt;&gt;"",$AG738&lt;&gt;Themes!$L$12),1,0),0)</f>
        <v/>
      </c>
    </row>
    <row r="739">
      <c r="Z739" s="19" t="n"/>
      <c r="AA739" s="23" t="n"/>
      <c r="AB739" s="23" t="n"/>
      <c r="AC739" s="23" t="n"/>
      <c r="AD739" s="23" t="n"/>
      <c r="AE739" s="19" t="n"/>
      <c r="AF739" s="21">
        <f>IF(IFERROR(TRIM(INDEX($A739:$Y739,MATCH(Lists!$J$3,$A$1:$Y$1,0))&amp;""),"")&lt;&gt;"",IFERROR(TRIM(INDEX($A739:$Y739,MATCH(Lists!$J$3,$A$1:$Y$1,0))&amp;""),""),IF(IFERROR(TRIM(INDEX($A739:$Y739,MATCH(Lists!$J$4,$A$1:$Y$1,0))&amp;""),"")&lt;&gt;"",IFERROR(TRIM(INDEX($A739:$Y739,MATCH(Lists!$J$4,$A$1:$Y$1,0))&amp;""),""),IFERROR(TRIM(INDEX($A739:$Y739,MATCH(Lists!$J$2,$A$1:$Y$1,0))&amp;""),"")))</f>
        <v/>
      </c>
      <c r="AG739" s="21">
        <f>IFERROR(TRIM(INDEX($A739:$Y739,MATCH(Lists!$J$5,$A$1:$Y$1,0))&amp;""),"")</f>
        <v/>
      </c>
      <c r="AH739" s="21">
        <f>IFERROR(VALUE(IFERROR(TRIM(INDEX($A739:$Y739,MATCH(Lists!$J$6,$A$1:$Y$1,0))&amp;""),"")),"")</f>
        <v/>
      </c>
      <c r="AI739" s="22">
        <f>IF($AD739="S",Themes!$L$8,IF($AD739="M",Themes!$L$9,IF($AD739="L",Themes!$L$10,0)))</f>
        <v/>
      </c>
      <c r="AJ739" s="21">
        <f>IF(OR($AA739="",$AF739=""),0,IF(COUNTIFS($AA$2:$AA739,$AA739,$AF$2:$AF739,$AF739)=1,1,0))</f>
        <v/>
      </c>
      <c r="AK739" s="21">
        <f>IF($AJ739=1,IF(AND($AG739&lt;&gt;"",$AG739&lt;&gt;Themes!$L$12),1,0),0)</f>
        <v/>
      </c>
    </row>
    <row r="740">
      <c r="Z740" s="19" t="n"/>
      <c r="AA740" s="23" t="n"/>
      <c r="AB740" s="23" t="n"/>
      <c r="AC740" s="23" t="n"/>
      <c r="AD740" s="23" t="n"/>
      <c r="AE740" s="19" t="n"/>
      <c r="AF740" s="21">
        <f>IF(IFERROR(TRIM(INDEX($A740:$Y740,MATCH(Lists!$J$3,$A$1:$Y$1,0))&amp;""),"")&lt;&gt;"",IFERROR(TRIM(INDEX($A740:$Y740,MATCH(Lists!$J$3,$A$1:$Y$1,0))&amp;""),""),IF(IFERROR(TRIM(INDEX($A740:$Y740,MATCH(Lists!$J$4,$A$1:$Y$1,0))&amp;""),"")&lt;&gt;"",IFERROR(TRIM(INDEX($A740:$Y740,MATCH(Lists!$J$4,$A$1:$Y$1,0))&amp;""),""),IFERROR(TRIM(INDEX($A740:$Y740,MATCH(Lists!$J$2,$A$1:$Y$1,0))&amp;""),"")))</f>
        <v/>
      </c>
      <c r="AG740" s="21">
        <f>IFERROR(TRIM(INDEX($A740:$Y740,MATCH(Lists!$J$5,$A$1:$Y$1,0))&amp;""),"")</f>
        <v/>
      </c>
      <c r="AH740" s="21">
        <f>IFERROR(VALUE(IFERROR(TRIM(INDEX($A740:$Y740,MATCH(Lists!$J$6,$A$1:$Y$1,0))&amp;""),"")),"")</f>
        <v/>
      </c>
      <c r="AI740" s="22">
        <f>IF($AD740="S",Themes!$L$8,IF($AD740="M",Themes!$L$9,IF($AD740="L",Themes!$L$10,0)))</f>
        <v/>
      </c>
      <c r="AJ740" s="21">
        <f>IF(OR($AA740="",$AF740=""),0,IF(COUNTIFS($AA$2:$AA740,$AA740,$AF$2:$AF740,$AF740)=1,1,0))</f>
        <v/>
      </c>
      <c r="AK740" s="21">
        <f>IF($AJ740=1,IF(AND($AG740&lt;&gt;"",$AG740&lt;&gt;Themes!$L$12),1,0),0)</f>
        <v/>
      </c>
    </row>
    <row r="741">
      <c r="Z741" s="19" t="n"/>
      <c r="AA741" s="23" t="n"/>
      <c r="AB741" s="23" t="n"/>
      <c r="AC741" s="23" t="n"/>
      <c r="AD741" s="23" t="n"/>
      <c r="AE741" s="19" t="n"/>
      <c r="AF741" s="21">
        <f>IF(IFERROR(TRIM(INDEX($A741:$Y741,MATCH(Lists!$J$3,$A$1:$Y$1,0))&amp;""),"")&lt;&gt;"",IFERROR(TRIM(INDEX($A741:$Y741,MATCH(Lists!$J$3,$A$1:$Y$1,0))&amp;""),""),IF(IFERROR(TRIM(INDEX($A741:$Y741,MATCH(Lists!$J$4,$A$1:$Y$1,0))&amp;""),"")&lt;&gt;"",IFERROR(TRIM(INDEX($A741:$Y741,MATCH(Lists!$J$4,$A$1:$Y$1,0))&amp;""),""),IFERROR(TRIM(INDEX($A741:$Y741,MATCH(Lists!$J$2,$A$1:$Y$1,0))&amp;""),"")))</f>
        <v/>
      </c>
      <c r="AG741" s="21">
        <f>IFERROR(TRIM(INDEX($A741:$Y741,MATCH(Lists!$J$5,$A$1:$Y$1,0))&amp;""),"")</f>
        <v/>
      </c>
      <c r="AH741" s="21">
        <f>IFERROR(VALUE(IFERROR(TRIM(INDEX($A741:$Y741,MATCH(Lists!$J$6,$A$1:$Y$1,0))&amp;""),"")),"")</f>
        <v/>
      </c>
      <c r="AI741" s="22">
        <f>IF($AD741="S",Themes!$L$8,IF($AD741="M",Themes!$L$9,IF($AD741="L",Themes!$L$10,0)))</f>
        <v/>
      </c>
      <c r="AJ741" s="21">
        <f>IF(OR($AA741="",$AF741=""),0,IF(COUNTIFS($AA$2:$AA741,$AA741,$AF$2:$AF741,$AF741)=1,1,0))</f>
        <v/>
      </c>
      <c r="AK741" s="21">
        <f>IF($AJ741=1,IF(AND($AG741&lt;&gt;"",$AG741&lt;&gt;Themes!$L$12),1,0),0)</f>
        <v/>
      </c>
    </row>
    <row r="742">
      <c r="Z742" s="19" t="n"/>
      <c r="AA742" s="23" t="n"/>
      <c r="AB742" s="23" t="n"/>
      <c r="AC742" s="23" t="n"/>
      <c r="AD742" s="23" t="n"/>
      <c r="AE742" s="19" t="n"/>
      <c r="AF742" s="21">
        <f>IF(IFERROR(TRIM(INDEX($A742:$Y742,MATCH(Lists!$J$3,$A$1:$Y$1,0))&amp;""),"")&lt;&gt;"",IFERROR(TRIM(INDEX($A742:$Y742,MATCH(Lists!$J$3,$A$1:$Y$1,0))&amp;""),""),IF(IFERROR(TRIM(INDEX($A742:$Y742,MATCH(Lists!$J$4,$A$1:$Y$1,0))&amp;""),"")&lt;&gt;"",IFERROR(TRIM(INDEX($A742:$Y742,MATCH(Lists!$J$4,$A$1:$Y$1,0))&amp;""),""),IFERROR(TRIM(INDEX($A742:$Y742,MATCH(Lists!$J$2,$A$1:$Y$1,0))&amp;""),"")))</f>
        <v/>
      </c>
      <c r="AG742" s="21">
        <f>IFERROR(TRIM(INDEX($A742:$Y742,MATCH(Lists!$J$5,$A$1:$Y$1,0))&amp;""),"")</f>
        <v/>
      </c>
      <c r="AH742" s="21">
        <f>IFERROR(VALUE(IFERROR(TRIM(INDEX($A742:$Y742,MATCH(Lists!$J$6,$A$1:$Y$1,0))&amp;""),"")),"")</f>
        <v/>
      </c>
      <c r="AI742" s="22">
        <f>IF($AD742="S",Themes!$L$8,IF($AD742="M",Themes!$L$9,IF($AD742="L",Themes!$L$10,0)))</f>
        <v/>
      </c>
      <c r="AJ742" s="21">
        <f>IF(OR($AA742="",$AF742=""),0,IF(COUNTIFS($AA$2:$AA742,$AA742,$AF$2:$AF742,$AF742)=1,1,0))</f>
        <v/>
      </c>
      <c r="AK742" s="21">
        <f>IF($AJ742=1,IF(AND($AG742&lt;&gt;"",$AG742&lt;&gt;Themes!$L$12),1,0),0)</f>
        <v/>
      </c>
    </row>
    <row r="743">
      <c r="Z743" s="19" t="n"/>
      <c r="AA743" s="23" t="n"/>
      <c r="AB743" s="23" t="n"/>
      <c r="AC743" s="23" t="n"/>
      <c r="AD743" s="23" t="n"/>
      <c r="AE743" s="19" t="n"/>
      <c r="AF743" s="21">
        <f>IF(IFERROR(TRIM(INDEX($A743:$Y743,MATCH(Lists!$J$3,$A$1:$Y$1,0))&amp;""),"")&lt;&gt;"",IFERROR(TRIM(INDEX($A743:$Y743,MATCH(Lists!$J$3,$A$1:$Y$1,0))&amp;""),""),IF(IFERROR(TRIM(INDEX($A743:$Y743,MATCH(Lists!$J$4,$A$1:$Y$1,0))&amp;""),"")&lt;&gt;"",IFERROR(TRIM(INDEX($A743:$Y743,MATCH(Lists!$J$4,$A$1:$Y$1,0))&amp;""),""),IFERROR(TRIM(INDEX($A743:$Y743,MATCH(Lists!$J$2,$A$1:$Y$1,0))&amp;""),"")))</f>
        <v/>
      </c>
      <c r="AG743" s="21">
        <f>IFERROR(TRIM(INDEX($A743:$Y743,MATCH(Lists!$J$5,$A$1:$Y$1,0))&amp;""),"")</f>
        <v/>
      </c>
      <c r="AH743" s="21">
        <f>IFERROR(VALUE(IFERROR(TRIM(INDEX($A743:$Y743,MATCH(Lists!$J$6,$A$1:$Y$1,0))&amp;""),"")),"")</f>
        <v/>
      </c>
      <c r="AI743" s="22">
        <f>IF($AD743="S",Themes!$L$8,IF($AD743="M",Themes!$L$9,IF($AD743="L",Themes!$L$10,0)))</f>
        <v/>
      </c>
      <c r="AJ743" s="21">
        <f>IF(OR($AA743="",$AF743=""),0,IF(COUNTIFS($AA$2:$AA743,$AA743,$AF$2:$AF743,$AF743)=1,1,0))</f>
        <v/>
      </c>
      <c r="AK743" s="21">
        <f>IF($AJ743=1,IF(AND($AG743&lt;&gt;"",$AG743&lt;&gt;Themes!$L$12),1,0),0)</f>
        <v/>
      </c>
    </row>
    <row r="744">
      <c r="Z744" s="19" t="n"/>
      <c r="AA744" s="23" t="n"/>
      <c r="AB744" s="23" t="n"/>
      <c r="AC744" s="23" t="n"/>
      <c r="AD744" s="23" t="n"/>
      <c r="AE744" s="19" t="n"/>
      <c r="AF744" s="21">
        <f>IF(IFERROR(TRIM(INDEX($A744:$Y744,MATCH(Lists!$J$3,$A$1:$Y$1,0))&amp;""),"")&lt;&gt;"",IFERROR(TRIM(INDEX($A744:$Y744,MATCH(Lists!$J$3,$A$1:$Y$1,0))&amp;""),""),IF(IFERROR(TRIM(INDEX($A744:$Y744,MATCH(Lists!$J$4,$A$1:$Y$1,0))&amp;""),"")&lt;&gt;"",IFERROR(TRIM(INDEX($A744:$Y744,MATCH(Lists!$J$4,$A$1:$Y$1,0))&amp;""),""),IFERROR(TRIM(INDEX($A744:$Y744,MATCH(Lists!$J$2,$A$1:$Y$1,0))&amp;""),"")))</f>
        <v/>
      </c>
      <c r="AG744" s="21">
        <f>IFERROR(TRIM(INDEX($A744:$Y744,MATCH(Lists!$J$5,$A$1:$Y$1,0))&amp;""),"")</f>
        <v/>
      </c>
      <c r="AH744" s="21">
        <f>IFERROR(VALUE(IFERROR(TRIM(INDEX($A744:$Y744,MATCH(Lists!$J$6,$A$1:$Y$1,0))&amp;""),"")),"")</f>
        <v/>
      </c>
      <c r="AI744" s="22">
        <f>IF($AD744="S",Themes!$L$8,IF($AD744="M",Themes!$L$9,IF($AD744="L",Themes!$L$10,0)))</f>
        <v/>
      </c>
      <c r="AJ744" s="21">
        <f>IF(OR($AA744="",$AF744=""),0,IF(COUNTIFS($AA$2:$AA744,$AA744,$AF$2:$AF744,$AF744)=1,1,0))</f>
        <v/>
      </c>
      <c r="AK744" s="21">
        <f>IF($AJ744=1,IF(AND($AG744&lt;&gt;"",$AG744&lt;&gt;Themes!$L$12),1,0),0)</f>
        <v/>
      </c>
    </row>
    <row r="745">
      <c r="Z745" s="19" t="n"/>
      <c r="AA745" s="23" t="n"/>
      <c r="AB745" s="23" t="n"/>
      <c r="AC745" s="23" t="n"/>
      <c r="AD745" s="23" t="n"/>
      <c r="AE745" s="19" t="n"/>
      <c r="AF745" s="21">
        <f>IF(IFERROR(TRIM(INDEX($A745:$Y745,MATCH(Lists!$J$3,$A$1:$Y$1,0))&amp;""),"")&lt;&gt;"",IFERROR(TRIM(INDEX($A745:$Y745,MATCH(Lists!$J$3,$A$1:$Y$1,0))&amp;""),""),IF(IFERROR(TRIM(INDEX($A745:$Y745,MATCH(Lists!$J$4,$A$1:$Y$1,0))&amp;""),"")&lt;&gt;"",IFERROR(TRIM(INDEX($A745:$Y745,MATCH(Lists!$J$4,$A$1:$Y$1,0))&amp;""),""),IFERROR(TRIM(INDEX($A745:$Y745,MATCH(Lists!$J$2,$A$1:$Y$1,0))&amp;""),"")))</f>
        <v/>
      </c>
      <c r="AG745" s="21">
        <f>IFERROR(TRIM(INDEX($A745:$Y745,MATCH(Lists!$J$5,$A$1:$Y$1,0))&amp;""),"")</f>
        <v/>
      </c>
      <c r="AH745" s="21">
        <f>IFERROR(VALUE(IFERROR(TRIM(INDEX($A745:$Y745,MATCH(Lists!$J$6,$A$1:$Y$1,0))&amp;""),"")),"")</f>
        <v/>
      </c>
      <c r="AI745" s="22">
        <f>IF($AD745="S",Themes!$L$8,IF($AD745="M",Themes!$L$9,IF($AD745="L",Themes!$L$10,0)))</f>
        <v/>
      </c>
      <c r="AJ745" s="21">
        <f>IF(OR($AA745="",$AF745=""),0,IF(COUNTIFS($AA$2:$AA745,$AA745,$AF$2:$AF745,$AF745)=1,1,0))</f>
        <v/>
      </c>
      <c r="AK745" s="21">
        <f>IF($AJ745=1,IF(AND($AG745&lt;&gt;"",$AG745&lt;&gt;Themes!$L$12),1,0),0)</f>
        <v/>
      </c>
    </row>
    <row r="746">
      <c r="Z746" s="19" t="n"/>
      <c r="AA746" s="23" t="n"/>
      <c r="AB746" s="23" t="n"/>
      <c r="AC746" s="23" t="n"/>
      <c r="AD746" s="23" t="n"/>
      <c r="AE746" s="19" t="n"/>
      <c r="AF746" s="21">
        <f>IF(IFERROR(TRIM(INDEX($A746:$Y746,MATCH(Lists!$J$3,$A$1:$Y$1,0))&amp;""),"")&lt;&gt;"",IFERROR(TRIM(INDEX($A746:$Y746,MATCH(Lists!$J$3,$A$1:$Y$1,0))&amp;""),""),IF(IFERROR(TRIM(INDEX($A746:$Y746,MATCH(Lists!$J$4,$A$1:$Y$1,0))&amp;""),"")&lt;&gt;"",IFERROR(TRIM(INDEX($A746:$Y746,MATCH(Lists!$J$4,$A$1:$Y$1,0))&amp;""),""),IFERROR(TRIM(INDEX($A746:$Y746,MATCH(Lists!$J$2,$A$1:$Y$1,0))&amp;""),"")))</f>
        <v/>
      </c>
      <c r="AG746" s="21">
        <f>IFERROR(TRIM(INDEX($A746:$Y746,MATCH(Lists!$J$5,$A$1:$Y$1,0))&amp;""),"")</f>
        <v/>
      </c>
      <c r="AH746" s="21">
        <f>IFERROR(VALUE(IFERROR(TRIM(INDEX($A746:$Y746,MATCH(Lists!$J$6,$A$1:$Y$1,0))&amp;""),"")),"")</f>
        <v/>
      </c>
      <c r="AI746" s="22">
        <f>IF($AD746="S",Themes!$L$8,IF($AD746="M",Themes!$L$9,IF($AD746="L",Themes!$L$10,0)))</f>
        <v/>
      </c>
      <c r="AJ746" s="21">
        <f>IF(OR($AA746="",$AF746=""),0,IF(COUNTIFS($AA$2:$AA746,$AA746,$AF$2:$AF746,$AF746)=1,1,0))</f>
        <v/>
      </c>
      <c r="AK746" s="21">
        <f>IF($AJ746=1,IF(AND($AG746&lt;&gt;"",$AG746&lt;&gt;Themes!$L$12),1,0),0)</f>
        <v/>
      </c>
    </row>
    <row r="747">
      <c r="Z747" s="19" t="n"/>
      <c r="AA747" s="23" t="n"/>
      <c r="AB747" s="23" t="n"/>
      <c r="AC747" s="23" t="n"/>
      <c r="AD747" s="23" t="n"/>
      <c r="AE747" s="19" t="n"/>
      <c r="AF747" s="21">
        <f>IF(IFERROR(TRIM(INDEX($A747:$Y747,MATCH(Lists!$J$3,$A$1:$Y$1,0))&amp;""),"")&lt;&gt;"",IFERROR(TRIM(INDEX($A747:$Y747,MATCH(Lists!$J$3,$A$1:$Y$1,0))&amp;""),""),IF(IFERROR(TRIM(INDEX($A747:$Y747,MATCH(Lists!$J$4,$A$1:$Y$1,0))&amp;""),"")&lt;&gt;"",IFERROR(TRIM(INDEX($A747:$Y747,MATCH(Lists!$J$4,$A$1:$Y$1,0))&amp;""),""),IFERROR(TRIM(INDEX($A747:$Y747,MATCH(Lists!$J$2,$A$1:$Y$1,0))&amp;""),"")))</f>
        <v/>
      </c>
      <c r="AG747" s="21">
        <f>IFERROR(TRIM(INDEX($A747:$Y747,MATCH(Lists!$J$5,$A$1:$Y$1,0))&amp;""),"")</f>
        <v/>
      </c>
      <c r="AH747" s="21">
        <f>IFERROR(VALUE(IFERROR(TRIM(INDEX($A747:$Y747,MATCH(Lists!$J$6,$A$1:$Y$1,0))&amp;""),"")),"")</f>
        <v/>
      </c>
      <c r="AI747" s="22">
        <f>IF($AD747="S",Themes!$L$8,IF($AD747="M",Themes!$L$9,IF($AD747="L",Themes!$L$10,0)))</f>
        <v/>
      </c>
      <c r="AJ747" s="21">
        <f>IF(OR($AA747="",$AF747=""),0,IF(COUNTIFS($AA$2:$AA747,$AA747,$AF$2:$AF747,$AF747)=1,1,0))</f>
        <v/>
      </c>
      <c r="AK747" s="21">
        <f>IF($AJ747=1,IF(AND($AG747&lt;&gt;"",$AG747&lt;&gt;Themes!$L$12),1,0),0)</f>
        <v/>
      </c>
    </row>
    <row r="748">
      <c r="Z748" s="19" t="n"/>
      <c r="AA748" s="23" t="n"/>
      <c r="AB748" s="23" t="n"/>
      <c r="AC748" s="23" t="n"/>
      <c r="AD748" s="23" t="n"/>
      <c r="AE748" s="19" t="n"/>
      <c r="AF748" s="21">
        <f>IF(IFERROR(TRIM(INDEX($A748:$Y748,MATCH(Lists!$J$3,$A$1:$Y$1,0))&amp;""),"")&lt;&gt;"",IFERROR(TRIM(INDEX($A748:$Y748,MATCH(Lists!$J$3,$A$1:$Y$1,0))&amp;""),""),IF(IFERROR(TRIM(INDEX($A748:$Y748,MATCH(Lists!$J$4,$A$1:$Y$1,0))&amp;""),"")&lt;&gt;"",IFERROR(TRIM(INDEX($A748:$Y748,MATCH(Lists!$J$4,$A$1:$Y$1,0))&amp;""),""),IFERROR(TRIM(INDEX($A748:$Y748,MATCH(Lists!$J$2,$A$1:$Y$1,0))&amp;""),"")))</f>
        <v/>
      </c>
      <c r="AG748" s="21">
        <f>IFERROR(TRIM(INDEX($A748:$Y748,MATCH(Lists!$J$5,$A$1:$Y$1,0))&amp;""),"")</f>
        <v/>
      </c>
      <c r="AH748" s="21">
        <f>IFERROR(VALUE(IFERROR(TRIM(INDEX($A748:$Y748,MATCH(Lists!$J$6,$A$1:$Y$1,0))&amp;""),"")),"")</f>
        <v/>
      </c>
      <c r="AI748" s="22">
        <f>IF($AD748="S",Themes!$L$8,IF($AD748="M",Themes!$L$9,IF($AD748="L",Themes!$L$10,0)))</f>
        <v/>
      </c>
      <c r="AJ748" s="21">
        <f>IF(OR($AA748="",$AF748=""),0,IF(COUNTIFS($AA$2:$AA748,$AA748,$AF$2:$AF748,$AF748)=1,1,0))</f>
        <v/>
      </c>
      <c r="AK748" s="21">
        <f>IF($AJ748=1,IF(AND($AG748&lt;&gt;"",$AG748&lt;&gt;Themes!$L$12),1,0),0)</f>
        <v/>
      </c>
    </row>
    <row r="749">
      <c r="Z749" s="19" t="n"/>
      <c r="AA749" s="23" t="n"/>
      <c r="AB749" s="23" t="n"/>
      <c r="AC749" s="23" t="n"/>
      <c r="AD749" s="23" t="n"/>
      <c r="AE749" s="19" t="n"/>
      <c r="AF749" s="21">
        <f>IF(IFERROR(TRIM(INDEX($A749:$Y749,MATCH(Lists!$J$3,$A$1:$Y$1,0))&amp;""),"")&lt;&gt;"",IFERROR(TRIM(INDEX($A749:$Y749,MATCH(Lists!$J$3,$A$1:$Y$1,0))&amp;""),""),IF(IFERROR(TRIM(INDEX($A749:$Y749,MATCH(Lists!$J$4,$A$1:$Y$1,0))&amp;""),"")&lt;&gt;"",IFERROR(TRIM(INDEX($A749:$Y749,MATCH(Lists!$J$4,$A$1:$Y$1,0))&amp;""),""),IFERROR(TRIM(INDEX($A749:$Y749,MATCH(Lists!$J$2,$A$1:$Y$1,0))&amp;""),"")))</f>
        <v/>
      </c>
      <c r="AG749" s="21">
        <f>IFERROR(TRIM(INDEX($A749:$Y749,MATCH(Lists!$J$5,$A$1:$Y$1,0))&amp;""),"")</f>
        <v/>
      </c>
      <c r="AH749" s="21">
        <f>IFERROR(VALUE(IFERROR(TRIM(INDEX($A749:$Y749,MATCH(Lists!$J$6,$A$1:$Y$1,0))&amp;""),"")),"")</f>
        <v/>
      </c>
      <c r="AI749" s="22">
        <f>IF($AD749="S",Themes!$L$8,IF($AD749="M",Themes!$L$9,IF($AD749="L",Themes!$L$10,0)))</f>
        <v/>
      </c>
      <c r="AJ749" s="21">
        <f>IF(OR($AA749="",$AF749=""),0,IF(COUNTIFS($AA$2:$AA749,$AA749,$AF$2:$AF749,$AF749)=1,1,0))</f>
        <v/>
      </c>
      <c r="AK749" s="21">
        <f>IF($AJ749=1,IF(AND($AG749&lt;&gt;"",$AG749&lt;&gt;Themes!$L$12),1,0),0)</f>
        <v/>
      </c>
    </row>
    <row r="750">
      <c r="Z750" s="19" t="n"/>
      <c r="AA750" s="23" t="n"/>
      <c r="AB750" s="23" t="n"/>
      <c r="AC750" s="23" t="n"/>
      <c r="AD750" s="23" t="n"/>
      <c r="AE750" s="19" t="n"/>
      <c r="AF750" s="21">
        <f>IF(IFERROR(TRIM(INDEX($A750:$Y750,MATCH(Lists!$J$3,$A$1:$Y$1,0))&amp;""),"")&lt;&gt;"",IFERROR(TRIM(INDEX($A750:$Y750,MATCH(Lists!$J$3,$A$1:$Y$1,0))&amp;""),""),IF(IFERROR(TRIM(INDEX($A750:$Y750,MATCH(Lists!$J$4,$A$1:$Y$1,0))&amp;""),"")&lt;&gt;"",IFERROR(TRIM(INDEX($A750:$Y750,MATCH(Lists!$J$4,$A$1:$Y$1,0))&amp;""),""),IFERROR(TRIM(INDEX($A750:$Y750,MATCH(Lists!$J$2,$A$1:$Y$1,0))&amp;""),"")))</f>
        <v/>
      </c>
      <c r="AG750" s="21">
        <f>IFERROR(TRIM(INDEX($A750:$Y750,MATCH(Lists!$J$5,$A$1:$Y$1,0))&amp;""),"")</f>
        <v/>
      </c>
      <c r="AH750" s="21">
        <f>IFERROR(VALUE(IFERROR(TRIM(INDEX($A750:$Y750,MATCH(Lists!$J$6,$A$1:$Y$1,0))&amp;""),"")),"")</f>
        <v/>
      </c>
      <c r="AI750" s="22">
        <f>IF($AD750="S",Themes!$L$8,IF($AD750="M",Themes!$L$9,IF($AD750="L",Themes!$L$10,0)))</f>
        <v/>
      </c>
      <c r="AJ750" s="21">
        <f>IF(OR($AA750="",$AF750=""),0,IF(COUNTIFS($AA$2:$AA750,$AA750,$AF$2:$AF750,$AF750)=1,1,0))</f>
        <v/>
      </c>
      <c r="AK750" s="21">
        <f>IF($AJ750=1,IF(AND($AG750&lt;&gt;"",$AG750&lt;&gt;Themes!$L$12),1,0),0)</f>
        <v/>
      </c>
    </row>
    <row r="751">
      <c r="Z751" s="19" t="n"/>
      <c r="AA751" s="23" t="n"/>
      <c r="AB751" s="23" t="n"/>
      <c r="AC751" s="23" t="n"/>
      <c r="AD751" s="23" t="n"/>
      <c r="AE751" s="19" t="n"/>
      <c r="AF751" s="21">
        <f>IF(IFERROR(TRIM(INDEX($A751:$Y751,MATCH(Lists!$J$3,$A$1:$Y$1,0))&amp;""),"")&lt;&gt;"",IFERROR(TRIM(INDEX($A751:$Y751,MATCH(Lists!$J$3,$A$1:$Y$1,0))&amp;""),""),IF(IFERROR(TRIM(INDEX($A751:$Y751,MATCH(Lists!$J$4,$A$1:$Y$1,0))&amp;""),"")&lt;&gt;"",IFERROR(TRIM(INDEX($A751:$Y751,MATCH(Lists!$J$4,$A$1:$Y$1,0))&amp;""),""),IFERROR(TRIM(INDEX($A751:$Y751,MATCH(Lists!$J$2,$A$1:$Y$1,0))&amp;""),"")))</f>
        <v/>
      </c>
      <c r="AG751" s="21">
        <f>IFERROR(TRIM(INDEX($A751:$Y751,MATCH(Lists!$J$5,$A$1:$Y$1,0))&amp;""),"")</f>
        <v/>
      </c>
      <c r="AH751" s="21">
        <f>IFERROR(VALUE(IFERROR(TRIM(INDEX($A751:$Y751,MATCH(Lists!$J$6,$A$1:$Y$1,0))&amp;""),"")),"")</f>
        <v/>
      </c>
      <c r="AI751" s="22">
        <f>IF($AD751="S",Themes!$L$8,IF($AD751="M",Themes!$L$9,IF($AD751="L",Themes!$L$10,0)))</f>
        <v/>
      </c>
      <c r="AJ751" s="21">
        <f>IF(OR($AA751="",$AF751=""),0,IF(COUNTIFS($AA$2:$AA751,$AA751,$AF$2:$AF751,$AF751)=1,1,0))</f>
        <v/>
      </c>
      <c r="AK751" s="21">
        <f>IF($AJ751=1,IF(AND($AG751&lt;&gt;"",$AG751&lt;&gt;Themes!$L$12),1,0),0)</f>
        <v/>
      </c>
    </row>
    <row r="752">
      <c r="Z752" s="19" t="n"/>
      <c r="AA752" s="23" t="n"/>
      <c r="AB752" s="23" t="n"/>
      <c r="AC752" s="23" t="n"/>
      <c r="AD752" s="23" t="n"/>
      <c r="AE752" s="19" t="n"/>
      <c r="AF752" s="21">
        <f>IF(IFERROR(TRIM(INDEX($A752:$Y752,MATCH(Lists!$J$3,$A$1:$Y$1,0))&amp;""),"")&lt;&gt;"",IFERROR(TRIM(INDEX($A752:$Y752,MATCH(Lists!$J$3,$A$1:$Y$1,0))&amp;""),""),IF(IFERROR(TRIM(INDEX($A752:$Y752,MATCH(Lists!$J$4,$A$1:$Y$1,0))&amp;""),"")&lt;&gt;"",IFERROR(TRIM(INDEX($A752:$Y752,MATCH(Lists!$J$4,$A$1:$Y$1,0))&amp;""),""),IFERROR(TRIM(INDEX($A752:$Y752,MATCH(Lists!$J$2,$A$1:$Y$1,0))&amp;""),"")))</f>
        <v/>
      </c>
      <c r="AG752" s="21">
        <f>IFERROR(TRIM(INDEX($A752:$Y752,MATCH(Lists!$J$5,$A$1:$Y$1,0))&amp;""),"")</f>
        <v/>
      </c>
      <c r="AH752" s="21">
        <f>IFERROR(VALUE(IFERROR(TRIM(INDEX($A752:$Y752,MATCH(Lists!$J$6,$A$1:$Y$1,0))&amp;""),"")),"")</f>
        <v/>
      </c>
      <c r="AI752" s="22">
        <f>IF($AD752="S",Themes!$L$8,IF($AD752="M",Themes!$L$9,IF($AD752="L",Themes!$L$10,0)))</f>
        <v/>
      </c>
      <c r="AJ752" s="21">
        <f>IF(OR($AA752="",$AF752=""),0,IF(COUNTIFS($AA$2:$AA752,$AA752,$AF$2:$AF752,$AF752)=1,1,0))</f>
        <v/>
      </c>
      <c r="AK752" s="21">
        <f>IF($AJ752=1,IF(AND($AG752&lt;&gt;"",$AG752&lt;&gt;Themes!$L$12),1,0),0)</f>
        <v/>
      </c>
    </row>
    <row r="753">
      <c r="Z753" s="19" t="n"/>
      <c r="AA753" s="23" t="n"/>
      <c r="AB753" s="23" t="n"/>
      <c r="AC753" s="23" t="n"/>
      <c r="AD753" s="23" t="n"/>
      <c r="AE753" s="19" t="n"/>
      <c r="AF753" s="21">
        <f>IF(IFERROR(TRIM(INDEX($A753:$Y753,MATCH(Lists!$J$3,$A$1:$Y$1,0))&amp;""),"")&lt;&gt;"",IFERROR(TRIM(INDEX($A753:$Y753,MATCH(Lists!$J$3,$A$1:$Y$1,0))&amp;""),""),IF(IFERROR(TRIM(INDEX($A753:$Y753,MATCH(Lists!$J$4,$A$1:$Y$1,0))&amp;""),"")&lt;&gt;"",IFERROR(TRIM(INDEX($A753:$Y753,MATCH(Lists!$J$4,$A$1:$Y$1,0))&amp;""),""),IFERROR(TRIM(INDEX($A753:$Y753,MATCH(Lists!$J$2,$A$1:$Y$1,0))&amp;""),"")))</f>
        <v/>
      </c>
      <c r="AG753" s="21">
        <f>IFERROR(TRIM(INDEX($A753:$Y753,MATCH(Lists!$J$5,$A$1:$Y$1,0))&amp;""),"")</f>
        <v/>
      </c>
      <c r="AH753" s="21">
        <f>IFERROR(VALUE(IFERROR(TRIM(INDEX($A753:$Y753,MATCH(Lists!$J$6,$A$1:$Y$1,0))&amp;""),"")),"")</f>
        <v/>
      </c>
      <c r="AI753" s="22">
        <f>IF($AD753="S",Themes!$L$8,IF($AD753="M",Themes!$L$9,IF($AD753="L",Themes!$L$10,0)))</f>
        <v/>
      </c>
      <c r="AJ753" s="21">
        <f>IF(OR($AA753="",$AF753=""),0,IF(COUNTIFS($AA$2:$AA753,$AA753,$AF$2:$AF753,$AF753)=1,1,0))</f>
        <v/>
      </c>
      <c r="AK753" s="21">
        <f>IF($AJ753=1,IF(AND($AG753&lt;&gt;"",$AG753&lt;&gt;Themes!$L$12),1,0),0)</f>
        <v/>
      </c>
    </row>
    <row r="754">
      <c r="Z754" s="19" t="n"/>
      <c r="AA754" s="23" t="n"/>
      <c r="AB754" s="23" t="n"/>
      <c r="AC754" s="23" t="n"/>
      <c r="AD754" s="23" t="n"/>
      <c r="AE754" s="19" t="n"/>
      <c r="AF754" s="21">
        <f>IF(IFERROR(TRIM(INDEX($A754:$Y754,MATCH(Lists!$J$3,$A$1:$Y$1,0))&amp;""),"")&lt;&gt;"",IFERROR(TRIM(INDEX($A754:$Y754,MATCH(Lists!$J$3,$A$1:$Y$1,0))&amp;""),""),IF(IFERROR(TRIM(INDEX($A754:$Y754,MATCH(Lists!$J$4,$A$1:$Y$1,0))&amp;""),"")&lt;&gt;"",IFERROR(TRIM(INDEX($A754:$Y754,MATCH(Lists!$J$4,$A$1:$Y$1,0))&amp;""),""),IFERROR(TRIM(INDEX($A754:$Y754,MATCH(Lists!$J$2,$A$1:$Y$1,0))&amp;""),"")))</f>
        <v/>
      </c>
      <c r="AG754" s="21">
        <f>IFERROR(TRIM(INDEX($A754:$Y754,MATCH(Lists!$J$5,$A$1:$Y$1,0))&amp;""),"")</f>
        <v/>
      </c>
      <c r="AH754" s="21">
        <f>IFERROR(VALUE(IFERROR(TRIM(INDEX($A754:$Y754,MATCH(Lists!$J$6,$A$1:$Y$1,0))&amp;""),"")),"")</f>
        <v/>
      </c>
      <c r="AI754" s="22">
        <f>IF($AD754="S",Themes!$L$8,IF($AD754="M",Themes!$L$9,IF($AD754="L",Themes!$L$10,0)))</f>
        <v/>
      </c>
      <c r="AJ754" s="21">
        <f>IF(OR($AA754="",$AF754=""),0,IF(COUNTIFS($AA$2:$AA754,$AA754,$AF$2:$AF754,$AF754)=1,1,0))</f>
        <v/>
      </c>
      <c r="AK754" s="21">
        <f>IF($AJ754=1,IF(AND($AG754&lt;&gt;"",$AG754&lt;&gt;Themes!$L$12),1,0),0)</f>
        <v/>
      </c>
    </row>
    <row r="755">
      <c r="Z755" s="19" t="n"/>
      <c r="AA755" s="23" t="n"/>
      <c r="AB755" s="23" t="n"/>
      <c r="AC755" s="23" t="n"/>
      <c r="AD755" s="23" t="n"/>
      <c r="AE755" s="19" t="n"/>
      <c r="AF755" s="21">
        <f>IF(IFERROR(TRIM(INDEX($A755:$Y755,MATCH(Lists!$J$3,$A$1:$Y$1,0))&amp;""),"")&lt;&gt;"",IFERROR(TRIM(INDEX($A755:$Y755,MATCH(Lists!$J$3,$A$1:$Y$1,0))&amp;""),""),IF(IFERROR(TRIM(INDEX($A755:$Y755,MATCH(Lists!$J$4,$A$1:$Y$1,0))&amp;""),"")&lt;&gt;"",IFERROR(TRIM(INDEX($A755:$Y755,MATCH(Lists!$J$4,$A$1:$Y$1,0))&amp;""),""),IFERROR(TRIM(INDEX($A755:$Y755,MATCH(Lists!$J$2,$A$1:$Y$1,0))&amp;""),"")))</f>
        <v/>
      </c>
      <c r="AG755" s="21">
        <f>IFERROR(TRIM(INDEX($A755:$Y755,MATCH(Lists!$J$5,$A$1:$Y$1,0))&amp;""),"")</f>
        <v/>
      </c>
      <c r="AH755" s="21">
        <f>IFERROR(VALUE(IFERROR(TRIM(INDEX($A755:$Y755,MATCH(Lists!$J$6,$A$1:$Y$1,0))&amp;""),"")),"")</f>
        <v/>
      </c>
      <c r="AI755" s="22">
        <f>IF($AD755="S",Themes!$L$8,IF($AD755="M",Themes!$L$9,IF($AD755="L",Themes!$L$10,0)))</f>
        <v/>
      </c>
      <c r="AJ755" s="21">
        <f>IF(OR($AA755="",$AF755=""),0,IF(COUNTIFS($AA$2:$AA755,$AA755,$AF$2:$AF755,$AF755)=1,1,0))</f>
        <v/>
      </c>
      <c r="AK755" s="21">
        <f>IF($AJ755=1,IF(AND($AG755&lt;&gt;"",$AG755&lt;&gt;Themes!$L$12),1,0),0)</f>
        <v/>
      </c>
    </row>
    <row r="756">
      <c r="Z756" s="19" t="n"/>
      <c r="AA756" s="23" t="n"/>
      <c r="AB756" s="23" t="n"/>
      <c r="AC756" s="23" t="n"/>
      <c r="AD756" s="23" t="n"/>
      <c r="AE756" s="19" t="n"/>
      <c r="AF756" s="21">
        <f>IF(IFERROR(TRIM(INDEX($A756:$Y756,MATCH(Lists!$J$3,$A$1:$Y$1,0))&amp;""),"")&lt;&gt;"",IFERROR(TRIM(INDEX($A756:$Y756,MATCH(Lists!$J$3,$A$1:$Y$1,0))&amp;""),""),IF(IFERROR(TRIM(INDEX($A756:$Y756,MATCH(Lists!$J$4,$A$1:$Y$1,0))&amp;""),"")&lt;&gt;"",IFERROR(TRIM(INDEX($A756:$Y756,MATCH(Lists!$J$4,$A$1:$Y$1,0))&amp;""),""),IFERROR(TRIM(INDEX($A756:$Y756,MATCH(Lists!$J$2,$A$1:$Y$1,0))&amp;""),"")))</f>
        <v/>
      </c>
      <c r="AG756" s="21">
        <f>IFERROR(TRIM(INDEX($A756:$Y756,MATCH(Lists!$J$5,$A$1:$Y$1,0))&amp;""),"")</f>
        <v/>
      </c>
      <c r="AH756" s="21">
        <f>IFERROR(VALUE(IFERROR(TRIM(INDEX($A756:$Y756,MATCH(Lists!$J$6,$A$1:$Y$1,0))&amp;""),"")),"")</f>
        <v/>
      </c>
      <c r="AI756" s="22">
        <f>IF($AD756="S",Themes!$L$8,IF($AD756="M",Themes!$L$9,IF($AD756="L",Themes!$L$10,0)))</f>
        <v/>
      </c>
      <c r="AJ756" s="21">
        <f>IF(OR($AA756="",$AF756=""),0,IF(COUNTIFS($AA$2:$AA756,$AA756,$AF$2:$AF756,$AF756)=1,1,0))</f>
        <v/>
      </c>
      <c r="AK756" s="21">
        <f>IF($AJ756=1,IF(AND($AG756&lt;&gt;"",$AG756&lt;&gt;Themes!$L$12),1,0),0)</f>
        <v/>
      </c>
    </row>
    <row r="757">
      <c r="Z757" s="19" t="n"/>
      <c r="AA757" s="23" t="n"/>
      <c r="AB757" s="23" t="n"/>
      <c r="AC757" s="23" t="n"/>
      <c r="AD757" s="23" t="n"/>
      <c r="AE757" s="19" t="n"/>
      <c r="AF757" s="21">
        <f>IF(IFERROR(TRIM(INDEX($A757:$Y757,MATCH(Lists!$J$3,$A$1:$Y$1,0))&amp;""),"")&lt;&gt;"",IFERROR(TRIM(INDEX($A757:$Y757,MATCH(Lists!$J$3,$A$1:$Y$1,0))&amp;""),""),IF(IFERROR(TRIM(INDEX($A757:$Y757,MATCH(Lists!$J$4,$A$1:$Y$1,0))&amp;""),"")&lt;&gt;"",IFERROR(TRIM(INDEX($A757:$Y757,MATCH(Lists!$J$4,$A$1:$Y$1,0))&amp;""),""),IFERROR(TRIM(INDEX($A757:$Y757,MATCH(Lists!$J$2,$A$1:$Y$1,0))&amp;""),"")))</f>
        <v/>
      </c>
      <c r="AG757" s="21">
        <f>IFERROR(TRIM(INDEX($A757:$Y757,MATCH(Lists!$J$5,$A$1:$Y$1,0))&amp;""),"")</f>
        <v/>
      </c>
      <c r="AH757" s="21">
        <f>IFERROR(VALUE(IFERROR(TRIM(INDEX($A757:$Y757,MATCH(Lists!$J$6,$A$1:$Y$1,0))&amp;""),"")),"")</f>
        <v/>
      </c>
      <c r="AI757" s="22">
        <f>IF($AD757="S",Themes!$L$8,IF($AD757="M",Themes!$L$9,IF($AD757="L",Themes!$L$10,0)))</f>
        <v/>
      </c>
      <c r="AJ757" s="21">
        <f>IF(OR($AA757="",$AF757=""),0,IF(COUNTIFS($AA$2:$AA757,$AA757,$AF$2:$AF757,$AF757)=1,1,0))</f>
        <v/>
      </c>
      <c r="AK757" s="21">
        <f>IF($AJ757=1,IF(AND($AG757&lt;&gt;"",$AG757&lt;&gt;Themes!$L$12),1,0),0)</f>
        <v/>
      </c>
    </row>
    <row r="758">
      <c r="Z758" s="19" t="n"/>
      <c r="AA758" s="23" t="n"/>
      <c r="AB758" s="23" t="n"/>
      <c r="AC758" s="23" t="n"/>
      <c r="AD758" s="23" t="n"/>
      <c r="AE758" s="19" t="n"/>
      <c r="AF758" s="21">
        <f>IF(IFERROR(TRIM(INDEX($A758:$Y758,MATCH(Lists!$J$3,$A$1:$Y$1,0))&amp;""),"")&lt;&gt;"",IFERROR(TRIM(INDEX($A758:$Y758,MATCH(Lists!$J$3,$A$1:$Y$1,0))&amp;""),""),IF(IFERROR(TRIM(INDEX($A758:$Y758,MATCH(Lists!$J$4,$A$1:$Y$1,0))&amp;""),"")&lt;&gt;"",IFERROR(TRIM(INDEX($A758:$Y758,MATCH(Lists!$J$4,$A$1:$Y$1,0))&amp;""),""),IFERROR(TRIM(INDEX($A758:$Y758,MATCH(Lists!$J$2,$A$1:$Y$1,0))&amp;""),"")))</f>
        <v/>
      </c>
      <c r="AG758" s="21">
        <f>IFERROR(TRIM(INDEX($A758:$Y758,MATCH(Lists!$J$5,$A$1:$Y$1,0))&amp;""),"")</f>
        <v/>
      </c>
      <c r="AH758" s="21">
        <f>IFERROR(VALUE(IFERROR(TRIM(INDEX($A758:$Y758,MATCH(Lists!$J$6,$A$1:$Y$1,0))&amp;""),"")),"")</f>
        <v/>
      </c>
      <c r="AI758" s="22">
        <f>IF($AD758="S",Themes!$L$8,IF($AD758="M",Themes!$L$9,IF($AD758="L",Themes!$L$10,0)))</f>
        <v/>
      </c>
      <c r="AJ758" s="21">
        <f>IF(OR($AA758="",$AF758=""),0,IF(COUNTIFS($AA$2:$AA758,$AA758,$AF$2:$AF758,$AF758)=1,1,0))</f>
        <v/>
      </c>
      <c r="AK758" s="21">
        <f>IF($AJ758=1,IF(AND($AG758&lt;&gt;"",$AG758&lt;&gt;Themes!$L$12),1,0),0)</f>
        <v/>
      </c>
    </row>
    <row r="759">
      <c r="Z759" s="19" t="n"/>
      <c r="AA759" s="23" t="n"/>
      <c r="AB759" s="23" t="n"/>
      <c r="AC759" s="23" t="n"/>
      <c r="AD759" s="23" t="n"/>
      <c r="AE759" s="19" t="n"/>
      <c r="AF759" s="21">
        <f>IF(IFERROR(TRIM(INDEX($A759:$Y759,MATCH(Lists!$J$3,$A$1:$Y$1,0))&amp;""),"")&lt;&gt;"",IFERROR(TRIM(INDEX($A759:$Y759,MATCH(Lists!$J$3,$A$1:$Y$1,0))&amp;""),""),IF(IFERROR(TRIM(INDEX($A759:$Y759,MATCH(Lists!$J$4,$A$1:$Y$1,0))&amp;""),"")&lt;&gt;"",IFERROR(TRIM(INDEX($A759:$Y759,MATCH(Lists!$J$4,$A$1:$Y$1,0))&amp;""),""),IFERROR(TRIM(INDEX($A759:$Y759,MATCH(Lists!$J$2,$A$1:$Y$1,0))&amp;""),"")))</f>
        <v/>
      </c>
      <c r="AG759" s="21">
        <f>IFERROR(TRIM(INDEX($A759:$Y759,MATCH(Lists!$J$5,$A$1:$Y$1,0))&amp;""),"")</f>
        <v/>
      </c>
      <c r="AH759" s="21">
        <f>IFERROR(VALUE(IFERROR(TRIM(INDEX($A759:$Y759,MATCH(Lists!$J$6,$A$1:$Y$1,0))&amp;""),"")),"")</f>
        <v/>
      </c>
      <c r="AI759" s="22">
        <f>IF($AD759="S",Themes!$L$8,IF($AD759="M",Themes!$L$9,IF($AD759="L",Themes!$L$10,0)))</f>
        <v/>
      </c>
      <c r="AJ759" s="21">
        <f>IF(OR($AA759="",$AF759=""),0,IF(COUNTIFS($AA$2:$AA759,$AA759,$AF$2:$AF759,$AF759)=1,1,0))</f>
        <v/>
      </c>
      <c r="AK759" s="21">
        <f>IF($AJ759=1,IF(AND($AG759&lt;&gt;"",$AG759&lt;&gt;Themes!$L$12),1,0),0)</f>
        <v/>
      </c>
    </row>
    <row r="760">
      <c r="Z760" s="19" t="n"/>
      <c r="AA760" s="23" t="n"/>
      <c r="AB760" s="23" t="n"/>
      <c r="AC760" s="23" t="n"/>
      <c r="AD760" s="23" t="n"/>
      <c r="AE760" s="19" t="n"/>
      <c r="AF760" s="21">
        <f>IF(IFERROR(TRIM(INDEX($A760:$Y760,MATCH(Lists!$J$3,$A$1:$Y$1,0))&amp;""),"")&lt;&gt;"",IFERROR(TRIM(INDEX($A760:$Y760,MATCH(Lists!$J$3,$A$1:$Y$1,0))&amp;""),""),IF(IFERROR(TRIM(INDEX($A760:$Y760,MATCH(Lists!$J$4,$A$1:$Y$1,0))&amp;""),"")&lt;&gt;"",IFERROR(TRIM(INDEX($A760:$Y760,MATCH(Lists!$J$4,$A$1:$Y$1,0))&amp;""),""),IFERROR(TRIM(INDEX($A760:$Y760,MATCH(Lists!$J$2,$A$1:$Y$1,0))&amp;""),"")))</f>
        <v/>
      </c>
      <c r="AG760" s="21">
        <f>IFERROR(TRIM(INDEX($A760:$Y760,MATCH(Lists!$J$5,$A$1:$Y$1,0))&amp;""),"")</f>
        <v/>
      </c>
      <c r="AH760" s="21">
        <f>IFERROR(VALUE(IFERROR(TRIM(INDEX($A760:$Y760,MATCH(Lists!$J$6,$A$1:$Y$1,0))&amp;""),"")),"")</f>
        <v/>
      </c>
      <c r="AI760" s="22">
        <f>IF($AD760="S",Themes!$L$8,IF($AD760="M",Themes!$L$9,IF($AD760="L",Themes!$L$10,0)))</f>
        <v/>
      </c>
      <c r="AJ760" s="21">
        <f>IF(OR($AA760="",$AF760=""),0,IF(COUNTIFS($AA$2:$AA760,$AA760,$AF$2:$AF760,$AF760)=1,1,0))</f>
        <v/>
      </c>
      <c r="AK760" s="21">
        <f>IF($AJ760=1,IF(AND($AG760&lt;&gt;"",$AG760&lt;&gt;Themes!$L$12),1,0),0)</f>
        <v/>
      </c>
    </row>
    <row r="761">
      <c r="Z761" s="19" t="n"/>
      <c r="AA761" s="23" t="n"/>
      <c r="AB761" s="23" t="n"/>
      <c r="AC761" s="23" t="n"/>
      <c r="AD761" s="23" t="n"/>
      <c r="AE761" s="19" t="n"/>
      <c r="AF761" s="21">
        <f>IF(IFERROR(TRIM(INDEX($A761:$Y761,MATCH(Lists!$J$3,$A$1:$Y$1,0))&amp;""),"")&lt;&gt;"",IFERROR(TRIM(INDEX($A761:$Y761,MATCH(Lists!$J$3,$A$1:$Y$1,0))&amp;""),""),IF(IFERROR(TRIM(INDEX($A761:$Y761,MATCH(Lists!$J$4,$A$1:$Y$1,0))&amp;""),"")&lt;&gt;"",IFERROR(TRIM(INDEX($A761:$Y761,MATCH(Lists!$J$4,$A$1:$Y$1,0))&amp;""),""),IFERROR(TRIM(INDEX($A761:$Y761,MATCH(Lists!$J$2,$A$1:$Y$1,0))&amp;""),"")))</f>
        <v/>
      </c>
      <c r="AG761" s="21">
        <f>IFERROR(TRIM(INDEX($A761:$Y761,MATCH(Lists!$J$5,$A$1:$Y$1,0))&amp;""),"")</f>
        <v/>
      </c>
      <c r="AH761" s="21">
        <f>IFERROR(VALUE(IFERROR(TRIM(INDEX($A761:$Y761,MATCH(Lists!$J$6,$A$1:$Y$1,0))&amp;""),"")),"")</f>
        <v/>
      </c>
      <c r="AI761" s="22">
        <f>IF($AD761="S",Themes!$L$8,IF($AD761="M",Themes!$L$9,IF($AD761="L",Themes!$L$10,0)))</f>
        <v/>
      </c>
      <c r="AJ761" s="21">
        <f>IF(OR($AA761="",$AF761=""),0,IF(COUNTIFS($AA$2:$AA761,$AA761,$AF$2:$AF761,$AF761)=1,1,0))</f>
        <v/>
      </c>
      <c r="AK761" s="21">
        <f>IF($AJ761=1,IF(AND($AG761&lt;&gt;"",$AG761&lt;&gt;Themes!$L$12),1,0),0)</f>
        <v/>
      </c>
    </row>
    <row r="762">
      <c r="Z762" s="19" t="n"/>
      <c r="AA762" s="23" t="n"/>
      <c r="AB762" s="23" t="n"/>
      <c r="AC762" s="23" t="n"/>
      <c r="AD762" s="23" t="n"/>
      <c r="AE762" s="19" t="n"/>
      <c r="AF762" s="21">
        <f>IF(IFERROR(TRIM(INDEX($A762:$Y762,MATCH(Lists!$J$3,$A$1:$Y$1,0))&amp;""),"")&lt;&gt;"",IFERROR(TRIM(INDEX($A762:$Y762,MATCH(Lists!$J$3,$A$1:$Y$1,0))&amp;""),""),IF(IFERROR(TRIM(INDEX($A762:$Y762,MATCH(Lists!$J$4,$A$1:$Y$1,0))&amp;""),"")&lt;&gt;"",IFERROR(TRIM(INDEX($A762:$Y762,MATCH(Lists!$J$4,$A$1:$Y$1,0))&amp;""),""),IFERROR(TRIM(INDEX($A762:$Y762,MATCH(Lists!$J$2,$A$1:$Y$1,0))&amp;""),"")))</f>
        <v/>
      </c>
      <c r="AG762" s="21">
        <f>IFERROR(TRIM(INDEX($A762:$Y762,MATCH(Lists!$J$5,$A$1:$Y$1,0))&amp;""),"")</f>
        <v/>
      </c>
      <c r="AH762" s="21">
        <f>IFERROR(VALUE(IFERROR(TRIM(INDEX($A762:$Y762,MATCH(Lists!$J$6,$A$1:$Y$1,0))&amp;""),"")),"")</f>
        <v/>
      </c>
      <c r="AI762" s="22">
        <f>IF($AD762="S",Themes!$L$8,IF($AD762="M",Themes!$L$9,IF($AD762="L",Themes!$L$10,0)))</f>
        <v/>
      </c>
      <c r="AJ762" s="21">
        <f>IF(OR($AA762="",$AF762=""),0,IF(COUNTIFS($AA$2:$AA762,$AA762,$AF$2:$AF762,$AF762)=1,1,0))</f>
        <v/>
      </c>
      <c r="AK762" s="21">
        <f>IF($AJ762=1,IF(AND($AG762&lt;&gt;"",$AG762&lt;&gt;Themes!$L$12),1,0),0)</f>
        <v/>
      </c>
    </row>
    <row r="763">
      <c r="Z763" s="19" t="n"/>
      <c r="AA763" s="23" t="n"/>
      <c r="AB763" s="23" t="n"/>
      <c r="AC763" s="23" t="n"/>
      <c r="AD763" s="23" t="n"/>
      <c r="AE763" s="19" t="n"/>
      <c r="AF763" s="21">
        <f>IF(IFERROR(TRIM(INDEX($A763:$Y763,MATCH(Lists!$J$3,$A$1:$Y$1,0))&amp;""),"")&lt;&gt;"",IFERROR(TRIM(INDEX($A763:$Y763,MATCH(Lists!$J$3,$A$1:$Y$1,0))&amp;""),""),IF(IFERROR(TRIM(INDEX($A763:$Y763,MATCH(Lists!$J$4,$A$1:$Y$1,0))&amp;""),"")&lt;&gt;"",IFERROR(TRIM(INDEX($A763:$Y763,MATCH(Lists!$J$4,$A$1:$Y$1,0))&amp;""),""),IFERROR(TRIM(INDEX($A763:$Y763,MATCH(Lists!$J$2,$A$1:$Y$1,0))&amp;""),"")))</f>
        <v/>
      </c>
      <c r="AG763" s="21">
        <f>IFERROR(TRIM(INDEX($A763:$Y763,MATCH(Lists!$J$5,$A$1:$Y$1,0))&amp;""),"")</f>
        <v/>
      </c>
      <c r="AH763" s="21">
        <f>IFERROR(VALUE(IFERROR(TRIM(INDEX($A763:$Y763,MATCH(Lists!$J$6,$A$1:$Y$1,0))&amp;""),"")),"")</f>
        <v/>
      </c>
      <c r="AI763" s="22">
        <f>IF($AD763="S",Themes!$L$8,IF($AD763="M",Themes!$L$9,IF($AD763="L",Themes!$L$10,0)))</f>
        <v/>
      </c>
      <c r="AJ763" s="21">
        <f>IF(OR($AA763="",$AF763=""),0,IF(COUNTIFS($AA$2:$AA763,$AA763,$AF$2:$AF763,$AF763)=1,1,0))</f>
        <v/>
      </c>
      <c r="AK763" s="21">
        <f>IF($AJ763=1,IF(AND($AG763&lt;&gt;"",$AG763&lt;&gt;Themes!$L$12),1,0),0)</f>
        <v/>
      </c>
    </row>
    <row r="764">
      <c r="Z764" s="19" t="n"/>
      <c r="AA764" s="23" t="n"/>
      <c r="AB764" s="23" t="n"/>
      <c r="AC764" s="23" t="n"/>
      <c r="AD764" s="23" t="n"/>
      <c r="AE764" s="19" t="n"/>
      <c r="AF764" s="21">
        <f>IF(IFERROR(TRIM(INDEX($A764:$Y764,MATCH(Lists!$J$3,$A$1:$Y$1,0))&amp;""),"")&lt;&gt;"",IFERROR(TRIM(INDEX($A764:$Y764,MATCH(Lists!$J$3,$A$1:$Y$1,0))&amp;""),""),IF(IFERROR(TRIM(INDEX($A764:$Y764,MATCH(Lists!$J$4,$A$1:$Y$1,0))&amp;""),"")&lt;&gt;"",IFERROR(TRIM(INDEX($A764:$Y764,MATCH(Lists!$J$4,$A$1:$Y$1,0))&amp;""),""),IFERROR(TRIM(INDEX($A764:$Y764,MATCH(Lists!$J$2,$A$1:$Y$1,0))&amp;""),"")))</f>
        <v/>
      </c>
      <c r="AG764" s="21">
        <f>IFERROR(TRIM(INDEX($A764:$Y764,MATCH(Lists!$J$5,$A$1:$Y$1,0))&amp;""),"")</f>
        <v/>
      </c>
      <c r="AH764" s="21">
        <f>IFERROR(VALUE(IFERROR(TRIM(INDEX($A764:$Y764,MATCH(Lists!$J$6,$A$1:$Y$1,0))&amp;""),"")),"")</f>
        <v/>
      </c>
      <c r="AI764" s="22">
        <f>IF($AD764="S",Themes!$L$8,IF($AD764="M",Themes!$L$9,IF($AD764="L",Themes!$L$10,0)))</f>
        <v/>
      </c>
      <c r="AJ764" s="21">
        <f>IF(OR($AA764="",$AF764=""),0,IF(COUNTIFS($AA$2:$AA764,$AA764,$AF$2:$AF764,$AF764)=1,1,0))</f>
        <v/>
      </c>
      <c r="AK764" s="21">
        <f>IF($AJ764=1,IF(AND($AG764&lt;&gt;"",$AG764&lt;&gt;Themes!$L$12),1,0),0)</f>
        <v/>
      </c>
    </row>
    <row r="765">
      <c r="Z765" s="19" t="n"/>
      <c r="AA765" s="23" t="n"/>
      <c r="AB765" s="23" t="n"/>
      <c r="AC765" s="23" t="n"/>
      <c r="AD765" s="23" t="n"/>
      <c r="AE765" s="19" t="n"/>
      <c r="AF765" s="21">
        <f>IF(IFERROR(TRIM(INDEX($A765:$Y765,MATCH(Lists!$J$3,$A$1:$Y$1,0))&amp;""),"")&lt;&gt;"",IFERROR(TRIM(INDEX($A765:$Y765,MATCH(Lists!$J$3,$A$1:$Y$1,0))&amp;""),""),IF(IFERROR(TRIM(INDEX($A765:$Y765,MATCH(Lists!$J$4,$A$1:$Y$1,0))&amp;""),"")&lt;&gt;"",IFERROR(TRIM(INDEX($A765:$Y765,MATCH(Lists!$J$4,$A$1:$Y$1,0))&amp;""),""),IFERROR(TRIM(INDEX($A765:$Y765,MATCH(Lists!$J$2,$A$1:$Y$1,0))&amp;""),"")))</f>
        <v/>
      </c>
      <c r="AG765" s="21">
        <f>IFERROR(TRIM(INDEX($A765:$Y765,MATCH(Lists!$J$5,$A$1:$Y$1,0))&amp;""),"")</f>
        <v/>
      </c>
      <c r="AH765" s="21">
        <f>IFERROR(VALUE(IFERROR(TRIM(INDEX($A765:$Y765,MATCH(Lists!$J$6,$A$1:$Y$1,0))&amp;""),"")),"")</f>
        <v/>
      </c>
      <c r="AI765" s="22">
        <f>IF($AD765="S",Themes!$L$8,IF($AD765="M",Themes!$L$9,IF($AD765="L",Themes!$L$10,0)))</f>
        <v/>
      </c>
      <c r="AJ765" s="21">
        <f>IF(OR($AA765="",$AF765=""),0,IF(COUNTIFS($AA$2:$AA765,$AA765,$AF$2:$AF765,$AF765)=1,1,0))</f>
        <v/>
      </c>
      <c r="AK765" s="21">
        <f>IF($AJ765=1,IF(AND($AG765&lt;&gt;"",$AG765&lt;&gt;Themes!$L$12),1,0),0)</f>
        <v/>
      </c>
    </row>
    <row r="766">
      <c r="Z766" s="19" t="n"/>
      <c r="AA766" s="23" t="n"/>
      <c r="AB766" s="23" t="n"/>
      <c r="AC766" s="23" t="n"/>
      <c r="AD766" s="23" t="n"/>
      <c r="AE766" s="19" t="n"/>
      <c r="AF766" s="21">
        <f>IF(IFERROR(TRIM(INDEX($A766:$Y766,MATCH(Lists!$J$3,$A$1:$Y$1,0))&amp;""),"")&lt;&gt;"",IFERROR(TRIM(INDEX($A766:$Y766,MATCH(Lists!$J$3,$A$1:$Y$1,0))&amp;""),""),IF(IFERROR(TRIM(INDEX($A766:$Y766,MATCH(Lists!$J$4,$A$1:$Y$1,0))&amp;""),"")&lt;&gt;"",IFERROR(TRIM(INDEX($A766:$Y766,MATCH(Lists!$J$4,$A$1:$Y$1,0))&amp;""),""),IFERROR(TRIM(INDEX($A766:$Y766,MATCH(Lists!$J$2,$A$1:$Y$1,0))&amp;""),"")))</f>
        <v/>
      </c>
      <c r="AG766" s="21">
        <f>IFERROR(TRIM(INDEX($A766:$Y766,MATCH(Lists!$J$5,$A$1:$Y$1,0))&amp;""),"")</f>
        <v/>
      </c>
      <c r="AH766" s="21">
        <f>IFERROR(VALUE(IFERROR(TRIM(INDEX($A766:$Y766,MATCH(Lists!$J$6,$A$1:$Y$1,0))&amp;""),"")),"")</f>
        <v/>
      </c>
      <c r="AI766" s="22">
        <f>IF($AD766="S",Themes!$L$8,IF($AD766="M",Themes!$L$9,IF($AD766="L",Themes!$L$10,0)))</f>
        <v/>
      </c>
      <c r="AJ766" s="21">
        <f>IF(OR($AA766="",$AF766=""),0,IF(COUNTIFS($AA$2:$AA766,$AA766,$AF$2:$AF766,$AF766)=1,1,0))</f>
        <v/>
      </c>
      <c r="AK766" s="21">
        <f>IF($AJ766=1,IF(AND($AG766&lt;&gt;"",$AG766&lt;&gt;Themes!$L$12),1,0),0)</f>
        <v/>
      </c>
    </row>
    <row r="767">
      <c r="Z767" s="19" t="n"/>
      <c r="AA767" s="23" t="n"/>
      <c r="AB767" s="23" t="n"/>
      <c r="AC767" s="23" t="n"/>
      <c r="AD767" s="23" t="n"/>
      <c r="AE767" s="19" t="n"/>
      <c r="AF767" s="21">
        <f>IF(IFERROR(TRIM(INDEX($A767:$Y767,MATCH(Lists!$J$3,$A$1:$Y$1,0))&amp;""),"")&lt;&gt;"",IFERROR(TRIM(INDEX($A767:$Y767,MATCH(Lists!$J$3,$A$1:$Y$1,0))&amp;""),""),IF(IFERROR(TRIM(INDEX($A767:$Y767,MATCH(Lists!$J$4,$A$1:$Y$1,0))&amp;""),"")&lt;&gt;"",IFERROR(TRIM(INDEX($A767:$Y767,MATCH(Lists!$J$4,$A$1:$Y$1,0))&amp;""),""),IFERROR(TRIM(INDEX($A767:$Y767,MATCH(Lists!$J$2,$A$1:$Y$1,0))&amp;""),"")))</f>
        <v/>
      </c>
      <c r="AG767" s="21">
        <f>IFERROR(TRIM(INDEX($A767:$Y767,MATCH(Lists!$J$5,$A$1:$Y$1,0))&amp;""),"")</f>
        <v/>
      </c>
      <c r="AH767" s="21">
        <f>IFERROR(VALUE(IFERROR(TRIM(INDEX($A767:$Y767,MATCH(Lists!$J$6,$A$1:$Y$1,0))&amp;""),"")),"")</f>
        <v/>
      </c>
      <c r="AI767" s="22">
        <f>IF($AD767="S",Themes!$L$8,IF($AD767="M",Themes!$L$9,IF($AD767="L",Themes!$L$10,0)))</f>
        <v/>
      </c>
      <c r="AJ767" s="21">
        <f>IF(OR($AA767="",$AF767=""),0,IF(COUNTIFS($AA$2:$AA767,$AA767,$AF$2:$AF767,$AF767)=1,1,0))</f>
        <v/>
      </c>
      <c r="AK767" s="21">
        <f>IF($AJ767=1,IF(AND($AG767&lt;&gt;"",$AG767&lt;&gt;Themes!$L$12),1,0),0)</f>
        <v/>
      </c>
    </row>
    <row r="768">
      <c r="Z768" s="19" t="n"/>
      <c r="AA768" s="23" t="n"/>
      <c r="AB768" s="23" t="n"/>
      <c r="AC768" s="23" t="n"/>
      <c r="AD768" s="23" t="n"/>
      <c r="AE768" s="19" t="n"/>
      <c r="AF768" s="21">
        <f>IF(IFERROR(TRIM(INDEX($A768:$Y768,MATCH(Lists!$J$3,$A$1:$Y$1,0))&amp;""),"")&lt;&gt;"",IFERROR(TRIM(INDEX($A768:$Y768,MATCH(Lists!$J$3,$A$1:$Y$1,0))&amp;""),""),IF(IFERROR(TRIM(INDEX($A768:$Y768,MATCH(Lists!$J$4,$A$1:$Y$1,0))&amp;""),"")&lt;&gt;"",IFERROR(TRIM(INDEX($A768:$Y768,MATCH(Lists!$J$4,$A$1:$Y$1,0))&amp;""),""),IFERROR(TRIM(INDEX($A768:$Y768,MATCH(Lists!$J$2,$A$1:$Y$1,0))&amp;""),"")))</f>
        <v/>
      </c>
      <c r="AG768" s="21">
        <f>IFERROR(TRIM(INDEX($A768:$Y768,MATCH(Lists!$J$5,$A$1:$Y$1,0))&amp;""),"")</f>
        <v/>
      </c>
      <c r="AH768" s="21">
        <f>IFERROR(VALUE(IFERROR(TRIM(INDEX($A768:$Y768,MATCH(Lists!$J$6,$A$1:$Y$1,0))&amp;""),"")),"")</f>
        <v/>
      </c>
      <c r="AI768" s="22">
        <f>IF($AD768="S",Themes!$L$8,IF($AD768="M",Themes!$L$9,IF($AD768="L",Themes!$L$10,0)))</f>
        <v/>
      </c>
      <c r="AJ768" s="21">
        <f>IF(OR($AA768="",$AF768=""),0,IF(COUNTIFS($AA$2:$AA768,$AA768,$AF$2:$AF768,$AF768)=1,1,0))</f>
        <v/>
      </c>
      <c r="AK768" s="21">
        <f>IF($AJ768=1,IF(AND($AG768&lt;&gt;"",$AG768&lt;&gt;Themes!$L$12),1,0),0)</f>
        <v/>
      </c>
    </row>
    <row r="769">
      <c r="Z769" s="19" t="n"/>
      <c r="AA769" s="23" t="n"/>
      <c r="AB769" s="23" t="n"/>
      <c r="AC769" s="23" t="n"/>
      <c r="AD769" s="23" t="n"/>
      <c r="AE769" s="19" t="n"/>
      <c r="AF769" s="21">
        <f>IF(IFERROR(TRIM(INDEX($A769:$Y769,MATCH(Lists!$J$3,$A$1:$Y$1,0))&amp;""),"")&lt;&gt;"",IFERROR(TRIM(INDEX($A769:$Y769,MATCH(Lists!$J$3,$A$1:$Y$1,0))&amp;""),""),IF(IFERROR(TRIM(INDEX($A769:$Y769,MATCH(Lists!$J$4,$A$1:$Y$1,0))&amp;""),"")&lt;&gt;"",IFERROR(TRIM(INDEX($A769:$Y769,MATCH(Lists!$J$4,$A$1:$Y$1,0))&amp;""),""),IFERROR(TRIM(INDEX($A769:$Y769,MATCH(Lists!$J$2,$A$1:$Y$1,0))&amp;""),"")))</f>
        <v/>
      </c>
      <c r="AG769" s="21">
        <f>IFERROR(TRIM(INDEX($A769:$Y769,MATCH(Lists!$J$5,$A$1:$Y$1,0))&amp;""),"")</f>
        <v/>
      </c>
      <c r="AH769" s="21">
        <f>IFERROR(VALUE(IFERROR(TRIM(INDEX($A769:$Y769,MATCH(Lists!$J$6,$A$1:$Y$1,0))&amp;""),"")),"")</f>
        <v/>
      </c>
      <c r="AI769" s="22">
        <f>IF($AD769="S",Themes!$L$8,IF($AD769="M",Themes!$L$9,IF($AD769="L",Themes!$L$10,0)))</f>
        <v/>
      </c>
      <c r="AJ769" s="21">
        <f>IF(OR($AA769="",$AF769=""),0,IF(COUNTIFS($AA$2:$AA769,$AA769,$AF$2:$AF769,$AF769)=1,1,0))</f>
        <v/>
      </c>
      <c r="AK769" s="21">
        <f>IF($AJ769=1,IF(AND($AG769&lt;&gt;"",$AG769&lt;&gt;Themes!$L$12),1,0),0)</f>
        <v/>
      </c>
    </row>
    <row r="770">
      <c r="Z770" s="19" t="n"/>
      <c r="AA770" s="23" t="n"/>
      <c r="AB770" s="23" t="n"/>
      <c r="AC770" s="23" t="n"/>
      <c r="AD770" s="23" t="n"/>
      <c r="AE770" s="19" t="n"/>
      <c r="AF770" s="21">
        <f>IF(IFERROR(TRIM(INDEX($A770:$Y770,MATCH(Lists!$J$3,$A$1:$Y$1,0))&amp;""),"")&lt;&gt;"",IFERROR(TRIM(INDEX($A770:$Y770,MATCH(Lists!$J$3,$A$1:$Y$1,0))&amp;""),""),IF(IFERROR(TRIM(INDEX($A770:$Y770,MATCH(Lists!$J$4,$A$1:$Y$1,0))&amp;""),"")&lt;&gt;"",IFERROR(TRIM(INDEX($A770:$Y770,MATCH(Lists!$J$4,$A$1:$Y$1,0))&amp;""),""),IFERROR(TRIM(INDEX($A770:$Y770,MATCH(Lists!$J$2,$A$1:$Y$1,0))&amp;""),"")))</f>
        <v/>
      </c>
      <c r="AG770" s="21">
        <f>IFERROR(TRIM(INDEX($A770:$Y770,MATCH(Lists!$J$5,$A$1:$Y$1,0))&amp;""),"")</f>
        <v/>
      </c>
      <c r="AH770" s="21">
        <f>IFERROR(VALUE(IFERROR(TRIM(INDEX($A770:$Y770,MATCH(Lists!$J$6,$A$1:$Y$1,0))&amp;""),"")),"")</f>
        <v/>
      </c>
      <c r="AI770" s="22">
        <f>IF($AD770="S",Themes!$L$8,IF($AD770="M",Themes!$L$9,IF($AD770="L",Themes!$L$10,0)))</f>
        <v/>
      </c>
      <c r="AJ770" s="21">
        <f>IF(OR($AA770="",$AF770=""),0,IF(COUNTIFS($AA$2:$AA770,$AA770,$AF$2:$AF770,$AF770)=1,1,0))</f>
        <v/>
      </c>
      <c r="AK770" s="21">
        <f>IF($AJ770=1,IF(AND($AG770&lt;&gt;"",$AG770&lt;&gt;Themes!$L$12),1,0),0)</f>
        <v/>
      </c>
    </row>
    <row r="771">
      <c r="Z771" s="19" t="n"/>
      <c r="AA771" s="23" t="n"/>
      <c r="AB771" s="23" t="n"/>
      <c r="AC771" s="23" t="n"/>
      <c r="AD771" s="23" t="n"/>
      <c r="AE771" s="19" t="n"/>
      <c r="AF771" s="21">
        <f>IF(IFERROR(TRIM(INDEX($A771:$Y771,MATCH(Lists!$J$3,$A$1:$Y$1,0))&amp;""),"")&lt;&gt;"",IFERROR(TRIM(INDEX($A771:$Y771,MATCH(Lists!$J$3,$A$1:$Y$1,0))&amp;""),""),IF(IFERROR(TRIM(INDEX($A771:$Y771,MATCH(Lists!$J$4,$A$1:$Y$1,0))&amp;""),"")&lt;&gt;"",IFERROR(TRIM(INDEX($A771:$Y771,MATCH(Lists!$J$4,$A$1:$Y$1,0))&amp;""),""),IFERROR(TRIM(INDEX($A771:$Y771,MATCH(Lists!$J$2,$A$1:$Y$1,0))&amp;""),"")))</f>
        <v/>
      </c>
      <c r="AG771" s="21">
        <f>IFERROR(TRIM(INDEX($A771:$Y771,MATCH(Lists!$J$5,$A$1:$Y$1,0))&amp;""),"")</f>
        <v/>
      </c>
      <c r="AH771" s="21">
        <f>IFERROR(VALUE(IFERROR(TRIM(INDEX($A771:$Y771,MATCH(Lists!$J$6,$A$1:$Y$1,0))&amp;""),"")),"")</f>
        <v/>
      </c>
      <c r="AI771" s="22">
        <f>IF($AD771="S",Themes!$L$8,IF($AD771="M",Themes!$L$9,IF($AD771="L",Themes!$L$10,0)))</f>
        <v/>
      </c>
      <c r="AJ771" s="21">
        <f>IF(OR($AA771="",$AF771=""),0,IF(COUNTIFS($AA$2:$AA771,$AA771,$AF$2:$AF771,$AF771)=1,1,0))</f>
        <v/>
      </c>
      <c r="AK771" s="21">
        <f>IF($AJ771=1,IF(AND($AG771&lt;&gt;"",$AG771&lt;&gt;Themes!$L$12),1,0),0)</f>
        <v/>
      </c>
    </row>
    <row r="772">
      <c r="Z772" s="19" t="n"/>
      <c r="AA772" s="23" t="n"/>
      <c r="AB772" s="23" t="n"/>
      <c r="AC772" s="23" t="n"/>
      <c r="AD772" s="23" t="n"/>
      <c r="AE772" s="19" t="n"/>
      <c r="AF772" s="21">
        <f>IF(IFERROR(TRIM(INDEX($A772:$Y772,MATCH(Lists!$J$3,$A$1:$Y$1,0))&amp;""),"")&lt;&gt;"",IFERROR(TRIM(INDEX($A772:$Y772,MATCH(Lists!$J$3,$A$1:$Y$1,0))&amp;""),""),IF(IFERROR(TRIM(INDEX($A772:$Y772,MATCH(Lists!$J$4,$A$1:$Y$1,0))&amp;""),"")&lt;&gt;"",IFERROR(TRIM(INDEX($A772:$Y772,MATCH(Lists!$J$4,$A$1:$Y$1,0))&amp;""),""),IFERROR(TRIM(INDEX($A772:$Y772,MATCH(Lists!$J$2,$A$1:$Y$1,0))&amp;""),"")))</f>
        <v/>
      </c>
      <c r="AG772" s="21">
        <f>IFERROR(TRIM(INDEX($A772:$Y772,MATCH(Lists!$J$5,$A$1:$Y$1,0))&amp;""),"")</f>
        <v/>
      </c>
      <c r="AH772" s="21">
        <f>IFERROR(VALUE(IFERROR(TRIM(INDEX($A772:$Y772,MATCH(Lists!$J$6,$A$1:$Y$1,0))&amp;""),"")),"")</f>
        <v/>
      </c>
      <c r="AI772" s="22">
        <f>IF($AD772="S",Themes!$L$8,IF($AD772="M",Themes!$L$9,IF($AD772="L",Themes!$L$10,0)))</f>
        <v/>
      </c>
      <c r="AJ772" s="21">
        <f>IF(OR($AA772="",$AF772=""),0,IF(COUNTIFS($AA$2:$AA772,$AA772,$AF$2:$AF772,$AF772)=1,1,0))</f>
        <v/>
      </c>
      <c r="AK772" s="21">
        <f>IF($AJ772=1,IF(AND($AG772&lt;&gt;"",$AG772&lt;&gt;Themes!$L$12),1,0),0)</f>
        <v/>
      </c>
    </row>
    <row r="773">
      <c r="Z773" s="19" t="n"/>
      <c r="AA773" s="23" t="n"/>
      <c r="AB773" s="23" t="n"/>
      <c r="AC773" s="23" t="n"/>
      <c r="AD773" s="23" t="n"/>
      <c r="AE773" s="19" t="n"/>
      <c r="AF773" s="21">
        <f>IF(IFERROR(TRIM(INDEX($A773:$Y773,MATCH(Lists!$J$3,$A$1:$Y$1,0))&amp;""),"")&lt;&gt;"",IFERROR(TRIM(INDEX($A773:$Y773,MATCH(Lists!$J$3,$A$1:$Y$1,0))&amp;""),""),IF(IFERROR(TRIM(INDEX($A773:$Y773,MATCH(Lists!$J$4,$A$1:$Y$1,0))&amp;""),"")&lt;&gt;"",IFERROR(TRIM(INDEX($A773:$Y773,MATCH(Lists!$J$4,$A$1:$Y$1,0))&amp;""),""),IFERROR(TRIM(INDEX($A773:$Y773,MATCH(Lists!$J$2,$A$1:$Y$1,0))&amp;""),"")))</f>
        <v/>
      </c>
      <c r="AG773" s="21">
        <f>IFERROR(TRIM(INDEX($A773:$Y773,MATCH(Lists!$J$5,$A$1:$Y$1,0))&amp;""),"")</f>
        <v/>
      </c>
      <c r="AH773" s="21">
        <f>IFERROR(VALUE(IFERROR(TRIM(INDEX($A773:$Y773,MATCH(Lists!$J$6,$A$1:$Y$1,0))&amp;""),"")),"")</f>
        <v/>
      </c>
      <c r="AI773" s="22">
        <f>IF($AD773="S",Themes!$L$8,IF($AD773="M",Themes!$L$9,IF($AD773="L",Themes!$L$10,0)))</f>
        <v/>
      </c>
      <c r="AJ773" s="21">
        <f>IF(OR($AA773="",$AF773=""),0,IF(COUNTIFS($AA$2:$AA773,$AA773,$AF$2:$AF773,$AF773)=1,1,0))</f>
        <v/>
      </c>
      <c r="AK773" s="21">
        <f>IF($AJ773=1,IF(AND($AG773&lt;&gt;"",$AG773&lt;&gt;Themes!$L$12),1,0),0)</f>
        <v/>
      </c>
    </row>
    <row r="774">
      <c r="Z774" s="19" t="n"/>
      <c r="AA774" s="23" t="n"/>
      <c r="AB774" s="23" t="n"/>
      <c r="AC774" s="23" t="n"/>
      <c r="AD774" s="23" t="n"/>
      <c r="AE774" s="19" t="n"/>
      <c r="AF774" s="21">
        <f>IF(IFERROR(TRIM(INDEX($A774:$Y774,MATCH(Lists!$J$3,$A$1:$Y$1,0))&amp;""),"")&lt;&gt;"",IFERROR(TRIM(INDEX($A774:$Y774,MATCH(Lists!$J$3,$A$1:$Y$1,0))&amp;""),""),IF(IFERROR(TRIM(INDEX($A774:$Y774,MATCH(Lists!$J$4,$A$1:$Y$1,0))&amp;""),"")&lt;&gt;"",IFERROR(TRIM(INDEX($A774:$Y774,MATCH(Lists!$J$4,$A$1:$Y$1,0))&amp;""),""),IFERROR(TRIM(INDEX($A774:$Y774,MATCH(Lists!$J$2,$A$1:$Y$1,0))&amp;""),"")))</f>
        <v/>
      </c>
      <c r="AG774" s="21">
        <f>IFERROR(TRIM(INDEX($A774:$Y774,MATCH(Lists!$J$5,$A$1:$Y$1,0))&amp;""),"")</f>
        <v/>
      </c>
      <c r="AH774" s="21">
        <f>IFERROR(VALUE(IFERROR(TRIM(INDEX($A774:$Y774,MATCH(Lists!$J$6,$A$1:$Y$1,0))&amp;""),"")),"")</f>
        <v/>
      </c>
      <c r="AI774" s="22">
        <f>IF($AD774="S",Themes!$L$8,IF($AD774="M",Themes!$L$9,IF($AD774="L",Themes!$L$10,0)))</f>
        <v/>
      </c>
      <c r="AJ774" s="21">
        <f>IF(OR($AA774="",$AF774=""),0,IF(COUNTIFS($AA$2:$AA774,$AA774,$AF$2:$AF774,$AF774)=1,1,0))</f>
        <v/>
      </c>
      <c r="AK774" s="21">
        <f>IF($AJ774=1,IF(AND($AG774&lt;&gt;"",$AG774&lt;&gt;Themes!$L$12),1,0),0)</f>
        <v/>
      </c>
    </row>
    <row r="775">
      <c r="Z775" s="19" t="n"/>
      <c r="AA775" s="23" t="n"/>
      <c r="AB775" s="23" t="n"/>
      <c r="AC775" s="23" t="n"/>
      <c r="AD775" s="23" t="n"/>
      <c r="AE775" s="19" t="n"/>
      <c r="AF775" s="21">
        <f>IF(IFERROR(TRIM(INDEX($A775:$Y775,MATCH(Lists!$J$3,$A$1:$Y$1,0))&amp;""),"")&lt;&gt;"",IFERROR(TRIM(INDEX($A775:$Y775,MATCH(Lists!$J$3,$A$1:$Y$1,0))&amp;""),""),IF(IFERROR(TRIM(INDEX($A775:$Y775,MATCH(Lists!$J$4,$A$1:$Y$1,0))&amp;""),"")&lt;&gt;"",IFERROR(TRIM(INDEX($A775:$Y775,MATCH(Lists!$J$4,$A$1:$Y$1,0))&amp;""),""),IFERROR(TRIM(INDEX($A775:$Y775,MATCH(Lists!$J$2,$A$1:$Y$1,0))&amp;""),"")))</f>
        <v/>
      </c>
      <c r="AG775" s="21">
        <f>IFERROR(TRIM(INDEX($A775:$Y775,MATCH(Lists!$J$5,$A$1:$Y$1,0))&amp;""),"")</f>
        <v/>
      </c>
      <c r="AH775" s="21">
        <f>IFERROR(VALUE(IFERROR(TRIM(INDEX($A775:$Y775,MATCH(Lists!$J$6,$A$1:$Y$1,0))&amp;""),"")),"")</f>
        <v/>
      </c>
      <c r="AI775" s="22">
        <f>IF($AD775="S",Themes!$L$8,IF($AD775="M",Themes!$L$9,IF($AD775="L",Themes!$L$10,0)))</f>
        <v/>
      </c>
      <c r="AJ775" s="21">
        <f>IF(OR($AA775="",$AF775=""),0,IF(COUNTIFS($AA$2:$AA775,$AA775,$AF$2:$AF775,$AF775)=1,1,0))</f>
        <v/>
      </c>
      <c r="AK775" s="21">
        <f>IF($AJ775=1,IF(AND($AG775&lt;&gt;"",$AG775&lt;&gt;Themes!$L$12),1,0),0)</f>
        <v/>
      </c>
    </row>
    <row r="776">
      <c r="Z776" s="19" t="n"/>
      <c r="AA776" s="23" t="n"/>
      <c r="AB776" s="23" t="n"/>
      <c r="AC776" s="23" t="n"/>
      <c r="AD776" s="23" t="n"/>
      <c r="AE776" s="19" t="n"/>
      <c r="AF776" s="21">
        <f>IF(IFERROR(TRIM(INDEX($A776:$Y776,MATCH(Lists!$J$3,$A$1:$Y$1,0))&amp;""),"")&lt;&gt;"",IFERROR(TRIM(INDEX($A776:$Y776,MATCH(Lists!$J$3,$A$1:$Y$1,0))&amp;""),""),IF(IFERROR(TRIM(INDEX($A776:$Y776,MATCH(Lists!$J$4,$A$1:$Y$1,0))&amp;""),"")&lt;&gt;"",IFERROR(TRIM(INDEX($A776:$Y776,MATCH(Lists!$J$4,$A$1:$Y$1,0))&amp;""),""),IFERROR(TRIM(INDEX($A776:$Y776,MATCH(Lists!$J$2,$A$1:$Y$1,0))&amp;""),"")))</f>
        <v/>
      </c>
      <c r="AG776" s="21">
        <f>IFERROR(TRIM(INDEX($A776:$Y776,MATCH(Lists!$J$5,$A$1:$Y$1,0))&amp;""),"")</f>
        <v/>
      </c>
      <c r="AH776" s="21">
        <f>IFERROR(VALUE(IFERROR(TRIM(INDEX($A776:$Y776,MATCH(Lists!$J$6,$A$1:$Y$1,0))&amp;""),"")),"")</f>
        <v/>
      </c>
      <c r="AI776" s="22">
        <f>IF($AD776="S",Themes!$L$8,IF($AD776="M",Themes!$L$9,IF($AD776="L",Themes!$L$10,0)))</f>
        <v/>
      </c>
      <c r="AJ776" s="21">
        <f>IF(OR($AA776="",$AF776=""),0,IF(COUNTIFS($AA$2:$AA776,$AA776,$AF$2:$AF776,$AF776)=1,1,0))</f>
        <v/>
      </c>
      <c r="AK776" s="21">
        <f>IF($AJ776=1,IF(AND($AG776&lt;&gt;"",$AG776&lt;&gt;Themes!$L$12),1,0),0)</f>
        <v/>
      </c>
    </row>
    <row r="777">
      <c r="Z777" s="19" t="n"/>
      <c r="AA777" s="23" t="n"/>
      <c r="AB777" s="23" t="n"/>
      <c r="AC777" s="23" t="n"/>
      <c r="AD777" s="23" t="n"/>
      <c r="AE777" s="19" t="n"/>
      <c r="AF777" s="21">
        <f>IF(IFERROR(TRIM(INDEX($A777:$Y777,MATCH(Lists!$J$3,$A$1:$Y$1,0))&amp;""),"")&lt;&gt;"",IFERROR(TRIM(INDEX($A777:$Y777,MATCH(Lists!$J$3,$A$1:$Y$1,0))&amp;""),""),IF(IFERROR(TRIM(INDEX($A777:$Y777,MATCH(Lists!$J$4,$A$1:$Y$1,0))&amp;""),"")&lt;&gt;"",IFERROR(TRIM(INDEX($A777:$Y777,MATCH(Lists!$J$4,$A$1:$Y$1,0))&amp;""),""),IFERROR(TRIM(INDEX($A777:$Y777,MATCH(Lists!$J$2,$A$1:$Y$1,0))&amp;""),"")))</f>
        <v/>
      </c>
      <c r="AG777" s="21">
        <f>IFERROR(TRIM(INDEX($A777:$Y777,MATCH(Lists!$J$5,$A$1:$Y$1,0))&amp;""),"")</f>
        <v/>
      </c>
      <c r="AH777" s="21">
        <f>IFERROR(VALUE(IFERROR(TRIM(INDEX($A777:$Y777,MATCH(Lists!$J$6,$A$1:$Y$1,0))&amp;""),"")),"")</f>
        <v/>
      </c>
      <c r="AI777" s="22">
        <f>IF($AD777="S",Themes!$L$8,IF($AD777="M",Themes!$L$9,IF($AD777="L",Themes!$L$10,0)))</f>
        <v/>
      </c>
      <c r="AJ777" s="21">
        <f>IF(OR($AA777="",$AF777=""),0,IF(COUNTIFS($AA$2:$AA777,$AA777,$AF$2:$AF777,$AF777)=1,1,0))</f>
        <v/>
      </c>
      <c r="AK777" s="21">
        <f>IF($AJ777=1,IF(AND($AG777&lt;&gt;"",$AG777&lt;&gt;Themes!$L$12),1,0),0)</f>
        <v/>
      </c>
    </row>
    <row r="778">
      <c r="Z778" s="19" t="n"/>
      <c r="AA778" s="23" t="n"/>
      <c r="AB778" s="23" t="n"/>
      <c r="AC778" s="23" t="n"/>
      <c r="AD778" s="23" t="n"/>
      <c r="AE778" s="19" t="n"/>
      <c r="AF778" s="21">
        <f>IF(IFERROR(TRIM(INDEX($A778:$Y778,MATCH(Lists!$J$3,$A$1:$Y$1,0))&amp;""),"")&lt;&gt;"",IFERROR(TRIM(INDEX($A778:$Y778,MATCH(Lists!$J$3,$A$1:$Y$1,0))&amp;""),""),IF(IFERROR(TRIM(INDEX($A778:$Y778,MATCH(Lists!$J$4,$A$1:$Y$1,0))&amp;""),"")&lt;&gt;"",IFERROR(TRIM(INDEX($A778:$Y778,MATCH(Lists!$J$4,$A$1:$Y$1,0))&amp;""),""),IFERROR(TRIM(INDEX($A778:$Y778,MATCH(Lists!$J$2,$A$1:$Y$1,0))&amp;""),"")))</f>
        <v/>
      </c>
      <c r="AG778" s="21">
        <f>IFERROR(TRIM(INDEX($A778:$Y778,MATCH(Lists!$J$5,$A$1:$Y$1,0))&amp;""),"")</f>
        <v/>
      </c>
      <c r="AH778" s="21">
        <f>IFERROR(VALUE(IFERROR(TRIM(INDEX($A778:$Y778,MATCH(Lists!$J$6,$A$1:$Y$1,0))&amp;""),"")),"")</f>
        <v/>
      </c>
      <c r="AI778" s="22">
        <f>IF($AD778="S",Themes!$L$8,IF($AD778="M",Themes!$L$9,IF($AD778="L",Themes!$L$10,0)))</f>
        <v/>
      </c>
      <c r="AJ778" s="21">
        <f>IF(OR($AA778="",$AF778=""),0,IF(COUNTIFS($AA$2:$AA778,$AA778,$AF$2:$AF778,$AF778)=1,1,0))</f>
        <v/>
      </c>
      <c r="AK778" s="21">
        <f>IF($AJ778=1,IF(AND($AG778&lt;&gt;"",$AG778&lt;&gt;Themes!$L$12),1,0),0)</f>
        <v/>
      </c>
    </row>
    <row r="779">
      <c r="Z779" s="19" t="n"/>
      <c r="AA779" s="23" t="n"/>
      <c r="AB779" s="23" t="n"/>
      <c r="AC779" s="23" t="n"/>
      <c r="AD779" s="23" t="n"/>
      <c r="AE779" s="19" t="n"/>
      <c r="AF779" s="21">
        <f>IF(IFERROR(TRIM(INDEX($A779:$Y779,MATCH(Lists!$J$3,$A$1:$Y$1,0))&amp;""),"")&lt;&gt;"",IFERROR(TRIM(INDEX($A779:$Y779,MATCH(Lists!$J$3,$A$1:$Y$1,0))&amp;""),""),IF(IFERROR(TRIM(INDEX($A779:$Y779,MATCH(Lists!$J$4,$A$1:$Y$1,0))&amp;""),"")&lt;&gt;"",IFERROR(TRIM(INDEX($A779:$Y779,MATCH(Lists!$J$4,$A$1:$Y$1,0))&amp;""),""),IFERROR(TRIM(INDEX($A779:$Y779,MATCH(Lists!$J$2,$A$1:$Y$1,0))&amp;""),"")))</f>
        <v/>
      </c>
      <c r="AG779" s="21">
        <f>IFERROR(TRIM(INDEX($A779:$Y779,MATCH(Lists!$J$5,$A$1:$Y$1,0))&amp;""),"")</f>
        <v/>
      </c>
      <c r="AH779" s="21">
        <f>IFERROR(VALUE(IFERROR(TRIM(INDEX($A779:$Y779,MATCH(Lists!$J$6,$A$1:$Y$1,0))&amp;""),"")),"")</f>
        <v/>
      </c>
      <c r="AI779" s="22">
        <f>IF($AD779="S",Themes!$L$8,IF($AD779="M",Themes!$L$9,IF($AD779="L",Themes!$L$10,0)))</f>
        <v/>
      </c>
      <c r="AJ779" s="21">
        <f>IF(OR($AA779="",$AF779=""),0,IF(COUNTIFS($AA$2:$AA779,$AA779,$AF$2:$AF779,$AF779)=1,1,0))</f>
        <v/>
      </c>
      <c r="AK779" s="21">
        <f>IF($AJ779=1,IF(AND($AG779&lt;&gt;"",$AG779&lt;&gt;Themes!$L$12),1,0),0)</f>
        <v/>
      </c>
    </row>
    <row r="780">
      <c r="Z780" s="19" t="n"/>
      <c r="AA780" s="23" t="n"/>
      <c r="AB780" s="23" t="n"/>
      <c r="AC780" s="23" t="n"/>
      <c r="AD780" s="23" t="n"/>
      <c r="AE780" s="19" t="n"/>
      <c r="AF780" s="21">
        <f>IF(IFERROR(TRIM(INDEX($A780:$Y780,MATCH(Lists!$J$3,$A$1:$Y$1,0))&amp;""),"")&lt;&gt;"",IFERROR(TRIM(INDEX($A780:$Y780,MATCH(Lists!$J$3,$A$1:$Y$1,0))&amp;""),""),IF(IFERROR(TRIM(INDEX($A780:$Y780,MATCH(Lists!$J$4,$A$1:$Y$1,0))&amp;""),"")&lt;&gt;"",IFERROR(TRIM(INDEX($A780:$Y780,MATCH(Lists!$J$4,$A$1:$Y$1,0))&amp;""),""),IFERROR(TRIM(INDEX($A780:$Y780,MATCH(Lists!$J$2,$A$1:$Y$1,0))&amp;""),"")))</f>
        <v/>
      </c>
      <c r="AG780" s="21">
        <f>IFERROR(TRIM(INDEX($A780:$Y780,MATCH(Lists!$J$5,$A$1:$Y$1,0))&amp;""),"")</f>
        <v/>
      </c>
      <c r="AH780" s="21">
        <f>IFERROR(VALUE(IFERROR(TRIM(INDEX($A780:$Y780,MATCH(Lists!$J$6,$A$1:$Y$1,0))&amp;""),"")),"")</f>
        <v/>
      </c>
      <c r="AI780" s="22">
        <f>IF($AD780="S",Themes!$L$8,IF($AD780="M",Themes!$L$9,IF($AD780="L",Themes!$L$10,0)))</f>
        <v/>
      </c>
      <c r="AJ780" s="21">
        <f>IF(OR($AA780="",$AF780=""),0,IF(COUNTIFS($AA$2:$AA780,$AA780,$AF$2:$AF780,$AF780)=1,1,0))</f>
        <v/>
      </c>
      <c r="AK780" s="21">
        <f>IF($AJ780=1,IF(AND($AG780&lt;&gt;"",$AG780&lt;&gt;Themes!$L$12),1,0),0)</f>
        <v/>
      </c>
    </row>
    <row r="781">
      <c r="Z781" s="19" t="n"/>
      <c r="AA781" s="23" t="n"/>
      <c r="AB781" s="23" t="n"/>
      <c r="AC781" s="23" t="n"/>
      <c r="AD781" s="23" t="n"/>
      <c r="AE781" s="19" t="n"/>
      <c r="AF781" s="21">
        <f>IF(IFERROR(TRIM(INDEX($A781:$Y781,MATCH(Lists!$J$3,$A$1:$Y$1,0))&amp;""),"")&lt;&gt;"",IFERROR(TRIM(INDEX($A781:$Y781,MATCH(Lists!$J$3,$A$1:$Y$1,0))&amp;""),""),IF(IFERROR(TRIM(INDEX($A781:$Y781,MATCH(Lists!$J$4,$A$1:$Y$1,0))&amp;""),"")&lt;&gt;"",IFERROR(TRIM(INDEX($A781:$Y781,MATCH(Lists!$J$4,$A$1:$Y$1,0))&amp;""),""),IFERROR(TRIM(INDEX($A781:$Y781,MATCH(Lists!$J$2,$A$1:$Y$1,0))&amp;""),"")))</f>
        <v/>
      </c>
      <c r="AG781" s="21">
        <f>IFERROR(TRIM(INDEX($A781:$Y781,MATCH(Lists!$J$5,$A$1:$Y$1,0))&amp;""),"")</f>
        <v/>
      </c>
      <c r="AH781" s="21">
        <f>IFERROR(VALUE(IFERROR(TRIM(INDEX($A781:$Y781,MATCH(Lists!$J$6,$A$1:$Y$1,0))&amp;""),"")),"")</f>
        <v/>
      </c>
      <c r="AI781" s="22">
        <f>IF($AD781="S",Themes!$L$8,IF($AD781="M",Themes!$L$9,IF($AD781="L",Themes!$L$10,0)))</f>
        <v/>
      </c>
      <c r="AJ781" s="21">
        <f>IF(OR($AA781="",$AF781=""),0,IF(COUNTIFS($AA$2:$AA781,$AA781,$AF$2:$AF781,$AF781)=1,1,0))</f>
        <v/>
      </c>
      <c r="AK781" s="21">
        <f>IF($AJ781=1,IF(AND($AG781&lt;&gt;"",$AG781&lt;&gt;Themes!$L$12),1,0),0)</f>
        <v/>
      </c>
    </row>
    <row r="782">
      <c r="Z782" s="19" t="n"/>
      <c r="AA782" s="23" t="n"/>
      <c r="AB782" s="23" t="n"/>
      <c r="AC782" s="23" t="n"/>
      <c r="AD782" s="23" t="n"/>
      <c r="AE782" s="19" t="n"/>
      <c r="AF782" s="21">
        <f>IF(IFERROR(TRIM(INDEX($A782:$Y782,MATCH(Lists!$J$3,$A$1:$Y$1,0))&amp;""),"")&lt;&gt;"",IFERROR(TRIM(INDEX($A782:$Y782,MATCH(Lists!$J$3,$A$1:$Y$1,0))&amp;""),""),IF(IFERROR(TRIM(INDEX($A782:$Y782,MATCH(Lists!$J$4,$A$1:$Y$1,0))&amp;""),"")&lt;&gt;"",IFERROR(TRIM(INDEX($A782:$Y782,MATCH(Lists!$J$4,$A$1:$Y$1,0))&amp;""),""),IFERROR(TRIM(INDEX($A782:$Y782,MATCH(Lists!$J$2,$A$1:$Y$1,0))&amp;""),"")))</f>
        <v/>
      </c>
      <c r="AG782" s="21">
        <f>IFERROR(TRIM(INDEX($A782:$Y782,MATCH(Lists!$J$5,$A$1:$Y$1,0))&amp;""),"")</f>
        <v/>
      </c>
      <c r="AH782" s="21">
        <f>IFERROR(VALUE(IFERROR(TRIM(INDEX($A782:$Y782,MATCH(Lists!$J$6,$A$1:$Y$1,0))&amp;""),"")),"")</f>
        <v/>
      </c>
      <c r="AI782" s="22">
        <f>IF($AD782="S",Themes!$L$8,IF($AD782="M",Themes!$L$9,IF($AD782="L",Themes!$L$10,0)))</f>
        <v/>
      </c>
      <c r="AJ782" s="21">
        <f>IF(OR($AA782="",$AF782=""),0,IF(COUNTIFS($AA$2:$AA782,$AA782,$AF$2:$AF782,$AF782)=1,1,0))</f>
        <v/>
      </c>
      <c r="AK782" s="21">
        <f>IF($AJ782=1,IF(AND($AG782&lt;&gt;"",$AG782&lt;&gt;Themes!$L$12),1,0),0)</f>
        <v/>
      </c>
    </row>
    <row r="783">
      <c r="Z783" s="19" t="n"/>
      <c r="AA783" s="23" t="n"/>
      <c r="AB783" s="23" t="n"/>
      <c r="AC783" s="23" t="n"/>
      <c r="AD783" s="23" t="n"/>
      <c r="AE783" s="19" t="n"/>
      <c r="AF783" s="21">
        <f>IF(IFERROR(TRIM(INDEX($A783:$Y783,MATCH(Lists!$J$3,$A$1:$Y$1,0))&amp;""),"")&lt;&gt;"",IFERROR(TRIM(INDEX($A783:$Y783,MATCH(Lists!$J$3,$A$1:$Y$1,0))&amp;""),""),IF(IFERROR(TRIM(INDEX($A783:$Y783,MATCH(Lists!$J$4,$A$1:$Y$1,0))&amp;""),"")&lt;&gt;"",IFERROR(TRIM(INDEX($A783:$Y783,MATCH(Lists!$J$4,$A$1:$Y$1,0))&amp;""),""),IFERROR(TRIM(INDEX($A783:$Y783,MATCH(Lists!$J$2,$A$1:$Y$1,0))&amp;""),"")))</f>
        <v/>
      </c>
      <c r="AG783" s="21">
        <f>IFERROR(TRIM(INDEX($A783:$Y783,MATCH(Lists!$J$5,$A$1:$Y$1,0))&amp;""),"")</f>
        <v/>
      </c>
      <c r="AH783" s="21">
        <f>IFERROR(VALUE(IFERROR(TRIM(INDEX($A783:$Y783,MATCH(Lists!$J$6,$A$1:$Y$1,0))&amp;""),"")),"")</f>
        <v/>
      </c>
      <c r="AI783" s="22">
        <f>IF($AD783="S",Themes!$L$8,IF($AD783="M",Themes!$L$9,IF($AD783="L",Themes!$L$10,0)))</f>
        <v/>
      </c>
      <c r="AJ783" s="21">
        <f>IF(OR($AA783="",$AF783=""),0,IF(COUNTIFS($AA$2:$AA783,$AA783,$AF$2:$AF783,$AF783)=1,1,0))</f>
        <v/>
      </c>
      <c r="AK783" s="21">
        <f>IF($AJ783=1,IF(AND($AG783&lt;&gt;"",$AG783&lt;&gt;Themes!$L$12),1,0),0)</f>
        <v/>
      </c>
    </row>
    <row r="784">
      <c r="Z784" s="19" t="n"/>
      <c r="AA784" s="23" t="n"/>
      <c r="AB784" s="23" t="n"/>
      <c r="AC784" s="23" t="n"/>
      <c r="AD784" s="23" t="n"/>
      <c r="AE784" s="19" t="n"/>
      <c r="AF784" s="21">
        <f>IF(IFERROR(TRIM(INDEX($A784:$Y784,MATCH(Lists!$J$3,$A$1:$Y$1,0))&amp;""),"")&lt;&gt;"",IFERROR(TRIM(INDEX($A784:$Y784,MATCH(Lists!$J$3,$A$1:$Y$1,0))&amp;""),""),IF(IFERROR(TRIM(INDEX($A784:$Y784,MATCH(Lists!$J$4,$A$1:$Y$1,0))&amp;""),"")&lt;&gt;"",IFERROR(TRIM(INDEX($A784:$Y784,MATCH(Lists!$J$4,$A$1:$Y$1,0))&amp;""),""),IFERROR(TRIM(INDEX($A784:$Y784,MATCH(Lists!$J$2,$A$1:$Y$1,0))&amp;""),"")))</f>
        <v/>
      </c>
      <c r="AG784" s="21">
        <f>IFERROR(TRIM(INDEX($A784:$Y784,MATCH(Lists!$J$5,$A$1:$Y$1,0))&amp;""),"")</f>
        <v/>
      </c>
      <c r="AH784" s="21">
        <f>IFERROR(VALUE(IFERROR(TRIM(INDEX($A784:$Y784,MATCH(Lists!$J$6,$A$1:$Y$1,0))&amp;""),"")),"")</f>
        <v/>
      </c>
      <c r="AI784" s="22">
        <f>IF($AD784="S",Themes!$L$8,IF($AD784="M",Themes!$L$9,IF($AD784="L",Themes!$L$10,0)))</f>
        <v/>
      </c>
      <c r="AJ784" s="21">
        <f>IF(OR($AA784="",$AF784=""),0,IF(COUNTIFS($AA$2:$AA784,$AA784,$AF$2:$AF784,$AF784)=1,1,0))</f>
        <v/>
      </c>
      <c r="AK784" s="21">
        <f>IF($AJ784=1,IF(AND($AG784&lt;&gt;"",$AG784&lt;&gt;Themes!$L$12),1,0),0)</f>
        <v/>
      </c>
    </row>
    <row r="785">
      <c r="Z785" s="19" t="n"/>
      <c r="AA785" s="23" t="n"/>
      <c r="AB785" s="23" t="n"/>
      <c r="AC785" s="23" t="n"/>
      <c r="AD785" s="23" t="n"/>
      <c r="AE785" s="19" t="n"/>
      <c r="AF785" s="21">
        <f>IF(IFERROR(TRIM(INDEX($A785:$Y785,MATCH(Lists!$J$3,$A$1:$Y$1,0))&amp;""),"")&lt;&gt;"",IFERROR(TRIM(INDEX($A785:$Y785,MATCH(Lists!$J$3,$A$1:$Y$1,0))&amp;""),""),IF(IFERROR(TRIM(INDEX($A785:$Y785,MATCH(Lists!$J$4,$A$1:$Y$1,0))&amp;""),"")&lt;&gt;"",IFERROR(TRIM(INDEX($A785:$Y785,MATCH(Lists!$J$4,$A$1:$Y$1,0))&amp;""),""),IFERROR(TRIM(INDEX($A785:$Y785,MATCH(Lists!$J$2,$A$1:$Y$1,0))&amp;""),"")))</f>
        <v/>
      </c>
      <c r="AG785" s="21">
        <f>IFERROR(TRIM(INDEX($A785:$Y785,MATCH(Lists!$J$5,$A$1:$Y$1,0))&amp;""),"")</f>
        <v/>
      </c>
      <c r="AH785" s="21">
        <f>IFERROR(VALUE(IFERROR(TRIM(INDEX($A785:$Y785,MATCH(Lists!$J$6,$A$1:$Y$1,0))&amp;""),"")),"")</f>
        <v/>
      </c>
      <c r="AI785" s="22">
        <f>IF($AD785="S",Themes!$L$8,IF($AD785="M",Themes!$L$9,IF($AD785="L",Themes!$L$10,0)))</f>
        <v/>
      </c>
      <c r="AJ785" s="21">
        <f>IF(OR($AA785="",$AF785=""),0,IF(COUNTIFS($AA$2:$AA785,$AA785,$AF$2:$AF785,$AF785)=1,1,0))</f>
        <v/>
      </c>
      <c r="AK785" s="21">
        <f>IF($AJ785=1,IF(AND($AG785&lt;&gt;"",$AG785&lt;&gt;Themes!$L$12),1,0),0)</f>
        <v/>
      </c>
    </row>
    <row r="786">
      <c r="Z786" s="19" t="n"/>
      <c r="AA786" s="23" t="n"/>
      <c r="AB786" s="23" t="n"/>
      <c r="AC786" s="23" t="n"/>
      <c r="AD786" s="23" t="n"/>
      <c r="AE786" s="19" t="n"/>
      <c r="AF786" s="21">
        <f>IF(IFERROR(TRIM(INDEX($A786:$Y786,MATCH(Lists!$J$3,$A$1:$Y$1,0))&amp;""),"")&lt;&gt;"",IFERROR(TRIM(INDEX($A786:$Y786,MATCH(Lists!$J$3,$A$1:$Y$1,0))&amp;""),""),IF(IFERROR(TRIM(INDEX($A786:$Y786,MATCH(Lists!$J$4,$A$1:$Y$1,0))&amp;""),"")&lt;&gt;"",IFERROR(TRIM(INDEX($A786:$Y786,MATCH(Lists!$J$4,$A$1:$Y$1,0))&amp;""),""),IFERROR(TRIM(INDEX($A786:$Y786,MATCH(Lists!$J$2,$A$1:$Y$1,0))&amp;""),"")))</f>
        <v/>
      </c>
      <c r="AG786" s="21">
        <f>IFERROR(TRIM(INDEX($A786:$Y786,MATCH(Lists!$J$5,$A$1:$Y$1,0))&amp;""),"")</f>
        <v/>
      </c>
      <c r="AH786" s="21">
        <f>IFERROR(VALUE(IFERROR(TRIM(INDEX($A786:$Y786,MATCH(Lists!$J$6,$A$1:$Y$1,0))&amp;""),"")),"")</f>
        <v/>
      </c>
      <c r="AI786" s="22">
        <f>IF($AD786="S",Themes!$L$8,IF($AD786="M",Themes!$L$9,IF($AD786="L",Themes!$L$10,0)))</f>
        <v/>
      </c>
      <c r="AJ786" s="21">
        <f>IF(OR($AA786="",$AF786=""),0,IF(COUNTIFS($AA$2:$AA786,$AA786,$AF$2:$AF786,$AF786)=1,1,0))</f>
        <v/>
      </c>
      <c r="AK786" s="21">
        <f>IF($AJ786=1,IF(AND($AG786&lt;&gt;"",$AG786&lt;&gt;Themes!$L$12),1,0),0)</f>
        <v/>
      </c>
    </row>
    <row r="787">
      <c r="Z787" s="19" t="n"/>
      <c r="AA787" s="23" t="n"/>
      <c r="AB787" s="23" t="n"/>
      <c r="AC787" s="23" t="n"/>
      <c r="AD787" s="23" t="n"/>
      <c r="AE787" s="19" t="n"/>
      <c r="AF787" s="21">
        <f>IF(IFERROR(TRIM(INDEX($A787:$Y787,MATCH(Lists!$J$3,$A$1:$Y$1,0))&amp;""),"")&lt;&gt;"",IFERROR(TRIM(INDEX($A787:$Y787,MATCH(Lists!$J$3,$A$1:$Y$1,0))&amp;""),""),IF(IFERROR(TRIM(INDEX($A787:$Y787,MATCH(Lists!$J$4,$A$1:$Y$1,0))&amp;""),"")&lt;&gt;"",IFERROR(TRIM(INDEX($A787:$Y787,MATCH(Lists!$J$4,$A$1:$Y$1,0))&amp;""),""),IFERROR(TRIM(INDEX($A787:$Y787,MATCH(Lists!$J$2,$A$1:$Y$1,0))&amp;""),"")))</f>
        <v/>
      </c>
      <c r="AG787" s="21">
        <f>IFERROR(TRIM(INDEX($A787:$Y787,MATCH(Lists!$J$5,$A$1:$Y$1,0))&amp;""),"")</f>
        <v/>
      </c>
      <c r="AH787" s="21">
        <f>IFERROR(VALUE(IFERROR(TRIM(INDEX($A787:$Y787,MATCH(Lists!$J$6,$A$1:$Y$1,0))&amp;""),"")),"")</f>
        <v/>
      </c>
      <c r="AI787" s="22">
        <f>IF($AD787="S",Themes!$L$8,IF($AD787="M",Themes!$L$9,IF($AD787="L",Themes!$L$10,0)))</f>
        <v/>
      </c>
      <c r="AJ787" s="21">
        <f>IF(OR($AA787="",$AF787=""),0,IF(COUNTIFS($AA$2:$AA787,$AA787,$AF$2:$AF787,$AF787)=1,1,0))</f>
        <v/>
      </c>
      <c r="AK787" s="21">
        <f>IF($AJ787=1,IF(AND($AG787&lt;&gt;"",$AG787&lt;&gt;Themes!$L$12),1,0),0)</f>
        <v/>
      </c>
    </row>
    <row r="788">
      <c r="Z788" s="19" t="n"/>
      <c r="AA788" s="23" t="n"/>
      <c r="AB788" s="23" t="n"/>
      <c r="AC788" s="23" t="n"/>
      <c r="AD788" s="23" t="n"/>
      <c r="AE788" s="19" t="n"/>
      <c r="AF788" s="21">
        <f>IF(IFERROR(TRIM(INDEX($A788:$Y788,MATCH(Lists!$J$3,$A$1:$Y$1,0))&amp;""),"")&lt;&gt;"",IFERROR(TRIM(INDEX($A788:$Y788,MATCH(Lists!$J$3,$A$1:$Y$1,0))&amp;""),""),IF(IFERROR(TRIM(INDEX($A788:$Y788,MATCH(Lists!$J$4,$A$1:$Y$1,0))&amp;""),"")&lt;&gt;"",IFERROR(TRIM(INDEX($A788:$Y788,MATCH(Lists!$J$4,$A$1:$Y$1,0))&amp;""),""),IFERROR(TRIM(INDEX($A788:$Y788,MATCH(Lists!$J$2,$A$1:$Y$1,0))&amp;""),"")))</f>
        <v/>
      </c>
      <c r="AG788" s="21">
        <f>IFERROR(TRIM(INDEX($A788:$Y788,MATCH(Lists!$J$5,$A$1:$Y$1,0))&amp;""),"")</f>
        <v/>
      </c>
      <c r="AH788" s="21">
        <f>IFERROR(VALUE(IFERROR(TRIM(INDEX($A788:$Y788,MATCH(Lists!$J$6,$A$1:$Y$1,0))&amp;""),"")),"")</f>
        <v/>
      </c>
      <c r="AI788" s="22">
        <f>IF($AD788="S",Themes!$L$8,IF($AD788="M",Themes!$L$9,IF($AD788="L",Themes!$L$10,0)))</f>
        <v/>
      </c>
      <c r="AJ788" s="21">
        <f>IF(OR($AA788="",$AF788=""),0,IF(COUNTIFS($AA$2:$AA788,$AA788,$AF$2:$AF788,$AF788)=1,1,0))</f>
        <v/>
      </c>
      <c r="AK788" s="21">
        <f>IF($AJ788=1,IF(AND($AG788&lt;&gt;"",$AG788&lt;&gt;Themes!$L$12),1,0),0)</f>
        <v/>
      </c>
    </row>
    <row r="789">
      <c r="Z789" s="19" t="n"/>
      <c r="AA789" s="23" t="n"/>
      <c r="AB789" s="23" t="n"/>
      <c r="AC789" s="23" t="n"/>
      <c r="AD789" s="23" t="n"/>
      <c r="AE789" s="19" t="n"/>
      <c r="AF789" s="21">
        <f>IF(IFERROR(TRIM(INDEX($A789:$Y789,MATCH(Lists!$J$3,$A$1:$Y$1,0))&amp;""),"")&lt;&gt;"",IFERROR(TRIM(INDEX($A789:$Y789,MATCH(Lists!$J$3,$A$1:$Y$1,0))&amp;""),""),IF(IFERROR(TRIM(INDEX($A789:$Y789,MATCH(Lists!$J$4,$A$1:$Y$1,0))&amp;""),"")&lt;&gt;"",IFERROR(TRIM(INDEX($A789:$Y789,MATCH(Lists!$J$4,$A$1:$Y$1,0))&amp;""),""),IFERROR(TRIM(INDEX($A789:$Y789,MATCH(Lists!$J$2,$A$1:$Y$1,0))&amp;""),"")))</f>
        <v/>
      </c>
      <c r="AG789" s="21">
        <f>IFERROR(TRIM(INDEX($A789:$Y789,MATCH(Lists!$J$5,$A$1:$Y$1,0))&amp;""),"")</f>
        <v/>
      </c>
      <c r="AH789" s="21">
        <f>IFERROR(VALUE(IFERROR(TRIM(INDEX($A789:$Y789,MATCH(Lists!$J$6,$A$1:$Y$1,0))&amp;""),"")),"")</f>
        <v/>
      </c>
      <c r="AI789" s="22">
        <f>IF($AD789="S",Themes!$L$8,IF($AD789="M",Themes!$L$9,IF($AD789="L",Themes!$L$10,0)))</f>
        <v/>
      </c>
      <c r="AJ789" s="21">
        <f>IF(OR($AA789="",$AF789=""),0,IF(COUNTIFS($AA$2:$AA789,$AA789,$AF$2:$AF789,$AF789)=1,1,0))</f>
        <v/>
      </c>
      <c r="AK789" s="21">
        <f>IF($AJ789=1,IF(AND($AG789&lt;&gt;"",$AG789&lt;&gt;Themes!$L$12),1,0),0)</f>
        <v/>
      </c>
    </row>
    <row r="790">
      <c r="Z790" s="19" t="n"/>
      <c r="AA790" s="23" t="n"/>
      <c r="AB790" s="23" t="n"/>
      <c r="AC790" s="23" t="n"/>
      <c r="AD790" s="23" t="n"/>
      <c r="AE790" s="19" t="n"/>
      <c r="AF790" s="21">
        <f>IF(IFERROR(TRIM(INDEX($A790:$Y790,MATCH(Lists!$J$3,$A$1:$Y$1,0))&amp;""),"")&lt;&gt;"",IFERROR(TRIM(INDEX($A790:$Y790,MATCH(Lists!$J$3,$A$1:$Y$1,0))&amp;""),""),IF(IFERROR(TRIM(INDEX($A790:$Y790,MATCH(Lists!$J$4,$A$1:$Y$1,0))&amp;""),"")&lt;&gt;"",IFERROR(TRIM(INDEX($A790:$Y790,MATCH(Lists!$J$4,$A$1:$Y$1,0))&amp;""),""),IFERROR(TRIM(INDEX($A790:$Y790,MATCH(Lists!$J$2,$A$1:$Y$1,0))&amp;""),"")))</f>
        <v/>
      </c>
      <c r="AG790" s="21">
        <f>IFERROR(TRIM(INDEX($A790:$Y790,MATCH(Lists!$J$5,$A$1:$Y$1,0))&amp;""),"")</f>
        <v/>
      </c>
      <c r="AH790" s="21">
        <f>IFERROR(VALUE(IFERROR(TRIM(INDEX($A790:$Y790,MATCH(Lists!$J$6,$A$1:$Y$1,0))&amp;""),"")),"")</f>
        <v/>
      </c>
      <c r="AI790" s="22">
        <f>IF($AD790="S",Themes!$L$8,IF($AD790="M",Themes!$L$9,IF($AD790="L",Themes!$L$10,0)))</f>
        <v/>
      </c>
      <c r="AJ790" s="21">
        <f>IF(OR($AA790="",$AF790=""),0,IF(COUNTIFS($AA$2:$AA790,$AA790,$AF$2:$AF790,$AF790)=1,1,0))</f>
        <v/>
      </c>
      <c r="AK790" s="21">
        <f>IF($AJ790=1,IF(AND($AG790&lt;&gt;"",$AG790&lt;&gt;Themes!$L$12),1,0),0)</f>
        <v/>
      </c>
    </row>
    <row r="791">
      <c r="Z791" s="19" t="n"/>
      <c r="AA791" s="23" t="n"/>
      <c r="AB791" s="23" t="n"/>
      <c r="AC791" s="23" t="n"/>
      <c r="AD791" s="23" t="n"/>
      <c r="AE791" s="19" t="n"/>
      <c r="AF791" s="21">
        <f>IF(IFERROR(TRIM(INDEX($A791:$Y791,MATCH(Lists!$J$3,$A$1:$Y$1,0))&amp;""),"")&lt;&gt;"",IFERROR(TRIM(INDEX($A791:$Y791,MATCH(Lists!$J$3,$A$1:$Y$1,0))&amp;""),""),IF(IFERROR(TRIM(INDEX($A791:$Y791,MATCH(Lists!$J$4,$A$1:$Y$1,0))&amp;""),"")&lt;&gt;"",IFERROR(TRIM(INDEX($A791:$Y791,MATCH(Lists!$J$4,$A$1:$Y$1,0))&amp;""),""),IFERROR(TRIM(INDEX($A791:$Y791,MATCH(Lists!$J$2,$A$1:$Y$1,0))&amp;""),"")))</f>
        <v/>
      </c>
      <c r="AG791" s="21">
        <f>IFERROR(TRIM(INDEX($A791:$Y791,MATCH(Lists!$J$5,$A$1:$Y$1,0))&amp;""),"")</f>
        <v/>
      </c>
      <c r="AH791" s="21">
        <f>IFERROR(VALUE(IFERROR(TRIM(INDEX($A791:$Y791,MATCH(Lists!$J$6,$A$1:$Y$1,0))&amp;""),"")),"")</f>
        <v/>
      </c>
      <c r="AI791" s="22">
        <f>IF($AD791="S",Themes!$L$8,IF($AD791="M",Themes!$L$9,IF($AD791="L",Themes!$L$10,0)))</f>
        <v/>
      </c>
      <c r="AJ791" s="21">
        <f>IF(OR($AA791="",$AF791=""),0,IF(COUNTIFS($AA$2:$AA791,$AA791,$AF$2:$AF791,$AF791)=1,1,0))</f>
        <v/>
      </c>
      <c r="AK791" s="21">
        <f>IF($AJ791=1,IF(AND($AG791&lt;&gt;"",$AG791&lt;&gt;Themes!$L$12),1,0),0)</f>
        <v/>
      </c>
    </row>
    <row r="792">
      <c r="Z792" s="19" t="n"/>
      <c r="AA792" s="23" t="n"/>
      <c r="AB792" s="23" t="n"/>
      <c r="AC792" s="23" t="n"/>
      <c r="AD792" s="23" t="n"/>
      <c r="AE792" s="19" t="n"/>
      <c r="AF792" s="21">
        <f>IF(IFERROR(TRIM(INDEX($A792:$Y792,MATCH(Lists!$J$3,$A$1:$Y$1,0))&amp;""),"")&lt;&gt;"",IFERROR(TRIM(INDEX($A792:$Y792,MATCH(Lists!$J$3,$A$1:$Y$1,0))&amp;""),""),IF(IFERROR(TRIM(INDEX($A792:$Y792,MATCH(Lists!$J$4,$A$1:$Y$1,0))&amp;""),"")&lt;&gt;"",IFERROR(TRIM(INDEX($A792:$Y792,MATCH(Lists!$J$4,$A$1:$Y$1,0))&amp;""),""),IFERROR(TRIM(INDEX($A792:$Y792,MATCH(Lists!$J$2,$A$1:$Y$1,0))&amp;""),"")))</f>
        <v/>
      </c>
      <c r="AG792" s="21">
        <f>IFERROR(TRIM(INDEX($A792:$Y792,MATCH(Lists!$J$5,$A$1:$Y$1,0))&amp;""),"")</f>
        <v/>
      </c>
      <c r="AH792" s="21">
        <f>IFERROR(VALUE(IFERROR(TRIM(INDEX($A792:$Y792,MATCH(Lists!$J$6,$A$1:$Y$1,0))&amp;""),"")),"")</f>
        <v/>
      </c>
      <c r="AI792" s="22">
        <f>IF($AD792="S",Themes!$L$8,IF($AD792="M",Themes!$L$9,IF($AD792="L",Themes!$L$10,0)))</f>
        <v/>
      </c>
      <c r="AJ792" s="21">
        <f>IF(OR($AA792="",$AF792=""),0,IF(COUNTIFS($AA$2:$AA792,$AA792,$AF$2:$AF792,$AF792)=1,1,0))</f>
        <v/>
      </c>
      <c r="AK792" s="21">
        <f>IF($AJ792=1,IF(AND($AG792&lt;&gt;"",$AG792&lt;&gt;Themes!$L$12),1,0),0)</f>
        <v/>
      </c>
    </row>
    <row r="793">
      <c r="Z793" s="19" t="n"/>
      <c r="AA793" s="23" t="n"/>
      <c r="AB793" s="23" t="n"/>
      <c r="AC793" s="23" t="n"/>
      <c r="AD793" s="23" t="n"/>
      <c r="AE793" s="19" t="n"/>
      <c r="AF793" s="21">
        <f>IF(IFERROR(TRIM(INDEX($A793:$Y793,MATCH(Lists!$J$3,$A$1:$Y$1,0))&amp;""),"")&lt;&gt;"",IFERROR(TRIM(INDEX($A793:$Y793,MATCH(Lists!$J$3,$A$1:$Y$1,0))&amp;""),""),IF(IFERROR(TRIM(INDEX($A793:$Y793,MATCH(Lists!$J$4,$A$1:$Y$1,0))&amp;""),"")&lt;&gt;"",IFERROR(TRIM(INDEX($A793:$Y793,MATCH(Lists!$J$4,$A$1:$Y$1,0))&amp;""),""),IFERROR(TRIM(INDEX($A793:$Y793,MATCH(Lists!$J$2,$A$1:$Y$1,0))&amp;""),"")))</f>
        <v/>
      </c>
      <c r="AG793" s="21">
        <f>IFERROR(TRIM(INDEX($A793:$Y793,MATCH(Lists!$J$5,$A$1:$Y$1,0))&amp;""),"")</f>
        <v/>
      </c>
      <c r="AH793" s="21">
        <f>IFERROR(VALUE(IFERROR(TRIM(INDEX($A793:$Y793,MATCH(Lists!$J$6,$A$1:$Y$1,0))&amp;""),"")),"")</f>
        <v/>
      </c>
      <c r="AI793" s="22">
        <f>IF($AD793="S",Themes!$L$8,IF($AD793="M",Themes!$L$9,IF($AD793="L",Themes!$L$10,0)))</f>
        <v/>
      </c>
      <c r="AJ793" s="21">
        <f>IF(OR($AA793="",$AF793=""),0,IF(COUNTIFS($AA$2:$AA793,$AA793,$AF$2:$AF793,$AF793)=1,1,0))</f>
        <v/>
      </c>
      <c r="AK793" s="21">
        <f>IF($AJ793=1,IF(AND($AG793&lt;&gt;"",$AG793&lt;&gt;Themes!$L$12),1,0),0)</f>
        <v/>
      </c>
    </row>
    <row r="794">
      <c r="Z794" s="19" t="n"/>
      <c r="AA794" s="23" t="n"/>
      <c r="AB794" s="23" t="n"/>
      <c r="AC794" s="23" t="n"/>
      <c r="AD794" s="23" t="n"/>
      <c r="AE794" s="19" t="n"/>
      <c r="AF794" s="21">
        <f>IF(IFERROR(TRIM(INDEX($A794:$Y794,MATCH(Lists!$J$3,$A$1:$Y$1,0))&amp;""),"")&lt;&gt;"",IFERROR(TRIM(INDEX($A794:$Y794,MATCH(Lists!$J$3,$A$1:$Y$1,0))&amp;""),""),IF(IFERROR(TRIM(INDEX($A794:$Y794,MATCH(Lists!$J$4,$A$1:$Y$1,0))&amp;""),"")&lt;&gt;"",IFERROR(TRIM(INDEX($A794:$Y794,MATCH(Lists!$J$4,$A$1:$Y$1,0))&amp;""),""),IFERROR(TRIM(INDEX($A794:$Y794,MATCH(Lists!$J$2,$A$1:$Y$1,0))&amp;""),"")))</f>
        <v/>
      </c>
      <c r="AG794" s="21">
        <f>IFERROR(TRIM(INDEX($A794:$Y794,MATCH(Lists!$J$5,$A$1:$Y$1,0))&amp;""),"")</f>
        <v/>
      </c>
      <c r="AH794" s="21">
        <f>IFERROR(VALUE(IFERROR(TRIM(INDEX($A794:$Y794,MATCH(Lists!$J$6,$A$1:$Y$1,0))&amp;""),"")),"")</f>
        <v/>
      </c>
      <c r="AI794" s="22">
        <f>IF($AD794="S",Themes!$L$8,IF($AD794="M",Themes!$L$9,IF($AD794="L",Themes!$L$10,0)))</f>
        <v/>
      </c>
      <c r="AJ794" s="21">
        <f>IF(OR($AA794="",$AF794=""),0,IF(COUNTIFS($AA$2:$AA794,$AA794,$AF$2:$AF794,$AF794)=1,1,0))</f>
        <v/>
      </c>
      <c r="AK794" s="21">
        <f>IF($AJ794=1,IF(AND($AG794&lt;&gt;"",$AG794&lt;&gt;Themes!$L$12),1,0),0)</f>
        <v/>
      </c>
    </row>
    <row r="795">
      <c r="Z795" s="19" t="n"/>
      <c r="AA795" s="23" t="n"/>
      <c r="AB795" s="23" t="n"/>
      <c r="AC795" s="23" t="n"/>
      <c r="AD795" s="23" t="n"/>
      <c r="AE795" s="19" t="n"/>
      <c r="AF795" s="21">
        <f>IF(IFERROR(TRIM(INDEX($A795:$Y795,MATCH(Lists!$J$3,$A$1:$Y$1,0))&amp;""),"")&lt;&gt;"",IFERROR(TRIM(INDEX($A795:$Y795,MATCH(Lists!$J$3,$A$1:$Y$1,0))&amp;""),""),IF(IFERROR(TRIM(INDEX($A795:$Y795,MATCH(Lists!$J$4,$A$1:$Y$1,0))&amp;""),"")&lt;&gt;"",IFERROR(TRIM(INDEX($A795:$Y795,MATCH(Lists!$J$4,$A$1:$Y$1,0))&amp;""),""),IFERROR(TRIM(INDEX($A795:$Y795,MATCH(Lists!$J$2,$A$1:$Y$1,0))&amp;""),"")))</f>
        <v/>
      </c>
      <c r="AG795" s="21">
        <f>IFERROR(TRIM(INDEX($A795:$Y795,MATCH(Lists!$J$5,$A$1:$Y$1,0))&amp;""),"")</f>
        <v/>
      </c>
      <c r="AH795" s="21">
        <f>IFERROR(VALUE(IFERROR(TRIM(INDEX($A795:$Y795,MATCH(Lists!$J$6,$A$1:$Y$1,0))&amp;""),"")),"")</f>
        <v/>
      </c>
      <c r="AI795" s="22">
        <f>IF($AD795="S",Themes!$L$8,IF($AD795="M",Themes!$L$9,IF($AD795="L",Themes!$L$10,0)))</f>
        <v/>
      </c>
      <c r="AJ795" s="21">
        <f>IF(OR($AA795="",$AF795=""),0,IF(COUNTIFS($AA$2:$AA795,$AA795,$AF$2:$AF795,$AF795)=1,1,0))</f>
        <v/>
      </c>
      <c r="AK795" s="21">
        <f>IF($AJ795=1,IF(AND($AG795&lt;&gt;"",$AG795&lt;&gt;Themes!$L$12),1,0),0)</f>
        <v/>
      </c>
    </row>
    <row r="796">
      <c r="Z796" s="19" t="n"/>
      <c r="AA796" s="23" t="n"/>
      <c r="AB796" s="23" t="n"/>
      <c r="AC796" s="23" t="n"/>
      <c r="AD796" s="23" t="n"/>
      <c r="AE796" s="19" t="n"/>
      <c r="AF796" s="21">
        <f>IF(IFERROR(TRIM(INDEX($A796:$Y796,MATCH(Lists!$J$3,$A$1:$Y$1,0))&amp;""),"")&lt;&gt;"",IFERROR(TRIM(INDEX($A796:$Y796,MATCH(Lists!$J$3,$A$1:$Y$1,0))&amp;""),""),IF(IFERROR(TRIM(INDEX($A796:$Y796,MATCH(Lists!$J$4,$A$1:$Y$1,0))&amp;""),"")&lt;&gt;"",IFERROR(TRIM(INDEX($A796:$Y796,MATCH(Lists!$J$4,$A$1:$Y$1,0))&amp;""),""),IFERROR(TRIM(INDEX($A796:$Y796,MATCH(Lists!$J$2,$A$1:$Y$1,0))&amp;""),"")))</f>
        <v/>
      </c>
      <c r="AG796" s="21">
        <f>IFERROR(TRIM(INDEX($A796:$Y796,MATCH(Lists!$J$5,$A$1:$Y$1,0))&amp;""),"")</f>
        <v/>
      </c>
      <c r="AH796" s="21">
        <f>IFERROR(VALUE(IFERROR(TRIM(INDEX($A796:$Y796,MATCH(Lists!$J$6,$A$1:$Y$1,0))&amp;""),"")),"")</f>
        <v/>
      </c>
      <c r="AI796" s="22">
        <f>IF($AD796="S",Themes!$L$8,IF($AD796="M",Themes!$L$9,IF($AD796="L",Themes!$L$10,0)))</f>
        <v/>
      </c>
      <c r="AJ796" s="21">
        <f>IF(OR($AA796="",$AF796=""),0,IF(COUNTIFS($AA$2:$AA796,$AA796,$AF$2:$AF796,$AF796)=1,1,0))</f>
        <v/>
      </c>
      <c r="AK796" s="21">
        <f>IF($AJ796=1,IF(AND($AG796&lt;&gt;"",$AG796&lt;&gt;Themes!$L$12),1,0),0)</f>
        <v/>
      </c>
    </row>
    <row r="797">
      <c r="Z797" s="19" t="n"/>
      <c r="AA797" s="23" t="n"/>
      <c r="AB797" s="23" t="n"/>
      <c r="AC797" s="23" t="n"/>
      <c r="AD797" s="23" t="n"/>
      <c r="AE797" s="19" t="n"/>
      <c r="AF797" s="21">
        <f>IF(IFERROR(TRIM(INDEX($A797:$Y797,MATCH(Lists!$J$3,$A$1:$Y$1,0))&amp;""),"")&lt;&gt;"",IFERROR(TRIM(INDEX($A797:$Y797,MATCH(Lists!$J$3,$A$1:$Y$1,0))&amp;""),""),IF(IFERROR(TRIM(INDEX($A797:$Y797,MATCH(Lists!$J$4,$A$1:$Y$1,0))&amp;""),"")&lt;&gt;"",IFERROR(TRIM(INDEX($A797:$Y797,MATCH(Lists!$J$4,$A$1:$Y$1,0))&amp;""),""),IFERROR(TRIM(INDEX($A797:$Y797,MATCH(Lists!$J$2,$A$1:$Y$1,0))&amp;""),"")))</f>
        <v/>
      </c>
      <c r="AG797" s="21">
        <f>IFERROR(TRIM(INDEX($A797:$Y797,MATCH(Lists!$J$5,$A$1:$Y$1,0))&amp;""),"")</f>
        <v/>
      </c>
      <c r="AH797" s="21">
        <f>IFERROR(VALUE(IFERROR(TRIM(INDEX($A797:$Y797,MATCH(Lists!$J$6,$A$1:$Y$1,0))&amp;""),"")),"")</f>
        <v/>
      </c>
      <c r="AI797" s="22">
        <f>IF($AD797="S",Themes!$L$8,IF($AD797="M",Themes!$L$9,IF($AD797="L",Themes!$L$10,0)))</f>
        <v/>
      </c>
      <c r="AJ797" s="21">
        <f>IF(OR($AA797="",$AF797=""),0,IF(COUNTIFS($AA$2:$AA797,$AA797,$AF$2:$AF797,$AF797)=1,1,0))</f>
        <v/>
      </c>
      <c r="AK797" s="21">
        <f>IF($AJ797=1,IF(AND($AG797&lt;&gt;"",$AG797&lt;&gt;Themes!$L$12),1,0),0)</f>
        <v/>
      </c>
    </row>
    <row r="798">
      <c r="Z798" s="19" t="n"/>
      <c r="AA798" s="23" t="n"/>
      <c r="AB798" s="23" t="n"/>
      <c r="AC798" s="23" t="n"/>
      <c r="AD798" s="23" t="n"/>
      <c r="AE798" s="19" t="n"/>
      <c r="AF798" s="21">
        <f>IF(IFERROR(TRIM(INDEX($A798:$Y798,MATCH(Lists!$J$3,$A$1:$Y$1,0))&amp;""),"")&lt;&gt;"",IFERROR(TRIM(INDEX($A798:$Y798,MATCH(Lists!$J$3,$A$1:$Y$1,0))&amp;""),""),IF(IFERROR(TRIM(INDEX($A798:$Y798,MATCH(Lists!$J$4,$A$1:$Y$1,0))&amp;""),"")&lt;&gt;"",IFERROR(TRIM(INDEX($A798:$Y798,MATCH(Lists!$J$4,$A$1:$Y$1,0))&amp;""),""),IFERROR(TRIM(INDEX($A798:$Y798,MATCH(Lists!$J$2,$A$1:$Y$1,0))&amp;""),"")))</f>
        <v/>
      </c>
      <c r="AG798" s="21">
        <f>IFERROR(TRIM(INDEX($A798:$Y798,MATCH(Lists!$J$5,$A$1:$Y$1,0))&amp;""),"")</f>
        <v/>
      </c>
      <c r="AH798" s="21">
        <f>IFERROR(VALUE(IFERROR(TRIM(INDEX($A798:$Y798,MATCH(Lists!$J$6,$A$1:$Y$1,0))&amp;""),"")),"")</f>
        <v/>
      </c>
      <c r="AI798" s="22">
        <f>IF($AD798="S",Themes!$L$8,IF($AD798="M",Themes!$L$9,IF($AD798="L",Themes!$L$10,0)))</f>
        <v/>
      </c>
      <c r="AJ798" s="21">
        <f>IF(OR($AA798="",$AF798=""),0,IF(COUNTIFS($AA$2:$AA798,$AA798,$AF$2:$AF798,$AF798)=1,1,0))</f>
        <v/>
      </c>
      <c r="AK798" s="21">
        <f>IF($AJ798=1,IF(AND($AG798&lt;&gt;"",$AG798&lt;&gt;Themes!$L$12),1,0),0)</f>
        <v/>
      </c>
    </row>
    <row r="799">
      <c r="Z799" s="19" t="n"/>
      <c r="AA799" s="23" t="n"/>
      <c r="AB799" s="23" t="n"/>
      <c r="AC799" s="23" t="n"/>
      <c r="AD799" s="23" t="n"/>
      <c r="AE799" s="19" t="n"/>
      <c r="AF799" s="21">
        <f>IF(IFERROR(TRIM(INDEX($A799:$Y799,MATCH(Lists!$J$3,$A$1:$Y$1,0))&amp;""),"")&lt;&gt;"",IFERROR(TRIM(INDEX($A799:$Y799,MATCH(Lists!$J$3,$A$1:$Y$1,0))&amp;""),""),IF(IFERROR(TRIM(INDEX($A799:$Y799,MATCH(Lists!$J$4,$A$1:$Y$1,0))&amp;""),"")&lt;&gt;"",IFERROR(TRIM(INDEX($A799:$Y799,MATCH(Lists!$J$4,$A$1:$Y$1,0))&amp;""),""),IFERROR(TRIM(INDEX($A799:$Y799,MATCH(Lists!$J$2,$A$1:$Y$1,0))&amp;""),"")))</f>
        <v/>
      </c>
      <c r="AG799" s="21">
        <f>IFERROR(TRIM(INDEX($A799:$Y799,MATCH(Lists!$J$5,$A$1:$Y$1,0))&amp;""),"")</f>
        <v/>
      </c>
      <c r="AH799" s="21">
        <f>IFERROR(VALUE(IFERROR(TRIM(INDEX($A799:$Y799,MATCH(Lists!$J$6,$A$1:$Y$1,0))&amp;""),"")),"")</f>
        <v/>
      </c>
      <c r="AI799" s="22">
        <f>IF($AD799="S",Themes!$L$8,IF($AD799="M",Themes!$L$9,IF($AD799="L",Themes!$L$10,0)))</f>
        <v/>
      </c>
      <c r="AJ799" s="21">
        <f>IF(OR($AA799="",$AF799=""),0,IF(COUNTIFS($AA$2:$AA799,$AA799,$AF$2:$AF799,$AF799)=1,1,0))</f>
        <v/>
      </c>
      <c r="AK799" s="21">
        <f>IF($AJ799=1,IF(AND($AG799&lt;&gt;"",$AG799&lt;&gt;Themes!$L$12),1,0),0)</f>
        <v/>
      </c>
    </row>
    <row r="800">
      <c r="Z800" s="19" t="n"/>
      <c r="AA800" s="23" t="n"/>
      <c r="AB800" s="23" t="n"/>
      <c r="AC800" s="23" t="n"/>
      <c r="AD800" s="23" t="n"/>
      <c r="AE800" s="19" t="n"/>
      <c r="AF800" s="21">
        <f>IF(IFERROR(TRIM(INDEX($A800:$Y800,MATCH(Lists!$J$3,$A$1:$Y$1,0))&amp;""),"")&lt;&gt;"",IFERROR(TRIM(INDEX($A800:$Y800,MATCH(Lists!$J$3,$A$1:$Y$1,0))&amp;""),""),IF(IFERROR(TRIM(INDEX($A800:$Y800,MATCH(Lists!$J$4,$A$1:$Y$1,0))&amp;""),"")&lt;&gt;"",IFERROR(TRIM(INDEX($A800:$Y800,MATCH(Lists!$J$4,$A$1:$Y$1,0))&amp;""),""),IFERROR(TRIM(INDEX($A800:$Y800,MATCH(Lists!$J$2,$A$1:$Y$1,0))&amp;""),"")))</f>
        <v/>
      </c>
      <c r="AG800" s="21">
        <f>IFERROR(TRIM(INDEX($A800:$Y800,MATCH(Lists!$J$5,$A$1:$Y$1,0))&amp;""),"")</f>
        <v/>
      </c>
      <c r="AH800" s="21">
        <f>IFERROR(VALUE(IFERROR(TRIM(INDEX($A800:$Y800,MATCH(Lists!$J$6,$A$1:$Y$1,0))&amp;""),"")),"")</f>
        <v/>
      </c>
      <c r="AI800" s="22">
        <f>IF($AD800="S",Themes!$L$8,IF($AD800="M",Themes!$L$9,IF($AD800="L",Themes!$L$10,0)))</f>
        <v/>
      </c>
      <c r="AJ800" s="21">
        <f>IF(OR($AA800="",$AF800=""),0,IF(COUNTIFS($AA$2:$AA800,$AA800,$AF$2:$AF800,$AF800)=1,1,0))</f>
        <v/>
      </c>
      <c r="AK800" s="21">
        <f>IF($AJ800=1,IF(AND($AG800&lt;&gt;"",$AG800&lt;&gt;Themes!$L$12),1,0),0)</f>
        <v/>
      </c>
    </row>
    <row r="801">
      <c r="Z801" s="19" t="n"/>
      <c r="AA801" s="23" t="n"/>
      <c r="AB801" s="23" t="n"/>
      <c r="AC801" s="23" t="n"/>
      <c r="AD801" s="23" t="n"/>
      <c r="AE801" s="19" t="n"/>
      <c r="AF801" s="21">
        <f>IF(IFERROR(TRIM(INDEX($A801:$Y801,MATCH(Lists!$J$3,$A$1:$Y$1,0))&amp;""),"")&lt;&gt;"",IFERROR(TRIM(INDEX($A801:$Y801,MATCH(Lists!$J$3,$A$1:$Y$1,0))&amp;""),""),IF(IFERROR(TRIM(INDEX($A801:$Y801,MATCH(Lists!$J$4,$A$1:$Y$1,0))&amp;""),"")&lt;&gt;"",IFERROR(TRIM(INDEX($A801:$Y801,MATCH(Lists!$J$4,$A$1:$Y$1,0))&amp;""),""),IFERROR(TRIM(INDEX($A801:$Y801,MATCH(Lists!$J$2,$A$1:$Y$1,0))&amp;""),"")))</f>
        <v/>
      </c>
      <c r="AG801" s="21">
        <f>IFERROR(TRIM(INDEX($A801:$Y801,MATCH(Lists!$J$5,$A$1:$Y$1,0))&amp;""),"")</f>
        <v/>
      </c>
      <c r="AH801" s="21">
        <f>IFERROR(VALUE(IFERROR(TRIM(INDEX($A801:$Y801,MATCH(Lists!$J$6,$A$1:$Y$1,0))&amp;""),"")),"")</f>
        <v/>
      </c>
      <c r="AI801" s="22">
        <f>IF($AD801="S",Themes!$L$8,IF($AD801="M",Themes!$L$9,IF($AD801="L",Themes!$L$10,0)))</f>
        <v/>
      </c>
      <c r="AJ801" s="21">
        <f>IF(OR($AA801="",$AF801=""),0,IF(COUNTIFS($AA$2:$AA801,$AA801,$AF$2:$AF801,$AF801)=1,1,0))</f>
        <v/>
      </c>
      <c r="AK801" s="21">
        <f>IF($AJ801=1,IF(AND($AG801&lt;&gt;"",$AG801&lt;&gt;Themes!$L$12),1,0),0)</f>
        <v/>
      </c>
    </row>
    <row r="802">
      <c r="Z802" s="19" t="n"/>
      <c r="AA802" s="23" t="n"/>
      <c r="AB802" s="23" t="n"/>
      <c r="AC802" s="23" t="n"/>
      <c r="AD802" s="23" t="n"/>
      <c r="AE802" s="19" t="n"/>
      <c r="AF802" s="21">
        <f>IF(IFERROR(TRIM(INDEX($A802:$Y802,MATCH(Lists!$J$3,$A$1:$Y$1,0))&amp;""),"")&lt;&gt;"",IFERROR(TRIM(INDEX($A802:$Y802,MATCH(Lists!$J$3,$A$1:$Y$1,0))&amp;""),""),IF(IFERROR(TRIM(INDEX($A802:$Y802,MATCH(Lists!$J$4,$A$1:$Y$1,0))&amp;""),"")&lt;&gt;"",IFERROR(TRIM(INDEX($A802:$Y802,MATCH(Lists!$J$4,$A$1:$Y$1,0))&amp;""),""),IFERROR(TRIM(INDEX($A802:$Y802,MATCH(Lists!$J$2,$A$1:$Y$1,0))&amp;""),"")))</f>
        <v/>
      </c>
      <c r="AG802" s="21">
        <f>IFERROR(TRIM(INDEX($A802:$Y802,MATCH(Lists!$J$5,$A$1:$Y$1,0))&amp;""),"")</f>
        <v/>
      </c>
      <c r="AH802" s="21">
        <f>IFERROR(VALUE(IFERROR(TRIM(INDEX($A802:$Y802,MATCH(Lists!$J$6,$A$1:$Y$1,0))&amp;""),"")),"")</f>
        <v/>
      </c>
      <c r="AI802" s="22">
        <f>IF($AD802="S",Themes!$L$8,IF($AD802="M",Themes!$L$9,IF($AD802="L",Themes!$L$10,0)))</f>
        <v/>
      </c>
      <c r="AJ802" s="21">
        <f>IF(OR($AA802="",$AF802=""),0,IF(COUNTIFS($AA$2:$AA802,$AA802,$AF$2:$AF802,$AF802)=1,1,0))</f>
        <v/>
      </c>
      <c r="AK802" s="21">
        <f>IF($AJ802=1,IF(AND($AG802&lt;&gt;"",$AG802&lt;&gt;Themes!$L$12),1,0),0)</f>
        <v/>
      </c>
    </row>
    <row r="803">
      <c r="Z803" s="19" t="n"/>
      <c r="AA803" s="23" t="n"/>
      <c r="AB803" s="23" t="n"/>
      <c r="AC803" s="23" t="n"/>
      <c r="AD803" s="23" t="n"/>
      <c r="AE803" s="19" t="n"/>
      <c r="AF803" s="21">
        <f>IF(IFERROR(TRIM(INDEX($A803:$Y803,MATCH(Lists!$J$3,$A$1:$Y$1,0))&amp;""),"")&lt;&gt;"",IFERROR(TRIM(INDEX($A803:$Y803,MATCH(Lists!$J$3,$A$1:$Y$1,0))&amp;""),""),IF(IFERROR(TRIM(INDEX($A803:$Y803,MATCH(Lists!$J$4,$A$1:$Y$1,0))&amp;""),"")&lt;&gt;"",IFERROR(TRIM(INDEX($A803:$Y803,MATCH(Lists!$J$4,$A$1:$Y$1,0))&amp;""),""),IFERROR(TRIM(INDEX($A803:$Y803,MATCH(Lists!$J$2,$A$1:$Y$1,0))&amp;""),"")))</f>
        <v/>
      </c>
      <c r="AG803" s="21">
        <f>IFERROR(TRIM(INDEX($A803:$Y803,MATCH(Lists!$J$5,$A$1:$Y$1,0))&amp;""),"")</f>
        <v/>
      </c>
      <c r="AH803" s="21">
        <f>IFERROR(VALUE(IFERROR(TRIM(INDEX($A803:$Y803,MATCH(Lists!$J$6,$A$1:$Y$1,0))&amp;""),"")),"")</f>
        <v/>
      </c>
      <c r="AI803" s="22">
        <f>IF($AD803="S",Themes!$L$8,IF($AD803="M",Themes!$L$9,IF($AD803="L",Themes!$L$10,0)))</f>
        <v/>
      </c>
      <c r="AJ803" s="21">
        <f>IF(OR($AA803="",$AF803=""),0,IF(COUNTIFS($AA$2:$AA803,$AA803,$AF$2:$AF803,$AF803)=1,1,0))</f>
        <v/>
      </c>
      <c r="AK803" s="21">
        <f>IF($AJ803=1,IF(AND($AG803&lt;&gt;"",$AG803&lt;&gt;Themes!$L$12),1,0),0)</f>
        <v/>
      </c>
    </row>
    <row r="804">
      <c r="Z804" s="19" t="n"/>
      <c r="AA804" s="23" t="n"/>
      <c r="AB804" s="23" t="n"/>
      <c r="AC804" s="23" t="n"/>
      <c r="AD804" s="23" t="n"/>
      <c r="AE804" s="19" t="n"/>
      <c r="AF804" s="21">
        <f>IF(IFERROR(TRIM(INDEX($A804:$Y804,MATCH(Lists!$J$3,$A$1:$Y$1,0))&amp;""),"")&lt;&gt;"",IFERROR(TRIM(INDEX($A804:$Y804,MATCH(Lists!$J$3,$A$1:$Y$1,0))&amp;""),""),IF(IFERROR(TRIM(INDEX($A804:$Y804,MATCH(Lists!$J$4,$A$1:$Y$1,0))&amp;""),"")&lt;&gt;"",IFERROR(TRIM(INDEX($A804:$Y804,MATCH(Lists!$J$4,$A$1:$Y$1,0))&amp;""),""),IFERROR(TRIM(INDEX($A804:$Y804,MATCH(Lists!$J$2,$A$1:$Y$1,0))&amp;""),"")))</f>
        <v/>
      </c>
      <c r="AG804" s="21">
        <f>IFERROR(TRIM(INDEX($A804:$Y804,MATCH(Lists!$J$5,$A$1:$Y$1,0))&amp;""),"")</f>
        <v/>
      </c>
      <c r="AH804" s="21">
        <f>IFERROR(VALUE(IFERROR(TRIM(INDEX($A804:$Y804,MATCH(Lists!$J$6,$A$1:$Y$1,0))&amp;""),"")),"")</f>
        <v/>
      </c>
      <c r="AI804" s="22">
        <f>IF($AD804="S",Themes!$L$8,IF($AD804="M",Themes!$L$9,IF($AD804="L",Themes!$L$10,0)))</f>
        <v/>
      </c>
      <c r="AJ804" s="21">
        <f>IF(OR($AA804="",$AF804=""),0,IF(COUNTIFS($AA$2:$AA804,$AA804,$AF$2:$AF804,$AF804)=1,1,0))</f>
        <v/>
      </c>
      <c r="AK804" s="21">
        <f>IF($AJ804=1,IF(AND($AG804&lt;&gt;"",$AG804&lt;&gt;Themes!$L$12),1,0),0)</f>
        <v/>
      </c>
    </row>
    <row r="805">
      <c r="Z805" s="19" t="n"/>
      <c r="AA805" s="23" t="n"/>
      <c r="AB805" s="23" t="n"/>
      <c r="AC805" s="23" t="n"/>
      <c r="AD805" s="23" t="n"/>
      <c r="AE805" s="19" t="n"/>
      <c r="AF805" s="21">
        <f>IF(IFERROR(TRIM(INDEX($A805:$Y805,MATCH(Lists!$J$3,$A$1:$Y$1,0))&amp;""),"")&lt;&gt;"",IFERROR(TRIM(INDEX($A805:$Y805,MATCH(Lists!$J$3,$A$1:$Y$1,0))&amp;""),""),IF(IFERROR(TRIM(INDEX($A805:$Y805,MATCH(Lists!$J$4,$A$1:$Y$1,0))&amp;""),"")&lt;&gt;"",IFERROR(TRIM(INDEX($A805:$Y805,MATCH(Lists!$J$4,$A$1:$Y$1,0))&amp;""),""),IFERROR(TRIM(INDEX($A805:$Y805,MATCH(Lists!$J$2,$A$1:$Y$1,0))&amp;""),"")))</f>
        <v/>
      </c>
      <c r="AG805" s="21">
        <f>IFERROR(TRIM(INDEX($A805:$Y805,MATCH(Lists!$J$5,$A$1:$Y$1,0))&amp;""),"")</f>
        <v/>
      </c>
      <c r="AH805" s="21">
        <f>IFERROR(VALUE(IFERROR(TRIM(INDEX($A805:$Y805,MATCH(Lists!$J$6,$A$1:$Y$1,0))&amp;""),"")),"")</f>
        <v/>
      </c>
      <c r="AI805" s="22">
        <f>IF($AD805="S",Themes!$L$8,IF($AD805="M",Themes!$L$9,IF($AD805="L",Themes!$L$10,0)))</f>
        <v/>
      </c>
      <c r="AJ805" s="21">
        <f>IF(OR($AA805="",$AF805=""),0,IF(COUNTIFS($AA$2:$AA805,$AA805,$AF$2:$AF805,$AF805)=1,1,0))</f>
        <v/>
      </c>
      <c r="AK805" s="21">
        <f>IF($AJ805=1,IF(AND($AG805&lt;&gt;"",$AG805&lt;&gt;Themes!$L$12),1,0),0)</f>
        <v/>
      </c>
    </row>
    <row r="806">
      <c r="Z806" s="19" t="n"/>
      <c r="AA806" s="23" t="n"/>
      <c r="AB806" s="23" t="n"/>
      <c r="AC806" s="23" t="n"/>
      <c r="AD806" s="23" t="n"/>
      <c r="AE806" s="19" t="n"/>
      <c r="AF806" s="21">
        <f>IF(IFERROR(TRIM(INDEX($A806:$Y806,MATCH(Lists!$J$3,$A$1:$Y$1,0))&amp;""),"")&lt;&gt;"",IFERROR(TRIM(INDEX($A806:$Y806,MATCH(Lists!$J$3,$A$1:$Y$1,0))&amp;""),""),IF(IFERROR(TRIM(INDEX($A806:$Y806,MATCH(Lists!$J$4,$A$1:$Y$1,0))&amp;""),"")&lt;&gt;"",IFERROR(TRIM(INDEX($A806:$Y806,MATCH(Lists!$J$4,$A$1:$Y$1,0))&amp;""),""),IFERROR(TRIM(INDEX($A806:$Y806,MATCH(Lists!$J$2,$A$1:$Y$1,0))&amp;""),"")))</f>
        <v/>
      </c>
      <c r="AG806" s="21">
        <f>IFERROR(TRIM(INDEX($A806:$Y806,MATCH(Lists!$J$5,$A$1:$Y$1,0))&amp;""),"")</f>
        <v/>
      </c>
      <c r="AH806" s="21">
        <f>IFERROR(VALUE(IFERROR(TRIM(INDEX($A806:$Y806,MATCH(Lists!$J$6,$A$1:$Y$1,0))&amp;""),"")),"")</f>
        <v/>
      </c>
      <c r="AI806" s="22">
        <f>IF($AD806="S",Themes!$L$8,IF($AD806="M",Themes!$L$9,IF($AD806="L",Themes!$L$10,0)))</f>
        <v/>
      </c>
      <c r="AJ806" s="21">
        <f>IF(OR($AA806="",$AF806=""),0,IF(COUNTIFS($AA$2:$AA806,$AA806,$AF$2:$AF806,$AF806)=1,1,0))</f>
        <v/>
      </c>
      <c r="AK806" s="21">
        <f>IF($AJ806=1,IF(AND($AG806&lt;&gt;"",$AG806&lt;&gt;Themes!$L$12),1,0),0)</f>
        <v/>
      </c>
    </row>
    <row r="807">
      <c r="Z807" s="19" t="n"/>
      <c r="AA807" s="23" t="n"/>
      <c r="AB807" s="23" t="n"/>
      <c r="AC807" s="23" t="n"/>
      <c r="AD807" s="23" t="n"/>
      <c r="AE807" s="19" t="n"/>
      <c r="AF807" s="21">
        <f>IF(IFERROR(TRIM(INDEX($A807:$Y807,MATCH(Lists!$J$3,$A$1:$Y$1,0))&amp;""),"")&lt;&gt;"",IFERROR(TRIM(INDEX($A807:$Y807,MATCH(Lists!$J$3,$A$1:$Y$1,0))&amp;""),""),IF(IFERROR(TRIM(INDEX($A807:$Y807,MATCH(Lists!$J$4,$A$1:$Y$1,0))&amp;""),"")&lt;&gt;"",IFERROR(TRIM(INDEX($A807:$Y807,MATCH(Lists!$J$4,$A$1:$Y$1,0))&amp;""),""),IFERROR(TRIM(INDEX($A807:$Y807,MATCH(Lists!$J$2,$A$1:$Y$1,0))&amp;""),"")))</f>
        <v/>
      </c>
      <c r="AG807" s="21">
        <f>IFERROR(TRIM(INDEX($A807:$Y807,MATCH(Lists!$J$5,$A$1:$Y$1,0))&amp;""),"")</f>
        <v/>
      </c>
      <c r="AH807" s="21">
        <f>IFERROR(VALUE(IFERROR(TRIM(INDEX($A807:$Y807,MATCH(Lists!$J$6,$A$1:$Y$1,0))&amp;""),"")),"")</f>
        <v/>
      </c>
      <c r="AI807" s="22">
        <f>IF($AD807="S",Themes!$L$8,IF($AD807="M",Themes!$L$9,IF($AD807="L",Themes!$L$10,0)))</f>
        <v/>
      </c>
      <c r="AJ807" s="21">
        <f>IF(OR($AA807="",$AF807=""),0,IF(COUNTIFS($AA$2:$AA807,$AA807,$AF$2:$AF807,$AF807)=1,1,0))</f>
        <v/>
      </c>
      <c r="AK807" s="21">
        <f>IF($AJ807=1,IF(AND($AG807&lt;&gt;"",$AG807&lt;&gt;Themes!$L$12),1,0),0)</f>
        <v/>
      </c>
    </row>
    <row r="808">
      <c r="Z808" s="19" t="n"/>
      <c r="AA808" s="23" t="n"/>
      <c r="AB808" s="23" t="n"/>
      <c r="AC808" s="23" t="n"/>
      <c r="AD808" s="23" t="n"/>
      <c r="AE808" s="19" t="n"/>
      <c r="AF808" s="21">
        <f>IF(IFERROR(TRIM(INDEX($A808:$Y808,MATCH(Lists!$J$3,$A$1:$Y$1,0))&amp;""),"")&lt;&gt;"",IFERROR(TRIM(INDEX($A808:$Y808,MATCH(Lists!$J$3,$A$1:$Y$1,0))&amp;""),""),IF(IFERROR(TRIM(INDEX($A808:$Y808,MATCH(Lists!$J$4,$A$1:$Y$1,0))&amp;""),"")&lt;&gt;"",IFERROR(TRIM(INDEX($A808:$Y808,MATCH(Lists!$J$4,$A$1:$Y$1,0))&amp;""),""),IFERROR(TRIM(INDEX($A808:$Y808,MATCH(Lists!$J$2,$A$1:$Y$1,0))&amp;""),"")))</f>
        <v/>
      </c>
      <c r="AG808" s="21">
        <f>IFERROR(TRIM(INDEX($A808:$Y808,MATCH(Lists!$J$5,$A$1:$Y$1,0))&amp;""),"")</f>
        <v/>
      </c>
      <c r="AH808" s="21">
        <f>IFERROR(VALUE(IFERROR(TRIM(INDEX($A808:$Y808,MATCH(Lists!$J$6,$A$1:$Y$1,0))&amp;""),"")),"")</f>
        <v/>
      </c>
      <c r="AI808" s="22">
        <f>IF($AD808="S",Themes!$L$8,IF($AD808="M",Themes!$L$9,IF($AD808="L",Themes!$L$10,0)))</f>
        <v/>
      </c>
      <c r="AJ808" s="21">
        <f>IF(OR($AA808="",$AF808=""),0,IF(COUNTIFS($AA$2:$AA808,$AA808,$AF$2:$AF808,$AF808)=1,1,0))</f>
        <v/>
      </c>
      <c r="AK808" s="21">
        <f>IF($AJ808=1,IF(AND($AG808&lt;&gt;"",$AG808&lt;&gt;Themes!$L$12),1,0),0)</f>
        <v/>
      </c>
    </row>
    <row r="809">
      <c r="Z809" s="19" t="n"/>
      <c r="AA809" s="23" t="n"/>
      <c r="AB809" s="23" t="n"/>
      <c r="AC809" s="23" t="n"/>
      <c r="AD809" s="23" t="n"/>
      <c r="AE809" s="19" t="n"/>
      <c r="AF809" s="21">
        <f>IF(IFERROR(TRIM(INDEX($A809:$Y809,MATCH(Lists!$J$3,$A$1:$Y$1,0))&amp;""),"")&lt;&gt;"",IFERROR(TRIM(INDEX($A809:$Y809,MATCH(Lists!$J$3,$A$1:$Y$1,0))&amp;""),""),IF(IFERROR(TRIM(INDEX($A809:$Y809,MATCH(Lists!$J$4,$A$1:$Y$1,0))&amp;""),"")&lt;&gt;"",IFERROR(TRIM(INDEX($A809:$Y809,MATCH(Lists!$J$4,$A$1:$Y$1,0))&amp;""),""),IFERROR(TRIM(INDEX($A809:$Y809,MATCH(Lists!$J$2,$A$1:$Y$1,0))&amp;""),"")))</f>
        <v/>
      </c>
      <c r="AG809" s="21">
        <f>IFERROR(TRIM(INDEX($A809:$Y809,MATCH(Lists!$J$5,$A$1:$Y$1,0))&amp;""),"")</f>
        <v/>
      </c>
      <c r="AH809" s="21">
        <f>IFERROR(VALUE(IFERROR(TRIM(INDEX($A809:$Y809,MATCH(Lists!$J$6,$A$1:$Y$1,0))&amp;""),"")),"")</f>
        <v/>
      </c>
      <c r="AI809" s="22">
        <f>IF($AD809="S",Themes!$L$8,IF($AD809="M",Themes!$L$9,IF($AD809="L",Themes!$L$10,0)))</f>
        <v/>
      </c>
      <c r="AJ809" s="21">
        <f>IF(OR($AA809="",$AF809=""),0,IF(COUNTIFS($AA$2:$AA809,$AA809,$AF$2:$AF809,$AF809)=1,1,0))</f>
        <v/>
      </c>
      <c r="AK809" s="21">
        <f>IF($AJ809=1,IF(AND($AG809&lt;&gt;"",$AG809&lt;&gt;Themes!$L$12),1,0),0)</f>
        <v/>
      </c>
    </row>
    <row r="810">
      <c r="Z810" s="19" t="n"/>
      <c r="AA810" s="23" t="n"/>
      <c r="AB810" s="23" t="n"/>
      <c r="AC810" s="23" t="n"/>
      <c r="AD810" s="23" t="n"/>
      <c r="AE810" s="19" t="n"/>
      <c r="AF810" s="21">
        <f>IF(IFERROR(TRIM(INDEX($A810:$Y810,MATCH(Lists!$J$3,$A$1:$Y$1,0))&amp;""),"")&lt;&gt;"",IFERROR(TRIM(INDEX($A810:$Y810,MATCH(Lists!$J$3,$A$1:$Y$1,0))&amp;""),""),IF(IFERROR(TRIM(INDEX($A810:$Y810,MATCH(Lists!$J$4,$A$1:$Y$1,0))&amp;""),"")&lt;&gt;"",IFERROR(TRIM(INDEX($A810:$Y810,MATCH(Lists!$J$4,$A$1:$Y$1,0))&amp;""),""),IFERROR(TRIM(INDEX($A810:$Y810,MATCH(Lists!$J$2,$A$1:$Y$1,0))&amp;""),"")))</f>
        <v/>
      </c>
      <c r="AG810" s="21">
        <f>IFERROR(TRIM(INDEX($A810:$Y810,MATCH(Lists!$J$5,$A$1:$Y$1,0))&amp;""),"")</f>
        <v/>
      </c>
      <c r="AH810" s="21">
        <f>IFERROR(VALUE(IFERROR(TRIM(INDEX($A810:$Y810,MATCH(Lists!$J$6,$A$1:$Y$1,0))&amp;""),"")),"")</f>
        <v/>
      </c>
      <c r="AI810" s="22">
        <f>IF($AD810="S",Themes!$L$8,IF($AD810="M",Themes!$L$9,IF($AD810="L",Themes!$L$10,0)))</f>
        <v/>
      </c>
      <c r="AJ810" s="21">
        <f>IF(OR($AA810="",$AF810=""),0,IF(COUNTIFS($AA$2:$AA810,$AA810,$AF$2:$AF810,$AF810)=1,1,0))</f>
        <v/>
      </c>
      <c r="AK810" s="21">
        <f>IF($AJ810=1,IF(AND($AG810&lt;&gt;"",$AG810&lt;&gt;Themes!$L$12),1,0),0)</f>
        <v/>
      </c>
    </row>
    <row r="811">
      <c r="Z811" s="19" t="n"/>
      <c r="AA811" s="23" t="n"/>
      <c r="AB811" s="23" t="n"/>
      <c r="AC811" s="23" t="n"/>
      <c r="AD811" s="23" t="n"/>
      <c r="AE811" s="19" t="n"/>
      <c r="AF811" s="21">
        <f>IF(IFERROR(TRIM(INDEX($A811:$Y811,MATCH(Lists!$J$3,$A$1:$Y$1,0))&amp;""),"")&lt;&gt;"",IFERROR(TRIM(INDEX($A811:$Y811,MATCH(Lists!$J$3,$A$1:$Y$1,0))&amp;""),""),IF(IFERROR(TRIM(INDEX($A811:$Y811,MATCH(Lists!$J$4,$A$1:$Y$1,0))&amp;""),"")&lt;&gt;"",IFERROR(TRIM(INDEX($A811:$Y811,MATCH(Lists!$J$4,$A$1:$Y$1,0))&amp;""),""),IFERROR(TRIM(INDEX($A811:$Y811,MATCH(Lists!$J$2,$A$1:$Y$1,0))&amp;""),"")))</f>
        <v/>
      </c>
      <c r="AG811" s="21">
        <f>IFERROR(TRIM(INDEX($A811:$Y811,MATCH(Lists!$J$5,$A$1:$Y$1,0))&amp;""),"")</f>
        <v/>
      </c>
      <c r="AH811" s="21">
        <f>IFERROR(VALUE(IFERROR(TRIM(INDEX($A811:$Y811,MATCH(Lists!$J$6,$A$1:$Y$1,0))&amp;""),"")),"")</f>
        <v/>
      </c>
      <c r="AI811" s="22">
        <f>IF($AD811="S",Themes!$L$8,IF($AD811="M",Themes!$L$9,IF($AD811="L",Themes!$L$10,0)))</f>
        <v/>
      </c>
      <c r="AJ811" s="21">
        <f>IF(OR($AA811="",$AF811=""),0,IF(COUNTIFS($AA$2:$AA811,$AA811,$AF$2:$AF811,$AF811)=1,1,0))</f>
        <v/>
      </c>
      <c r="AK811" s="21">
        <f>IF($AJ811=1,IF(AND($AG811&lt;&gt;"",$AG811&lt;&gt;Themes!$L$12),1,0),0)</f>
        <v/>
      </c>
    </row>
    <row r="812">
      <c r="Z812" s="19" t="n"/>
      <c r="AA812" s="23" t="n"/>
      <c r="AB812" s="23" t="n"/>
      <c r="AC812" s="23" t="n"/>
      <c r="AD812" s="23" t="n"/>
      <c r="AE812" s="19" t="n"/>
      <c r="AF812" s="21">
        <f>IF(IFERROR(TRIM(INDEX($A812:$Y812,MATCH(Lists!$J$3,$A$1:$Y$1,0))&amp;""),"")&lt;&gt;"",IFERROR(TRIM(INDEX($A812:$Y812,MATCH(Lists!$J$3,$A$1:$Y$1,0))&amp;""),""),IF(IFERROR(TRIM(INDEX($A812:$Y812,MATCH(Lists!$J$4,$A$1:$Y$1,0))&amp;""),"")&lt;&gt;"",IFERROR(TRIM(INDEX($A812:$Y812,MATCH(Lists!$J$4,$A$1:$Y$1,0))&amp;""),""),IFERROR(TRIM(INDEX($A812:$Y812,MATCH(Lists!$J$2,$A$1:$Y$1,0))&amp;""),"")))</f>
        <v/>
      </c>
      <c r="AG812" s="21">
        <f>IFERROR(TRIM(INDEX($A812:$Y812,MATCH(Lists!$J$5,$A$1:$Y$1,0))&amp;""),"")</f>
        <v/>
      </c>
      <c r="AH812" s="21">
        <f>IFERROR(VALUE(IFERROR(TRIM(INDEX($A812:$Y812,MATCH(Lists!$J$6,$A$1:$Y$1,0))&amp;""),"")),"")</f>
        <v/>
      </c>
      <c r="AI812" s="22">
        <f>IF($AD812="S",Themes!$L$8,IF($AD812="M",Themes!$L$9,IF($AD812="L",Themes!$L$10,0)))</f>
        <v/>
      </c>
      <c r="AJ812" s="21">
        <f>IF(OR($AA812="",$AF812=""),0,IF(COUNTIFS($AA$2:$AA812,$AA812,$AF$2:$AF812,$AF812)=1,1,0))</f>
        <v/>
      </c>
      <c r="AK812" s="21">
        <f>IF($AJ812=1,IF(AND($AG812&lt;&gt;"",$AG812&lt;&gt;Themes!$L$12),1,0),0)</f>
        <v/>
      </c>
    </row>
    <row r="813">
      <c r="Z813" s="19" t="n"/>
      <c r="AA813" s="23" t="n"/>
      <c r="AB813" s="23" t="n"/>
      <c r="AC813" s="23" t="n"/>
      <c r="AD813" s="23" t="n"/>
      <c r="AE813" s="19" t="n"/>
      <c r="AF813" s="21">
        <f>IF(IFERROR(TRIM(INDEX($A813:$Y813,MATCH(Lists!$J$3,$A$1:$Y$1,0))&amp;""),"")&lt;&gt;"",IFERROR(TRIM(INDEX($A813:$Y813,MATCH(Lists!$J$3,$A$1:$Y$1,0))&amp;""),""),IF(IFERROR(TRIM(INDEX($A813:$Y813,MATCH(Lists!$J$4,$A$1:$Y$1,0))&amp;""),"")&lt;&gt;"",IFERROR(TRIM(INDEX($A813:$Y813,MATCH(Lists!$J$4,$A$1:$Y$1,0))&amp;""),""),IFERROR(TRIM(INDEX($A813:$Y813,MATCH(Lists!$J$2,$A$1:$Y$1,0))&amp;""),"")))</f>
        <v/>
      </c>
      <c r="AG813" s="21">
        <f>IFERROR(TRIM(INDEX($A813:$Y813,MATCH(Lists!$J$5,$A$1:$Y$1,0))&amp;""),"")</f>
        <v/>
      </c>
      <c r="AH813" s="21">
        <f>IFERROR(VALUE(IFERROR(TRIM(INDEX($A813:$Y813,MATCH(Lists!$J$6,$A$1:$Y$1,0))&amp;""),"")),"")</f>
        <v/>
      </c>
      <c r="AI813" s="22">
        <f>IF($AD813="S",Themes!$L$8,IF($AD813="M",Themes!$L$9,IF($AD813="L",Themes!$L$10,0)))</f>
        <v/>
      </c>
      <c r="AJ813" s="21">
        <f>IF(OR($AA813="",$AF813=""),0,IF(COUNTIFS($AA$2:$AA813,$AA813,$AF$2:$AF813,$AF813)=1,1,0))</f>
        <v/>
      </c>
      <c r="AK813" s="21">
        <f>IF($AJ813=1,IF(AND($AG813&lt;&gt;"",$AG813&lt;&gt;Themes!$L$12),1,0),0)</f>
        <v/>
      </c>
    </row>
    <row r="814">
      <c r="Z814" s="19" t="n"/>
      <c r="AA814" s="23" t="n"/>
      <c r="AB814" s="23" t="n"/>
      <c r="AC814" s="23" t="n"/>
      <c r="AD814" s="23" t="n"/>
      <c r="AE814" s="19" t="n"/>
      <c r="AF814" s="21">
        <f>IF(IFERROR(TRIM(INDEX($A814:$Y814,MATCH(Lists!$J$3,$A$1:$Y$1,0))&amp;""),"")&lt;&gt;"",IFERROR(TRIM(INDEX($A814:$Y814,MATCH(Lists!$J$3,$A$1:$Y$1,0))&amp;""),""),IF(IFERROR(TRIM(INDEX($A814:$Y814,MATCH(Lists!$J$4,$A$1:$Y$1,0))&amp;""),"")&lt;&gt;"",IFERROR(TRIM(INDEX($A814:$Y814,MATCH(Lists!$J$4,$A$1:$Y$1,0))&amp;""),""),IFERROR(TRIM(INDEX($A814:$Y814,MATCH(Lists!$J$2,$A$1:$Y$1,0))&amp;""),"")))</f>
        <v/>
      </c>
      <c r="AG814" s="21">
        <f>IFERROR(TRIM(INDEX($A814:$Y814,MATCH(Lists!$J$5,$A$1:$Y$1,0))&amp;""),"")</f>
        <v/>
      </c>
      <c r="AH814" s="21">
        <f>IFERROR(VALUE(IFERROR(TRIM(INDEX($A814:$Y814,MATCH(Lists!$J$6,$A$1:$Y$1,0))&amp;""),"")),"")</f>
        <v/>
      </c>
      <c r="AI814" s="22">
        <f>IF($AD814="S",Themes!$L$8,IF($AD814="M",Themes!$L$9,IF($AD814="L",Themes!$L$10,0)))</f>
        <v/>
      </c>
      <c r="AJ814" s="21">
        <f>IF(OR($AA814="",$AF814=""),0,IF(COUNTIFS($AA$2:$AA814,$AA814,$AF$2:$AF814,$AF814)=1,1,0))</f>
        <v/>
      </c>
      <c r="AK814" s="21">
        <f>IF($AJ814=1,IF(AND($AG814&lt;&gt;"",$AG814&lt;&gt;Themes!$L$12),1,0),0)</f>
        <v/>
      </c>
    </row>
    <row r="815">
      <c r="Z815" s="19" t="n"/>
      <c r="AA815" s="23" t="n"/>
      <c r="AB815" s="23" t="n"/>
      <c r="AC815" s="23" t="n"/>
      <c r="AD815" s="23" t="n"/>
      <c r="AE815" s="19" t="n"/>
      <c r="AF815" s="21">
        <f>IF(IFERROR(TRIM(INDEX($A815:$Y815,MATCH(Lists!$J$3,$A$1:$Y$1,0))&amp;""),"")&lt;&gt;"",IFERROR(TRIM(INDEX($A815:$Y815,MATCH(Lists!$J$3,$A$1:$Y$1,0))&amp;""),""),IF(IFERROR(TRIM(INDEX($A815:$Y815,MATCH(Lists!$J$4,$A$1:$Y$1,0))&amp;""),"")&lt;&gt;"",IFERROR(TRIM(INDEX($A815:$Y815,MATCH(Lists!$J$4,$A$1:$Y$1,0))&amp;""),""),IFERROR(TRIM(INDEX($A815:$Y815,MATCH(Lists!$J$2,$A$1:$Y$1,0))&amp;""),"")))</f>
        <v/>
      </c>
      <c r="AG815" s="21">
        <f>IFERROR(TRIM(INDEX($A815:$Y815,MATCH(Lists!$J$5,$A$1:$Y$1,0))&amp;""),"")</f>
        <v/>
      </c>
      <c r="AH815" s="21">
        <f>IFERROR(VALUE(IFERROR(TRIM(INDEX($A815:$Y815,MATCH(Lists!$J$6,$A$1:$Y$1,0))&amp;""),"")),"")</f>
        <v/>
      </c>
      <c r="AI815" s="22">
        <f>IF($AD815="S",Themes!$L$8,IF($AD815="M",Themes!$L$9,IF($AD815="L",Themes!$L$10,0)))</f>
        <v/>
      </c>
      <c r="AJ815" s="21">
        <f>IF(OR($AA815="",$AF815=""),0,IF(COUNTIFS($AA$2:$AA815,$AA815,$AF$2:$AF815,$AF815)=1,1,0))</f>
        <v/>
      </c>
      <c r="AK815" s="21">
        <f>IF($AJ815=1,IF(AND($AG815&lt;&gt;"",$AG815&lt;&gt;Themes!$L$12),1,0),0)</f>
        <v/>
      </c>
    </row>
    <row r="816">
      <c r="Z816" s="19" t="n"/>
      <c r="AA816" s="23" t="n"/>
      <c r="AB816" s="23" t="n"/>
      <c r="AC816" s="23" t="n"/>
      <c r="AD816" s="23" t="n"/>
      <c r="AE816" s="19" t="n"/>
      <c r="AF816" s="21">
        <f>IF(IFERROR(TRIM(INDEX($A816:$Y816,MATCH(Lists!$J$3,$A$1:$Y$1,0))&amp;""),"")&lt;&gt;"",IFERROR(TRIM(INDEX($A816:$Y816,MATCH(Lists!$J$3,$A$1:$Y$1,0))&amp;""),""),IF(IFERROR(TRIM(INDEX($A816:$Y816,MATCH(Lists!$J$4,$A$1:$Y$1,0))&amp;""),"")&lt;&gt;"",IFERROR(TRIM(INDEX($A816:$Y816,MATCH(Lists!$J$4,$A$1:$Y$1,0))&amp;""),""),IFERROR(TRIM(INDEX($A816:$Y816,MATCH(Lists!$J$2,$A$1:$Y$1,0))&amp;""),"")))</f>
        <v/>
      </c>
      <c r="AG816" s="21">
        <f>IFERROR(TRIM(INDEX($A816:$Y816,MATCH(Lists!$J$5,$A$1:$Y$1,0))&amp;""),"")</f>
        <v/>
      </c>
      <c r="AH816" s="21">
        <f>IFERROR(VALUE(IFERROR(TRIM(INDEX($A816:$Y816,MATCH(Lists!$J$6,$A$1:$Y$1,0))&amp;""),"")),"")</f>
        <v/>
      </c>
      <c r="AI816" s="22">
        <f>IF($AD816="S",Themes!$L$8,IF($AD816="M",Themes!$L$9,IF($AD816="L",Themes!$L$10,0)))</f>
        <v/>
      </c>
      <c r="AJ816" s="21">
        <f>IF(OR($AA816="",$AF816=""),0,IF(COUNTIFS($AA$2:$AA816,$AA816,$AF$2:$AF816,$AF816)=1,1,0))</f>
        <v/>
      </c>
      <c r="AK816" s="21">
        <f>IF($AJ816=1,IF(AND($AG816&lt;&gt;"",$AG816&lt;&gt;Themes!$L$12),1,0),0)</f>
        <v/>
      </c>
    </row>
    <row r="817">
      <c r="Z817" s="19" t="n"/>
      <c r="AA817" s="23" t="n"/>
      <c r="AB817" s="23" t="n"/>
      <c r="AC817" s="23" t="n"/>
      <c r="AD817" s="23" t="n"/>
      <c r="AE817" s="19" t="n"/>
      <c r="AF817" s="21">
        <f>IF(IFERROR(TRIM(INDEX($A817:$Y817,MATCH(Lists!$J$3,$A$1:$Y$1,0))&amp;""),"")&lt;&gt;"",IFERROR(TRIM(INDEX($A817:$Y817,MATCH(Lists!$J$3,$A$1:$Y$1,0))&amp;""),""),IF(IFERROR(TRIM(INDEX($A817:$Y817,MATCH(Lists!$J$4,$A$1:$Y$1,0))&amp;""),"")&lt;&gt;"",IFERROR(TRIM(INDEX($A817:$Y817,MATCH(Lists!$J$4,$A$1:$Y$1,0))&amp;""),""),IFERROR(TRIM(INDEX($A817:$Y817,MATCH(Lists!$J$2,$A$1:$Y$1,0))&amp;""),"")))</f>
        <v/>
      </c>
      <c r="AG817" s="21">
        <f>IFERROR(TRIM(INDEX($A817:$Y817,MATCH(Lists!$J$5,$A$1:$Y$1,0))&amp;""),"")</f>
        <v/>
      </c>
      <c r="AH817" s="21">
        <f>IFERROR(VALUE(IFERROR(TRIM(INDEX($A817:$Y817,MATCH(Lists!$J$6,$A$1:$Y$1,0))&amp;""),"")),"")</f>
        <v/>
      </c>
      <c r="AI817" s="22">
        <f>IF($AD817="S",Themes!$L$8,IF($AD817="M",Themes!$L$9,IF($AD817="L",Themes!$L$10,0)))</f>
        <v/>
      </c>
      <c r="AJ817" s="21">
        <f>IF(OR($AA817="",$AF817=""),0,IF(COUNTIFS($AA$2:$AA817,$AA817,$AF$2:$AF817,$AF817)=1,1,0))</f>
        <v/>
      </c>
      <c r="AK817" s="21">
        <f>IF($AJ817=1,IF(AND($AG817&lt;&gt;"",$AG817&lt;&gt;Themes!$L$12),1,0),0)</f>
        <v/>
      </c>
    </row>
    <row r="818">
      <c r="Z818" s="19" t="n"/>
      <c r="AA818" s="23" t="n"/>
      <c r="AB818" s="23" t="n"/>
      <c r="AC818" s="23" t="n"/>
      <c r="AD818" s="23" t="n"/>
      <c r="AE818" s="19" t="n"/>
      <c r="AF818" s="21">
        <f>IF(IFERROR(TRIM(INDEX($A818:$Y818,MATCH(Lists!$J$3,$A$1:$Y$1,0))&amp;""),"")&lt;&gt;"",IFERROR(TRIM(INDEX($A818:$Y818,MATCH(Lists!$J$3,$A$1:$Y$1,0))&amp;""),""),IF(IFERROR(TRIM(INDEX($A818:$Y818,MATCH(Lists!$J$4,$A$1:$Y$1,0))&amp;""),"")&lt;&gt;"",IFERROR(TRIM(INDEX($A818:$Y818,MATCH(Lists!$J$4,$A$1:$Y$1,0))&amp;""),""),IFERROR(TRIM(INDEX($A818:$Y818,MATCH(Lists!$J$2,$A$1:$Y$1,0))&amp;""),"")))</f>
        <v/>
      </c>
      <c r="AG818" s="21">
        <f>IFERROR(TRIM(INDEX($A818:$Y818,MATCH(Lists!$J$5,$A$1:$Y$1,0))&amp;""),"")</f>
        <v/>
      </c>
      <c r="AH818" s="21">
        <f>IFERROR(VALUE(IFERROR(TRIM(INDEX($A818:$Y818,MATCH(Lists!$J$6,$A$1:$Y$1,0))&amp;""),"")),"")</f>
        <v/>
      </c>
      <c r="AI818" s="22">
        <f>IF($AD818="S",Themes!$L$8,IF($AD818="M",Themes!$L$9,IF($AD818="L",Themes!$L$10,0)))</f>
        <v/>
      </c>
      <c r="AJ818" s="21">
        <f>IF(OR($AA818="",$AF818=""),0,IF(COUNTIFS($AA$2:$AA818,$AA818,$AF$2:$AF818,$AF818)=1,1,0))</f>
        <v/>
      </c>
      <c r="AK818" s="21">
        <f>IF($AJ818=1,IF(AND($AG818&lt;&gt;"",$AG818&lt;&gt;Themes!$L$12),1,0),0)</f>
        <v/>
      </c>
    </row>
    <row r="819">
      <c r="Z819" s="19" t="n"/>
      <c r="AA819" s="23" t="n"/>
      <c r="AB819" s="23" t="n"/>
      <c r="AC819" s="23" t="n"/>
      <c r="AD819" s="23" t="n"/>
      <c r="AE819" s="19" t="n"/>
      <c r="AF819" s="21">
        <f>IF(IFERROR(TRIM(INDEX($A819:$Y819,MATCH(Lists!$J$3,$A$1:$Y$1,0))&amp;""),"")&lt;&gt;"",IFERROR(TRIM(INDEX($A819:$Y819,MATCH(Lists!$J$3,$A$1:$Y$1,0))&amp;""),""),IF(IFERROR(TRIM(INDEX($A819:$Y819,MATCH(Lists!$J$4,$A$1:$Y$1,0))&amp;""),"")&lt;&gt;"",IFERROR(TRIM(INDEX($A819:$Y819,MATCH(Lists!$J$4,$A$1:$Y$1,0))&amp;""),""),IFERROR(TRIM(INDEX($A819:$Y819,MATCH(Lists!$J$2,$A$1:$Y$1,0))&amp;""),"")))</f>
        <v/>
      </c>
      <c r="AG819" s="21">
        <f>IFERROR(TRIM(INDEX($A819:$Y819,MATCH(Lists!$J$5,$A$1:$Y$1,0))&amp;""),"")</f>
        <v/>
      </c>
      <c r="AH819" s="21">
        <f>IFERROR(VALUE(IFERROR(TRIM(INDEX($A819:$Y819,MATCH(Lists!$J$6,$A$1:$Y$1,0))&amp;""),"")),"")</f>
        <v/>
      </c>
      <c r="AI819" s="22">
        <f>IF($AD819="S",Themes!$L$8,IF($AD819="M",Themes!$L$9,IF($AD819="L",Themes!$L$10,0)))</f>
        <v/>
      </c>
      <c r="AJ819" s="21">
        <f>IF(OR($AA819="",$AF819=""),0,IF(COUNTIFS($AA$2:$AA819,$AA819,$AF$2:$AF819,$AF819)=1,1,0))</f>
        <v/>
      </c>
      <c r="AK819" s="21">
        <f>IF($AJ819=1,IF(AND($AG819&lt;&gt;"",$AG819&lt;&gt;Themes!$L$12),1,0),0)</f>
        <v/>
      </c>
    </row>
    <row r="820">
      <c r="Z820" s="19" t="n"/>
      <c r="AA820" s="23" t="n"/>
      <c r="AB820" s="23" t="n"/>
      <c r="AC820" s="23" t="n"/>
      <c r="AD820" s="23" t="n"/>
      <c r="AE820" s="19" t="n"/>
      <c r="AF820" s="21">
        <f>IF(IFERROR(TRIM(INDEX($A820:$Y820,MATCH(Lists!$J$3,$A$1:$Y$1,0))&amp;""),"")&lt;&gt;"",IFERROR(TRIM(INDEX($A820:$Y820,MATCH(Lists!$J$3,$A$1:$Y$1,0))&amp;""),""),IF(IFERROR(TRIM(INDEX($A820:$Y820,MATCH(Lists!$J$4,$A$1:$Y$1,0))&amp;""),"")&lt;&gt;"",IFERROR(TRIM(INDEX($A820:$Y820,MATCH(Lists!$J$4,$A$1:$Y$1,0))&amp;""),""),IFERROR(TRIM(INDEX($A820:$Y820,MATCH(Lists!$J$2,$A$1:$Y$1,0))&amp;""),"")))</f>
        <v/>
      </c>
      <c r="AG820" s="21">
        <f>IFERROR(TRIM(INDEX($A820:$Y820,MATCH(Lists!$J$5,$A$1:$Y$1,0))&amp;""),"")</f>
        <v/>
      </c>
      <c r="AH820" s="21">
        <f>IFERROR(VALUE(IFERROR(TRIM(INDEX($A820:$Y820,MATCH(Lists!$J$6,$A$1:$Y$1,0))&amp;""),"")),"")</f>
        <v/>
      </c>
      <c r="AI820" s="22">
        <f>IF($AD820="S",Themes!$L$8,IF($AD820="M",Themes!$L$9,IF($AD820="L",Themes!$L$10,0)))</f>
        <v/>
      </c>
      <c r="AJ820" s="21">
        <f>IF(OR($AA820="",$AF820=""),0,IF(COUNTIFS($AA$2:$AA820,$AA820,$AF$2:$AF820,$AF820)=1,1,0))</f>
        <v/>
      </c>
      <c r="AK820" s="21">
        <f>IF($AJ820=1,IF(AND($AG820&lt;&gt;"",$AG820&lt;&gt;Themes!$L$12),1,0),0)</f>
        <v/>
      </c>
    </row>
    <row r="821">
      <c r="Z821" s="19" t="n"/>
      <c r="AA821" s="23" t="n"/>
      <c r="AB821" s="23" t="n"/>
      <c r="AC821" s="23" t="n"/>
      <c r="AD821" s="23" t="n"/>
      <c r="AE821" s="19" t="n"/>
      <c r="AF821" s="21">
        <f>IF(IFERROR(TRIM(INDEX($A821:$Y821,MATCH(Lists!$J$3,$A$1:$Y$1,0))&amp;""),"")&lt;&gt;"",IFERROR(TRIM(INDEX($A821:$Y821,MATCH(Lists!$J$3,$A$1:$Y$1,0))&amp;""),""),IF(IFERROR(TRIM(INDEX($A821:$Y821,MATCH(Lists!$J$4,$A$1:$Y$1,0))&amp;""),"")&lt;&gt;"",IFERROR(TRIM(INDEX($A821:$Y821,MATCH(Lists!$J$4,$A$1:$Y$1,0))&amp;""),""),IFERROR(TRIM(INDEX($A821:$Y821,MATCH(Lists!$J$2,$A$1:$Y$1,0))&amp;""),"")))</f>
        <v/>
      </c>
      <c r="AG821" s="21">
        <f>IFERROR(TRIM(INDEX($A821:$Y821,MATCH(Lists!$J$5,$A$1:$Y$1,0))&amp;""),"")</f>
        <v/>
      </c>
      <c r="AH821" s="21">
        <f>IFERROR(VALUE(IFERROR(TRIM(INDEX($A821:$Y821,MATCH(Lists!$J$6,$A$1:$Y$1,0))&amp;""),"")),"")</f>
        <v/>
      </c>
      <c r="AI821" s="22">
        <f>IF($AD821="S",Themes!$L$8,IF($AD821="M",Themes!$L$9,IF($AD821="L",Themes!$L$10,0)))</f>
        <v/>
      </c>
      <c r="AJ821" s="21">
        <f>IF(OR($AA821="",$AF821=""),0,IF(COUNTIFS($AA$2:$AA821,$AA821,$AF$2:$AF821,$AF821)=1,1,0))</f>
        <v/>
      </c>
      <c r="AK821" s="21">
        <f>IF($AJ821=1,IF(AND($AG821&lt;&gt;"",$AG821&lt;&gt;Themes!$L$12),1,0),0)</f>
        <v/>
      </c>
    </row>
    <row r="822">
      <c r="Z822" s="19" t="n"/>
      <c r="AA822" s="23" t="n"/>
      <c r="AB822" s="23" t="n"/>
      <c r="AC822" s="23" t="n"/>
      <c r="AD822" s="23" t="n"/>
      <c r="AE822" s="19" t="n"/>
      <c r="AF822" s="21">
        <f>IF(IFERROR(TRIM(INDEX($A822:$Y822,MATCH(Lists!$J$3,$A$1:$Y$1,0))&amp;""),"")&lt;&gt;"",IFERROR(TRIM(INDEX($A822:$Y822,MATCH(Lists!$J$3,$A$1:$Y$1,0))&amp;""),""),IF(IFERROR(TRIM(INDEX($A822:$Y822,MATCH(Lists!$J$4,$A$1:$Y$1,0))&amp;""),"")&lt;&gt;"",IFERROR(TRIM(INDEX($A822:$Y822,MATCH(Lists!$J$4,$A$1:$Y$1,0))&amp;""),""),IFERROR(TRIM(INDEX($A822:$Y822,MATCH(Lists!$J$2,$A$1:$Y$1,0))&amp;""),"")))</f>
        <v/>
      </c>
      <c r="AG822" s="21">
        <f>IFERROR(TRIM(INDEX($A822:$Y822,MATCH(Lists!$J$5,$A$1:$Y$1,0))&amp;""),"")</f>
        <v/>
      </c>
      <c r="AH822" s="21">
        <f>IFERROR(VALUE(IFERROR(TRIM(INDEX($A822:$Y822,MATCH(Lists!$J$6,$A$1:$Y$1,0))&amp;""),"")),"")</f>
        <v/>
      </c>
      <c r="AI822" s="22">
        <f>IF($AD822="S",Themes!$L$8,IF($AD822="M",Themes!$L$9,IF($AD822="L",Themes!$L$10,0)))</f>
        <v/>
      </c>
      <c r="AJ822" s="21">
        <f>IF(OR($AA822="",$AF822=""),0,IF(COUNTIFS($AA$2:$AA822,$AA822,$AF$2:$AF822,$AF822)=1,1,0))</f>
        <v/>
      </c>
      <c r="AK822" s="21">
        <f>IF($AJ822=1,IF(AND($AG822&lt;&gt;"",$AG822&lt;&gt;Themes!$L$12),1,0),0)</f>
        <v/>
      </c>
    </row>
    <row r="823">
      <c r="Z823" s="19" t="n"/>
      <c r="AA823" s="23" t="n"/>
      <c r="AB823" s="23" t="n"/>
      <c r="AC823" s="23" t="n"/>
      <c r="AD823" s="23" t="n"/>
      <c r="AE823" s="19" t="n"/>
      <c r="AF823" s="21">
        <f>IF(IFERROR(TRIM(INDEX($A823:$Y823,MATCH(Lists!$J$3,$A$1:$Y$1,0))&amp;""),"")&lt;&gt;"",IFERROR(TRIM(INDEX($A823:$Y823,MATCH(Lists!$J$3,$A$1:$Y$1,0))&amp;""),""),IF(IFERROR(TRIM(INDEX($A823:$Y823,MATCH(Lists!$J$4,$A$1:$Y$1,0))&amp;""),"")&lt;&gt;"",IFERROR(TRIM(INDEX($A823:$Y823,MATCH(Lists!$J$4,$A$1:$Y$1,0))&amp;""),""),IFERROR(TRIM(INDEX($A823:$Y823,MATCH(Lists!$J$2,$A$1:$Y$1,0))&amp;""),"")))</f>
        <v/>
      </c>
      <c r="AG823" s="21">
        <f>IFERROR(TRIM(INDEX($A823:$Y823,MATCH(Lists!$J$5,$A$1:$Y$1,0))&amp;""),"")</f>
        <v/>
      </c>
      <c r="AH823" s="21">
        <f>IFERROR(VALUE(IFERROR(TRIM(INDEX($A823:$Y823,MATCH(Lists!$J$6,$A$1:$Y$1,0))&amp;""),"")),"")</f>
        <v/>
      </c>
      <c r="AI823" s="22">
        <f>IF($AD823="S",Themes!$L$8,IF($AD823="M",Themes!$L$9,IF($AD823="L",Themes!$L$10,0)))</f>
        <v/>
      </c>
      <c r="AJ823" s="21">
        <f>IF(OR($AA823="",$AF823=""),0,IF(COUNTIFS($AA$2:$AA823,$AA823,$AF$2:$AF823,$AF823)=1,1,0))</f>
        <v/>
      </c>
      <c r="AK823" s="21">
        <f>IF($AJ823=1,IF(AND($AG823&lt;&gt;"",$AG823&lt;&gt;Themes!$L$12),1,0),0)</f>
        <v/>
      </c>
    </row>
    <row r="824">
      <c r="Z824" s="19" t="n"/>
      <c r="AA824" s="23" t="n"/>
      <c r="AB824" s="23" t="n"/>
      <c r="AC824" s="23" t="n"/>
      <c r="AD824" s="23" t="n"/>
      <c r="AE824" s="19" t="n"/>
      <c r="AF824" s="21">
        <f>IF(IFERROR(TRIM(INDEX($A824:$Y824,MATCH(Lists!$J$3,$A$1:$Y$1,0))&amp;""),"")&lt;&gt;"",IFERROR(TRIM(INDEX($A824:$Y824,MATCH(Lists!$J$3,$A$1:$Y$1,0))&amp;""),""),IF(IFERROR(TRIM(INDEX($A824:$Y824,MATCH(Lists!$J$4,$A$1:$Y$1,0))&amp;""),"")&lt;&gt;"",IFERROR(TRIM(INDEX($A824:$Y824,MATCH(Lists!$J$4,$A$1:$Y$1,0))&amp;""),""),IFERROR(TRIM(INDEX($A824:$Y824,MATCH(Lists!$J$2,$A$1:$Y$1,0))&amp;""),"")))</f>
        <v/>
      </c>
      <c r="AG824" s="21">
        <f>IFERROR(TRIM(INDEX($A824:$Y824,MATCH(Lists!$J$5,$A$1:$Y$1,0))&amp;""),"")</f>
        <v/>
      </c>
      <c r="AH824" s="21">
        <f>IFERROR(VALUE(IFERROR(TRIM(INDEX($A824:$Y824,MATCH(Lists!$J$6,$A$1:$Y$1,0))&amp;""),"")),"")</f>
        <v/>
      </c>
      <c r="AI824" s="22">
        <f>IF($AD824="S",Themes!$L$8,IF($AD824="M",Themes!$L$9,IF($AD824="L",Themes!$L$10,0)))</f>
        <v/>
      </c>
      <c r="AJ824" s="21">
        <f>IF(OR($AA824="",$AF824=""),0,IF(COUNTIFS($AA$2:$AA824,$AA824,$AF$2:$AF824,$AF824)=1,1,0))</f>
        <v/>
      </c>
      <c r="AK824" s="21">
        <f>IF($AJ824=1,IF(AND($AG824&lt;&gt;"",$AG824&lt;&gt;Themes!$L$12),1,0),0)</f>
        <v/>
      </c>
    </row>
    <row r="825">
      <c r="Z825" s="19" t="n"/>
      <c r="AA825" s="23" t="n"/>
      <c r="AB825" s="23" t="n"/>
      <c r="AC825" s="23" t="n"/>
      <c r="AD825" s="23" t="n"/>
      <c r="AE825" s="19" t="n"/>
      <c r="AF825" s="21">
        <f>IF(IFERROR(TRIM(INDEX($A825:$Y825,MATCH(Lists!$J$3,$A$1:$Y$1,0))&amp;""),"")&lt;&gt;"",IFERROR(TRIM(INDEX($A825:$Y825,MATCH(Lists!$J$3,$A$1:$Y$1,0))&amp;""),""),IF(IFERROR(TRIM(INDEX($A825:$Y825,MATCH(Lists!$J$4,$A$1:$Y$1,0))&amp;""),"")&lt;&gt;"",IFERROR(TRIM(INDEX($A825:$Y825,MATCH(Lists!$J$4,$A$1:$Y$1,0))&amp;""),""),IFERROR(TRIM(INDEX($A825:$Y825,MATCH(Lists!$J$2,$A$1:$Y$1,0))&amp;""),"")))</f>
        <v/>
      </c>
      <c r="AG825" s="21">
        <f>IFERROR(TRIM(INDEX($A825:$Y825,MATCH(Lists!$J$5,$A$1:$Y$1,0))&amp;""),"")</f>
        <v/>
      </c>
      <c r="AH825" s="21">
        <f>IFERROR(VALUE(IFERROR(TRIM(INDEX($A825:$Y825,MATCH(Lists!$J$6,$A$1:$Y$1,0))&amp;""),"")),"")</f>
        <v/>
      </c>
      <c r="AI825" s="22">
        <f>IF($AD825="S",Themes!$L$8,IF($AD825="M",Themes!$L$9,IF($AD825="L",Themes!$L$10,0)))</f>
        <v/>
      </c>
      <c r="AJ825" s="21">
        <f>IF(OR($AA825="",$AF825=""),0,IF(COUNTIFS($AA$2:$AA825,$AA825,$AF$2:$AF825,$AF825)=1,1,0))</f>
        <v/>
      </c>
      <c r="AK825" s="21">
        <f>IF($AJ825=1,IF(AND($AG825&lt;&gt;"",$AG825&lt;&gt;Themes!$L$12),1,0),0)</f>
        <v/>
      </c>
    </row>
    <row r="826">
      <c r="Z826" s="19" t="n"/>
      <c r="AA826" s="23" t="n"/>
      <c r="AB826" s="23" t="n"/>
      <c r="AC826" s="23" t="n"/>
      <c r="AD826" s="23" t="n"/>
      <c r="AE826" s="19" t="n"/>
      <c r="AF826" s="21">
        <f>IF(IFERROR(TRIM(INDEX($A826:$Y826,MATCH(Lists!$J$3,$A$1:$Y$1,0))&amp;""),"")&lt;&gt;"",IFERROR(TRIM(INDEX($A826:$Y826,MATCH(Lists!$J$3,$A$1:$Y$1,0))&amp;""),""),IF(IFERROR(TRIM(INDEX($A826:$Y826,MATCH(Lists!$J$4,$A$1:$Y$1,0))&amp;""),"")&lt;&gt;"",IFERROR(TRIM(INDEX($A826:$Y826,MATCH(Lists!$J$4,$A$1:$Y$1,0))&amp;""),""),IFERROR(TRIM(INDEX($A826:$Y826,MATCH(Lists!$J$2,$A$1:$Y$1,0))&amp;""),"")))</f>
        <v/>
      </c>
      <c r="AG826" s="21">
        <f>IFERROR(TRIM(INDEX($A826:$Y826,MATCH(Lists!$J$5,$A$1:$Y$1,0))&amp;""),"")</f>
        <v/>
      </c>
      <c r="AH826" s="21">
        <f>IFERROR(VALUE(IFERROR(TRIM(INDEX($A826:$Y826,MATCH(Lists!$J$6,$A$1:$Y$1,0))&amp;""),"")),"")</f>
        <v/>
      </c>
      <c r="AI826" s="22">
        <f>IF($AD826="S",Themes!$L$8,IF($AD826="M",Themes!$L$9,IF($AD826="L",Themes!$L$10,0)))</f>
        <v/>
      </c>
      <c r="AJ826" s="21">
        <f>IF(OR($AA826="",$AF826=""),0,IF(COUNTIFS($AA$2:$AA826,$AA826,$AF$2:$AF826,$AF826)=1,1,0))</f>
        <v/>
      </c>
      <c r="AK826" s="21">
        <f>IF($AJ826=1,IF(AND($AG826&lt;&gt;"",$AG826&lt;&gt;Themes!$L$12),1,0),0)</f>
        <v/>
      </c>
    </row>
    <row r="827">
      <c r="Z827" s="19" t="n"/>
      <c r="AA827" s="23" t="n"/>
      <c r="AB827" s="23" t="n"/>
      <c r="AC827" s="23" t="n"/>
      <c r="AD827" s="23" t="n"/>
      <c r="AE827" s="19" t="n"/>
      <c r="AF827" s="21">
        <f>IF(IFERROR(TRIM(INDEX($A827:$Y827,MATCH(Lists!$J$3,$A$1:$Y$1,0))&amp;""),"")&lt;&gt;"",IFERROR(TRIM(INDEX($A827:$Y827,MATCH(Lists!$J$3,$A$1:$Y$1,0))&amp;""),""),IF(IFERROR(TRIM(INDEX($A827:$Y827,MATCH(Lists!$J$4,$A$1:$Y$1,0))&amp;""),"")&lt;&gt;"",IFERROR(TRIM(INDEX($A827:$Y827,MATCH(Lists!$J$4,$A$1:$Y$1,0))&amp;""),""),IFERROR(TRIM(INDEX($A827:$Y827,MATCH(Lists!$J$2,$A$1:$Y$1,0))&amp;""),"")))</f>
        <v/>
      </c>
      <c r="AG827" s="21">
        <f>IFERROR(TRIM(INDEX($A827:$Y827,MATCH(Lists!$J$5,$A$1:$Y$1,0))&amp;""),"")</f>
        <v/>
      </c>
      <c r="AH827" s="21">
        <f>IFERROR(VALUE(IFERROR(TRIM(INDEX($A827:$Y827,MATCH(Lists!$J$6,$A$1:$Y$1,0))&amp;""),"")),"")</f>
        <v/>
      </c>
      <c r="AI827" s="22">
        <f>IF($AD827="S",Themes!$L$8,IF($AD827="M",Themes!$L$9,IF($AD827="L",Themes!$L$10,0)))</f>
        <v/>
      </c>
      <c r="AJ827" s="21">
        <f>IF(OR($AA827="",$AF827=""),0,IF(COUNTIFS($AA$2:$AA827,$AA827,$AF$2:$AF827,$AF827)=1,1,0))</f>
        <v/>
      </c>
      <c r="AK827" s="21">
        <f>IF($AJ827=1,IF(AND($AG827&lt;&gt;"",$AG827&lt;&gt;Themes!$L$12),1,0),0)</f>
        <v/>
      </c>
    </row>
    <row r="828">
      <c r="Z828" s="19" t="n"/>
      <c r="AA828" s="23" t="n"/>
      <c r="AB828" s="23" t="n"/>
      <c r="AC828" s="23" t="n"/>
      <c r="AD828" s="23" t="n"/>
      <c r="AE828" s="19" t="n"/>
      <c r="AF828" s="21">
        <f>IF(IFERROR(TRIM(INDEX($A828:$Y828,MATCH(Lists!$J$3,$A$1:$Y$1,0))&amp;""),"")&lt;&gt;"",IFERROR(TRIM(INDEX($A828:$Y828,MATCH(Lists!$J$3,$A$1:$Y$1,0))&amp;""),""),IF(IFERROR(TRIM(INDEX($A828:$Y828,MATCH(Lists!$J$4,$A$1:$Y$1,0))&amp;""),"")&lt;&gt;"",IFERROR(TRIM(INDEX($A828:$Y828,MATCH(Lists!$J$4,$A$1:$Y$1,0))&amp;""),""),IFERROR(TRIM(INDEX($A828:$Y828,MATCH(Lists!$J$2,$A$1:$Y$1,0))&amp;""),"")))</f>
        <v/>
      </c>
      <c r="AG828" s="21">
        <f>IFERROR(TRIM(INDEX($A828:$Y828,MATCH(Lists!$J$5,$A$1:$Y$1,0))&amp;""),"")</f>
        <v/>
      </c>
      <c r="AH828" s="21">
        <f>IFERROR(VALUE(IFERROR(TRIM(INDEX($A828:$Y828,MATCH(Lists!$J$6,$A$1:$Y$1,0))&amp;""),"")),"")</f>
        <v/>
      </c>
      <c r="AI828" s="22">
        <f>IF($AD828="S",Themes!$L$8,IF($AD828="M",Themes!$L$9,IF($AD828="L",Themes!$L$10,0)))</f>
        <v/>
      </c>
      <c r="AJ828" s="21">
        <f>IF(OR($AA828="",$AF828=""),0,IF(COUNTIFS($AA$2:$AA828,$AA828,$AF$2:$AF828,$AF828)=1,1,0))</f>
        <v/>
      </c>
      <c r="AK828" s="21">
        <f>IF($AJ828=1,IF(AND($AG828&lt;&gt;"",$AG828&lt;&gt;Themes!$L$12),1,0),0)</f>
        <v/>
      </c>
    </row>
    <row r="829">
      <c r="Z829" s="19" t="n"/>
      <c r="AA829" s="23" t="n"/>
      <c r="AB829" s="23" t="n"/>
      <c r="AC829" s="23" t="n"/>
      <c r="AD829" s="23" t="n"/>
      <c r="AE829" s="19" t="n"/>
      <c r="AF829" s="21">
        <f>IF(IFERROR(TRIM(INDEX($A829:$Y829,MATCH(Lists!$J$3,$A$1:$Y$1,0))&amp;""),"")&lt;&gt;"",IFERROR(TRIM(INDEX($A829:$Y829,MATCH(Lists!$J$3,$A$1:$Y$1,0))&amp;""),""),IF(IFERROR(TRIM(INDEX($A829:$Y829,MATCH(Lists!$J$4,$A$1:$Y$1,0))&amp;""),"")&lt;&gt;"",IFERROR(TRIM(INDEX($A829:$Y829,MATCH(Lists!$J$4,$A$1:$Y$1,0))&amp;""),""),IFERROR(TRIM(INDEX($A829:$Y829,MATCH(Lists!$J$2,$A$1:$Y$1,0))&amp;""),"")))</f>
        <v/>
      </c>
      <c r="AG829" s="21">
        <f>IFERROR(TRIM(INDEX($A829:$Y829,MATCH(Lists!$J$5,$A$1:$Y$1,0))&amp;""),"")</f>
        <v/>
      </c>
      <c r="AH829" s="21">
        <f>IFERROR(VALUE(IFERROR(TRIM(INDEX($A829:$Y829,MATCH(Lists!$J$6,$A$1:$Y$1,0))&amp;""),"")),"")</f>
        <v/>
      </c>
      <c r="AI829" s="22">
        <f>IF($AD829="S",Themes!$L$8,IF($AD829="M",Themes!$L$9,IF($AD829="L",Themes!$L$10,0)))</f>
        <v/>
      </c>
      <c r="AJ829" s="21">
        <f>IF(OR($AA829="",$AF829=""),0,IF(COUNTIFS($AA$2:$AA829,$AA829,$AF$2:$AF829,$AF829)=1,1,0))</f>
        <v/>
      </c>
      <c r="AK829" s="21">
        <f>IF($AJ829=1,IF(AND($AG829&lt;&gt;"",$AG829&lt;&gt;Themes!$L$12),1,0),0)</f>
        <v/>
      </c>
    </row>
    <row r="830">
      <c r="Z830" s="19" t="n"/>
      <c r="AA830" s="23" t="n"/>
      <c r="AB830" s="23" t="n"/>
      <c r="AC830" s="23" t="n"/>
      <c r="AD830" s="23" t="n"/>
      <c r="AE830" s="19" t="n"/>
      <c r="AF830" s="21">
        <f>IF(IFERROR(TRIM(INDEX($A830:$Y830,MATCH(Lists!$J$3,$A$1:$Y$1,0))&amp;""),"")&lt;&gt;"",IFERROR(TRIM(INDEX($A830:$Y830,MATCH(Lists!$J$3,$A$1:$Y$1,0))&amp;""),""),IF(IFERROR(TRIM(INDEX($A830:$Y830,MATCH(Lists!$J$4,$A$1:$Y$1,0))&amp;""),"")&lt;&gt;"",IFERROR(TRIM(INDEX($A830:$Y830,MATCH(Lists!$J$4,$A$1:$Y$1,0))&amp;""),""),IFERROR(TRIM(INDEX($A830:$Y830,MATCH(Lists!$J$2,$A$1:$Y$1,0))&amp;""),"")))</f>
        <v/>
      </c>
      <c r="AG830" s="21">
        <f>IFERROR(TRIM(INDEX($A830:$Y830,MATCH(Lists!$J$5,$A$1:$Y$1,0))&amp;""),"")</f>
        <v/>
      </c>
      <c r="AH830" s="21">
        <f>IFERROR(VALUE(IFERROR(TRIM(INDEX($A830:$Y830,MATCH(Lists!$J$6,$A$1:$Y$1,0))&amp;""),"")),"")</f>
        <v/>
      </c>
      <c r="AI830" s="22">
        <f>IF($AD830="S",Themes!$L$8,IF($AD830="M",Themes!$L$9,IF($AD830="L",Themes!$L$10,0)))</f>
        <v/>
      </c>
      <c r="AJ830" s="21">
        <f>IF(OR($AA830="",$AF830=""),0,IF(COUNTIFS($AA$2:$AA830,$AA830,$AF$2:$AF830,$AF830)=1,1,0))</f>
        <v/>
      </c>
      <c r="AK830" s="21">
        <f>IF($AJ830=1,IF(AND($AG830&lt;&gt;"",$AG830&lt;&gt;Themes!$L$12),1,0),0)</f>
        <v/>
      </c>
    </row>
    <row r="831">
      <c r="Z831" s="19" t="n"/>
      <c r="AA831" s="23" t="n"/>
      <c r="AB831" s="23" t="n"/>
      <c r="AC831" s="23" t="n"/>
      <c r="AD831" s="23" t="n"/>
      <c r="AE831" s="19" t="n"/>
      <c r="AF831" s="21">
        <f>IF(IFERROR(TRIM(INDEX($A831:$Y831,MATCH(Lists!$J$3,$A$1:$Y$1,0))&amp;""),"")&lt;&gt;"",IFERROR(TRIM(INDEX($A831:$Y831,MATCH(Lists!$J$3,$A$1:$Y$1,0))&amp;""),""),IF(IFERROR(TRIM(INDEX($A831:$Y831,MATCH(Lists!$J$4,$A$1:$Y$1,0))&amp;""),"")&lt;&gt;"",IFERROR(TRIM(INDEX($A831:$Y831,MATCH(Lists!$J$4,$A$1:$Y$1,0))&amp;""),""),IFERROR(TRIM(INDEX($A831:$Y831,MATCH(Lists!$J$2,$A$1:$Y$1,0))&amp;""),"")))</f>
        <v/>
      </c>
      <c r="AG831" s="21">
        <f>IFERROR(TRIM(INDEX($A831:$Y831,MATCH(Lists!$J$5,$A$1:$Y$1,0))&amp;""),"")</f>
        <v/>
      </c>
      <c r="AH831" s="21">
        <f>IFERROR(VALUE(IFERROR(TRIM(INDEX($A831:$Y831,MATCH(Lists!$J$6,$A$1:$Y$1,0))&amp;""),"")),"")</f>
        <v/>
      </c>
      <c r="AI831" s="22">
        <f>IF($AD831="S",Themes!$L$8,IF($AD831="M",Themes!$L$9,IF($AD831="L",Themes!$L$10,0)))</f>
        <v/>
      </c>
      <c r="AJ831" s="21">
        <f>IF(OR($AA831="",$AF831=""),0,IF(COUNTIFS($AA$2:$AA831,$AA831,$AF$2:$AF831,$AF831)=1,1,0))</f>
        <v/>
      </c>
      <c r="AK831" s="21">
        <f>IF($AJ831=1,IF(AND($AG831&lt;&gt;"",$AG831&lt;&gt;Themes!$L$12),1,0),0)</f>
        <v/>
      </c>
    </row>
    <row r="832">
      <c r="Z832" s="19" t="n"/>
      <c r="AA832" s="23" t="n"/>
      <c r="AB832" s="23" t="n"/>
      <c r="AC832" s="23" t="n"/>
      <c r="AD832" s="23" t="n"/>
      <c r="AE832" s="19" t="n"/>
      <c r="AF832" s="21">
        <f>IF(IFERROR(TRIM(INDEX($A832:$Y832,MATCH(Lists!$J$3,$A$1:$Y$1,0))&amp;""),"")&lt;&gt;"",IFERROR(TRIM(INDEX($A832:$Y832,MATCH(Lists!$J$3,$A$1:$Y$1,0))&amp;""),""),IF(IFERROR(TRIM(INDEX($A832:$Y832,MATCH(Lists!$J$4,$A$1:$Y$1,0))&amp;""),"")&lt;&gt;"",IFERROR(TRIM(INDEX($A832:$Y832,MATCH(Lists!$J$4,$A$1:$Y$1,0))&amp;""),""),IFERROR(TRIM(INDEX($A832:$Y832,MATCH(Lists!$J$2,$A$1:$Y$1,0))&amp;""),"")))</f>
        <v/>
      </c>
      <c r="AG832" s="21">
        <f>IFERROR(TRIM(INDEX($A832:$Y832,MATCH(Lists!$J$5,$A$1:$Y$1,0))&amp;""),"")</f>
        <v/>
      </c>
      <c r="AH832" s="21">
        <f>IFERROR(VALUE(IFERROR(TRIM(INDEX($A832:$Y832,MATCH(Lists!$J$6,$A$1:$Y$1,0))&amp;""),"")),"")</f>
        <v/>
      </c>
      <c r="AI832" s="22">
        <f>IF($AD832="S",Themes!$L$8,IF($AD832="M",Themes!$L$9,IF($AD832="L",Themes!$L$10,0)))</f>
        <v/>
      </c>
      <c r="AJ832" s="21">
        <f>IF(OR($AA832="",$AF832=""),0,IF(COUNTIFS($AA$2:$AA832,$AA832,$AF$2:$AF832,$AF832)=1,1,0))</f>
        <v/>
      </c>
      <c r="AK832" s="21">
        <f>IF($AJ832=1,IF(AND($AG832&lt;&gt;"",$AG832&lt;&gt;Themes!$L$12),1,0),0)</f>
        <v/>
      </c>
    </row>
    <row r="833">
      <c r="Z833" s="19" t="n"/>
      <c r="AA833" s="23" t="n"/>
      <c r="AB833" s="23" t="n"/>
      <c r="AC833" s="23" t="n"/>
      <c r="AD833" s="23" t="n"/>
      <c r="AE833" s="19" t="n"/>
      <c r="AF833" s="21">
        <f>IF(IFERROR(TRIM(INDEX($A833:$Y833,MATCH(Lists!$J$3,$A$1:$Y$1,0))&amp;""),"")&lt;&gt;"",IFERROR(TRIM(INDEX($A833:$Y833,MATCH(Lists!$J$3,$A$1:$Y$1,0))&amp;""),""),IF(IFERROR(TRIM(INDEX($A833:$Y833,MATCH(Lists!$J$4,$A$1:$Y$1,0))&amp;""),"")&lt;&gt;"",IFERROR(TRIM(INDEX($A833:$Y833,MATCH(Lists!$J$4,$A$1:$Y$1,0))&amp;""),""),IFERROR(TRIM(INDEX($A833:$Y833,MATCH(Lists!$J$2,$A$1:$Y$1,0))&amp;""),"")))</f>
        <v/>
      </c>
      <c r="AG833" s="21">
        <f>IFERROR(TRIM(INDEX($A833:$Y833,MATCH(Lists!$J$5,$A$1:$Y$1,0))&amp;""),"")</f>
        <v/>
      </c>
      <c r="AH833" s="21">
        <f>IFERROR(VALUE(IFERROR(TRIM(INDEX($A833:$Y833,MATCH(Lists!$J$6,$A$1:$Y$1,0))&amp;""),"")),"")</f>
        <v/>
      </c>
      <c r="AI833" s="22">
        <f>IF($AD833="S",Themes!$L$8,IF($AD833="M",Themes!$L$9,IF($AD833="L",Themes!$L$10,0)))</f>
        <v/>
      </c>
      <c r="AJ833" s="21">
        <f>IF(OR($AA833="",$AF833=""),0,IF(COUNTIFS($AA$2:$AA833,$AA833,$AF$2:$AF833,$AF833)=1,1,0))</f>
        <v/>
      </c>
      <c r="AK833" s="21">
        <f>IF($AJ833=1,IF(AND($AG833&lt;&gt;"",$AG833&lt;&gt;Themes!$L$12),1,0),0)</f>
        <v/>
      </c>
    </row>
    <row r="834">
      <c r="Z834" s="19" t="n"/>
      <c r="AA834" s="23" t="n"/>
      <c r="AB834" s="23" t="n"/>
      <c r="AC834" s="23" t="n"/>
      <c r="AD834" s="23" t="n"/>
      <c r="AE834" s="19" t="n"/>
      <c r="AF834" s="21">
        <f>IF(IFERROR(TRIM(INDEX($A834:$Y834,MATCH(Lists!$J$3,$A$1:$Y$1,0))&amp;""),"")&lt;&gt;"",IFERROR(TRIM(INDEX($A834:$Y834,MATCH(Lists!$J$3,$A$1:$Y$1,0))&amp;""),""),IF(IFERROR(TRIM(INDEX($A834:$Y834,MATCH(Lists!$J$4,$A$1:$Y$1,0))&amp;""),"")&lt;&gt;"",IFERROR(TRIM(INDEX($A834:$Y834,MATCH(Lists!$J$4,$A$1:$Y$1,0))&amp;""),""),IFERROR(TRIM(INDEX($A834:$Y834,MATCH(Lists!$J$2,$A$1:$Y$1,0))&amp;""),"")))</f>
        <v/>
      </c>
      <c r="AG834" s="21">
        <f>IFERROR(TRIM(INDEX($A834:$Y834,MATCH(Lists!$J$5,$A$1:$Y$1,0))&amp;""),"")</f>
        <v/>
      </c>
      <c r="AH834" s="21">
        <f>IFERROR(VALUE(IFERROR(TRIM(INDEX($A834:$Y834,MATCH(Lists!$J$6,$A$1:$Y$1,0))&amp;""),"")),"")</f>
        <v/>
      </c>
      <c r="AI834" s="22">
        <f>IF($AD834="S",Themes!$L$8,IF($AD834="M",Themes!$L$9,IF($AD834="L",Themes!$L$10,0)))</f>
        <v/>
      </c>
      <c r="AJ834" s="21">
        <f>IF(OR($AA834="",$AF834=""),0,IF(COUNTIFS($AA$2:$AA834,$AA834,$AF$2:$AF834,$AF834)=1,1,0))</f>
        <v/>
      </c>
      <c r="AK834" s="21">
        <f>IF($AJ834=1,IF(AND($AG834&lt;&gt;"",$AG834&lt;&gt;Themes!$L$12),1,0),0)</f>
        <v/>
      </c>
    </row>
    <row r="835">
      <c r="Z835" s="19" t="n"/>
      <c r="AA835" s="23" t="n"/>
      <c r="AB835" s="23" t="n"/>
      <c r="AC835" s="23" t="n"/>
      <c r="AD835" s="23" t="n"/>
      <c r="AE835" s="19" t="n"/>
      <c r="AF835" s="21">
        <f>IF(IFERROR(TRIM(INDEX($A835:$Y835,MATCH(Lists!$J$3,$A$1:$Y$1,0))&amp;""),"")&lt;&gt;"",IFERROR(TRIM(INDEX($A835:$Y835,MATCH(Lists!$J$3,$A$1:$Y$1,0))&amp;""),""),IF(IFERROR(TRIM(INDEX($A835:$Y835,MATCH(Lists!$J$4,$A$1:$Y$1,0))&amp;""),"")&lt;&gt;"",IFERROR(TRIM(INDEX($A835:$Y835,MATCH(Lists!$J$4,$A$1:$Y$1,0))&amp;""),""),IFERROR(TRIM(INDEX($A835:$Y835,MATCH(Lists!$J$2,$A$1:$Y$1,0))&amp;""),"")))</f>
        <v/>
      </c>
      <c r="AG835" s="21">
        <f>IFERROR(TRIM(INDEX($A835:$Y835,MATCH(Lists!$J$5,$A$1:$Y$1,0))&amp;""),"")</f>
        <v/>
      </c>
      <c r="AH835" s="21">
        <f>IFERROR(VALUE(IFERROR(TRIM(INDEX($A835:$Y835,MATCH(Lists!$J$6,$A$1:$Y$1,0))&amp;""),"")),"")</f>
        <v/>
      </c>
      <c r="AI835" s="22">
        <f>IF($AD835="S",Themes!$L$8,IF($AD835="M",Themes!$L$9,IF($AD835="L",Themes!$L$10,0)))</f>
        <v/>
      </c>
      <c r="AJ835" s="21">
        <f>IF(OR($AA835="",$AF835=""),0,IF(COUNTIFS($AA$2:$AA835,$AA835,$AF$2:$AF835,$AF835)=1,1,0))</f>
        <v/>
      </c>
      <c r="AK835" s="21">
        <f>IF($AJ835=1,IF(AND($AG835&lt;&gt;"",$AG835&lt;&gt;Themes!$L$12),1,0),0)</f>
        <v/>
      </c>
    </row>
    <row r="836">
      <c r="Z836" s="19" t="n"/>
      <c r="AA836" s="23" t="n"/>
      <c r="AB836" s="23" t="n"/>
      <c r="AC836" s="23" t="n"/>
      <c r="AD836" s="23" t="n"/>
      <c r="AE836" s="19" t="n"/>
      <c r="AF836" s="21">
        <f>IF(IFERROR(TRIM(INDEX($A836:$Y836,MATCH(Lists!$J$3,$A$1:$Y$1,0))&amp;""),"")&lt;&gt;"",IFERROR(TRIM(INDEX($A836:$Y836,MATCH(Lists!$J$3,$A$1:$Y$1,0))&amp;""),""),IF(IFERROR(TRIM(INDEX($A836:$Y836,MATCH(Lists!$J$4,$A$1:$Y$1,0))&amp;""),"")&lt;&gt;"",IFERROR(TRIM(INDEX($A836:$Y836,MATCH(Lists!$J$4,$A$1:$Y$1,0))&amp;""),""),IFERROR(TRIM(INDEX($A836:$Y836,MATCH(Lists!$J$2,$A$1:$Y$1,0))&amp;""),"")))</f>
        <v/>
      </c>
      <c r="AG836" s="21">
        <f>IFERROR(TRIM(INDEX($A836:$Y836,MATCH(Lists!$J$5,$A$1:$Y$1,0))&amp;""),"")</f>
        <v/>
      </c>
      <c r="AH836" s="21">
        <f>IFERROR(VALUE(IFERROR(TRIM(INDEX($A836:$Y836,MATCH(Lists!$J$6,$A$1:$Y$1,0))&amp;""),"")),"")</f>
        <v/>
      </c>
      <c r="AI836" s="22">
        <f>IF($AD836="S",Themes!$L$8,IF($AD836="M",Themes!$L$9,IF($AD836="L",Themes!$L$10,0)))</f>
        <v/>
      </c>
      <c r="AJ836" s="21">
        <f>IF(OR($AA836="",$AF836=""),0,IF(COUNTIFS($AA$2:$AA836,$AA836,$AF$2:$AF836,$AF836)=1,1,0))</f>
        <v/>
      </c>
      <c r="AK836" s="21">
        <f>IF($AJ836=1,IF(AND($AG836&lt;&gt;"",$AG836&lt;&gt;Themes!$L$12),1,0),0)</f>
        <v/>
      </c>
    </row>
    <row r="837">
      <c r="Z837" s="19" t="n"/>
      <c r="AA837" s="23" t="n"/>
      <c r="AB837" s="23" t="n"/>
      <c r="AC837" s="23" t="n"/>
      <c r="AD837" s="23" t="n"/>
      <c r="AE837" s="19" t="n"/>
      <c r="AF837" s="21">
        <f>IF(IFERROR(TRIM(INDEX($A837:$Y837,MATCH(Lists!$J$3,$A$1:$Y$1,0))&amp;""),"")&lt;&gt;"",IFERROR(TRIM(INDEX($A837:$Y837,MATCH(Lists!$J$3,$A$1:$Y$1,0))&amp;""),""),IF(IFERROR(TRIM(INDEX($A837:$Y837,MATCH(Lists!$J$4,$A$1:$Y$1,0))&amp;""),"")&lt;&gt;"",IFERROR(TRIM(INDEX($A837:$Y837,MATCH(Lists!$J$4,$A$1:$Y$1,0))&amp;""),""),IFERROR(TRIM(INDEX($A837:$Y837,MATCH(Lists!$J$2,$A$1:$Y$1,0))&amp;""),"")))</f>
        <v/>
      </c>
      <c r="AG837" s="21">
        <f>IFERROR(TRIM(INDEX($A837:$Y837,MATCH(Lists!$J$5,$A$1:$Y$1,0))&amp;""),"")</f>
        <v/>
      </c>
      <c r="AH837" s="21">
        <f>IFERROR(VALUE(IFERROR(TRIM(INDEX($A837:$Y837,MATCH(Lists!$J$6,$A$1:$Y$1,0))&amp;""),"")),"")</f>
        <v/>
      </c>
      <c r="AI837" s="22">
        <f>IF($AD837="S",Themes!$L$8,IF($AD837="M",Themes!$L$9,IF($AD837="L",Themes!$L$10,0)))</f>
        <v/>
      </c>
      <c r="AJ837" s="21">
        <f>IF(OR($AA837="",$AF837=""),0,IF(COUNTIFS($AA$2:$AA837,$AA837,$AF$2:$AF837,$AF837)=1,1,0))</f>
        <v/>
      </c>
      <c r="AK837" s="21">
        <f>IF($AJ837=1,IF(AND($AG837&lt;&gt;"",$AG837&lt;&gt;Themes!$L$12),1,0),0)</f>
        <v/>
      </c>
    </row>
    <row r="838">
      <c r="Z838" s="19" t="n"/>
      <c r="AA838" s="23" t="n"/>
      <c r="AB838" s="23" t="n"/>
      <c r="AC838" s="23" t="n"/>
      <c r="AD838" s="23" t="n"/>
      <c r="AE838" s="19" t="n"/>
      <c r="AF838" s="21">
        <f>IF(IFERROR(TRIM(INDEX($A838:$Y838,MATCH(Lists!$J$3,$A$1:$Y$1,0))&amp;""),"")&lt;&gt;"",IFERROR(TRIM(INDEX($A838:$Y838,MATCH(Lists!$J$3,$A$1:$Y$1,0))&amp;""),""),IF(IFERROR(TRIM(INDEX($A838:$Y838,MATCH(Lists!$J$4,$A$1:$Y$1,0))&amp;""),"")&lt;&gt;"",IFERROR(TRIM(INDEX($A838:$Y838,MATCH(Lists!$J$4,$A$1:$Y$1,0))&amp;""),""),IFERROR(TRIM(INDEX($A838:$Y838,MATCH(Lists!$J$2,$A$1:$Y$1,0))&amp;""),"")))</f>
        <v/>
      </c>
      <c r="AG838" s="21">
        <f>IFERROR(TRIM(INDEX($A838:$Y838,MATCH(Lists!$J$5,$A$1:$Y$1,0))&amp;""),"")</f>
        <v/>
      </c>
      <c r="AH838" s="21">
        <f>IFERROR(VALUE(IFERROR(TRIM(INDEX($A838:$Y838,MATCH(Lists!$J$6,$A$1:$Y$1,0))&amp;""),"")),"")</f>
        <v/>
      </c>
      <c r="AI838" s="22">
        <f>IF($AD838="S",Themes!$L$8,IF($AD838="M",Themes!$L$9,IF($AD838="L",Themes!$L$10,0)))</f>
        <v/>
      </c>
      <c r="AJ838" s="21">
        <f>IF(OR($AA838="",$AF838=""),0,IF(COUNTIFS($AA$2:$AA838,$AA838,$AF$2:$AF838,$AF838)=1,1,0))</f>
        <v/>
      </c>
      <c r="AK838" s="21">
        <f>IF($AJ838=1,IF(AND($AG838&lt;&gt;"",$AG838&lt;&gt;Themes!$L$12),1,0),0)</f>
        <v/>
      </c>
    </row>
    <row r="839">
      <c r="Z839" s="19" t="n"/>
      <c r="AA839" s="23" t="n"/>
      <c r="AB839" s="23" t="n"/>
      <c r="AC839" s="23" t="n"/>
      <c r="AD839" s="23" t="n"/>
      <c r="AE839" s="19" t="n"/>
      <c r="AF839" s="21">
        <f>IF(IFERROR(TRIM(INDEX($A839:$Y839,MATCH(Lists!$J$3,$A$1:$Y$1,0))&amp;""),"")&lt;&gt;"",IFERROR(TRIM(INDEX($A839:$Y839,MATCH(Lists!$J$3,$A$1:$Y$1,0))&amp;""),""),IF(IFERROR(TRIM(INDEX($A839:$Y839,MATCH(Lists!$J$4,$A$1:$Y$1,0))&amp;""),"")&lt;&gt;"",IFERROR(TRIM(INDEX($A839:$Y839,MATCH(Lists!$J$4,$A$1:$Y$1,0))&amp;""),""),IFERROR(TRIM(INDEX($A839:$Y839,MATCH(Lists!$J$2,$A$1:$Y$1,0))&amp;""),"")))</f>
        <v/>
      </c>
      <c r="AG839" s="21">
        <f>IFERROR(TRIM(INDEX($A839:$Y839,MATCH(Lists!$J$5,$A$1:$Y$1,0))&amp;""),"")</f>
        <v/>
      </c>
      <c r="AH839" s="21">
        <f>IFERROR(VALUE(IFERROR(TRIM(INDEX($A839:$Y839,MATCH(Lists!$J$6,$A$1:$Y$1,0))&amp;""),"")),"")</f>
        <v/>
      </c>
      <c r="AI839" s="22">
        <f>IF($AD839="S",Themes!$L$8,IF($AD839="M",Themes!$L$9,IF($AD839="L",Themes!$L$10,0)))</f>
        <v/>
      </c>
      <c r="AJ839" s="21">
        <f>IF(OR($AA839="",$AF839=""),0,IF(COUNTIFS($AA$2:$AA839,$AA839,$AF$2:$AF839,$AF839)=1,1,0))</f>
        <v/>
      </c>
      <c r="AK839" s="21">
        <f>IF($AJ839=1,IF(AND($AG839&lt;&gt;"",$AG839&lt;&gt;Themes!$L$12),1,0),0)</f>
        <v/>
      </c>
    </row>
    <row r="840">
      <c r="Z840" s="19" t="n"/>
      <c r="AA840" s="23" t="n"/>
      <c r="AB840" s="23" t="n"/>
      <c r="AC840" s="23" t="n"/>
      <c r="AD840" s="23" t="n"/>
      <c r="AE840" s="19" t="n"/>
      <c r="AF840" s="21">
        <f>IF(IFERROR(TRIM(INDEX($A840:$Y840,MATCH(Lists!$J$3,$A$1:$Y$1,0))&amp;""),"")&lt;&gt;"",IFERROR(TRIM(INDEX($A840:$Y840,MATCH(Lists!$J$3,$A$1:$Y$1,0))&amp;""),""),IF(IFERROR(TRIM(INDEX($A840:$Y840,MATCH(Lists!$J$4,$A$1:$Y$1,0))&amp;""),"")&lt;&gt;"",IFERROR(TRIM(INDEX($A840:$Y840,MATCH(Lists!$J$4,$A$1:$Y$1,0))&amp;""),""),IFERROR(TRIM(INDEX($A840:$Y840,MATCH(Lists!$J$2,$A$1:$Y$1,0))&amp;""),"")))</f>
        <v/>
      </c>
      <c r="AG840" s="21">
        <f>IFERROR(TRIM(INDEX($A840:$Y840,MATCH(Lists!$J$5,$A$1:$Y$1,0))&amp;""),"")</f>
        <v/>
      </c>
      <c r="AH840" s="21">
        <f>IFERROR(VALUE(IFERROR(TRIM(INDEX($A840:$Y840,MATCH(Lists!$J$6,$A$1:$Y$1,0))&amp;""),"")),"")</f>
        <v/>
      </c>
      <c r="AI840" s="22">
        <f>IF($AD840="S",Themes!$L$8,IF($AD840="M",Themes!$L$9,IF($AD840="L",Themes!$L$10,0)))</f>
        <v/>
      </c>
      <c r="AJ840" s="21">
        <f>IF(OR($AA840="",$AF840=""),0,IF(COUNTIFS($AA$2:$AA840,$AA840,$AF$2:$AF840,$AF840)=1,1,0))</f>
        <v/>
      </c>
      <c r="AK840" s="21">
        <f>IF($AJ840=1,IF(AND($AG840&lt;&gt;"",$AG840&lt;&gt;Themes!$L$12),1,0),0)</f>
        <v/>
      </c>
    </row>
    <row r="841">
      <c r="Z841" s="19" t="n"/>
      <c r="AA841" s="23" t="n"/>
      <c r="AB841" s="23" t="n"/>
      <c r="AC841" s="23" t="n"/>
      <c r="AD841" s="23" t="n"/>
      <c r="AE841" s="19" t="n"/>
      <c r="AF841" s="21">
        <f>IF(IFERROR(TRIM(INDEX($A841:$Y841,MATCH(Lists!$J$3,$A$1:$Y$1,0))&amp;""),"")&lt;&gt;"",IFERROR(TRIM(INDEX($A841:$Y841,MATCH(Lists!$J$3,$A$1:$Y$1,0))&amp;""),""),IF(IFERROR(TRIM(INDEX($A841:$Y841,MATCH(Lists!$J$4,$A$1:$Y$1,0))&amp;""),"")&lt;&gt;"",IFERROR(TRIM(INDEX($A841:$Y841,MATCH(Lists!$J$4,$A$1:$Y$1,0))&amp;""),""),IFERROR(TRIM(INDEX($A841:$Y841,MATCH(Lists!$J$2,$A$1:$Y$1,0))&amp;""),"")))</f>
        <v/>
      </c>
      <c r="AG841" s="21">
        <f>IFERROR(TRIM(INDEX($A841:$Y841,MATCH(Lists!$J$5,$A$1:$Y$1,0))&amp;""),"")</f>
        <v/>
      </c>
      <c r="AH841" s="21">
        <f>IFERROR(VALUE(IFERROR(TRIM(INDEX($A841:$Y841,MATCH(Lists!$J$6,$A$1:$Y$1,0))&amp;""),"")),"")</f>
        <v/>
      </c>
      <c r="AI841" s="22">
        <f>IF($AD841="S",Themes!$L$8,IF($AD841="M",Themes!$L$9,IF($AD841="L",Themes!$L$10,0)))</f>
        <v/>
      </c>
      <c r="AJ841" s="21">
        <f>IF(OR($AA841="",$AF841=""),0,IF(COUNTIFS($AA$2:$AA841,$AA841,$AF$2:$AF841,$AF841)=1,1,0))</f>
        <v/>
      </c>
      <c r="AK841" s="21">
        <f>IF($AJ841=1,IF(AND($AG841&lt;&gt;"",$AG841&lt;&gt;Themes!$L$12),1,0),0)</f>
        <v/>
      </c>
    </row>
    <row r="842">
      <c r="Z842" s="19" t="n"/>
      <c r="AA842" s="23" t="n"/>
      <c r="AB842" s="23" t="n"/>
      <c r="AC842" s="23" t="n"/>
      <c r="AD842" s="23" t="n"/>
      <c r="AE842" s="19" t="n"/>
      <c r="AF842" s="21">
        <f>IF(IFERROR(TRIM(INDEX($A842:$Y842,MATCH(Lists!$J$3,$A$1:$Y$1,0))&amp;""),"")&lt;&gt;"",IFERROR(TRIM(INDEX($A842:$Y842,MATCH(Lists!$J$3,$A$1:$Y$1,0))&amp;""),""),IF(IFERROR(TRIM(INDEX($A842:$Y842,MATCH(Lists!$J$4,$A$1:$Y$1,0))&amp;""),"")&lt;&gt;"",IFERROR(TRIM(INDEX($A842:$Y842,MATCH(Lists!$J$4,$A$1:$Y$1,0))&amp;""),""),IFERROR(TRIM(INDEX($A842:$Y842,MATCH(Lists!$J$2,$A$1:$Y$1,0))&amp;""),"")))</f>
        <v/>
      </c>
      <c r="AG842" s="21">
        <f>IFERROR(TRIM(INDEX($A842:$Y842,MATCH(Lists!$J$5,$A$1:$Y$1,0))&amp;""),"")</f>
        <v/>
      </c>
      <c r="AH842" s="21">
        <f>IFERROR(VALUE(IFERROR(TRIM(INDEX($A842:$Y842,MATCH(Lists!$J$6,$A$1:$Y$1,0))&amp;""),"")),"")</f>
        <v/>
      </c>
      <c r="AI842" s="22">
        <f>IF($AD842="S",Themes!$L$8,IF($AD842="M",Themes!$L$9,IF($AD842="L",Themes!$L$10,0)))</f>
        <v/>
      </c>
      <c r="AJ842" s="21">
        <f>IF(OR($AA842="",$AF842=""),0,IF(COUNTIFS($AA$2:$AA842,$AA842,$AF$2:$AF842,$AF842)=1,1,0))</f>
        <v/>
      </c>
      <c r="AK842" s="21">
        <f>IF($AJ842=1,IF(AND($AG842&lt;&gt;"",$AG842&lt;&gt;Themes!$L$12),1,0),0)</f>
        <v/>
      </c>
    </row>
    <row r="843">
      <c r="Z843" s="19" t="n"/>
      <c r="AA843" s="23" t="n"/>
      <c r="AB843" s="23" t="n"/>
      <c r="AC843" s="23" t="n"/>
      <c r="AD843" s="23" t="n"/>
      <c r="AE843" s="19" t="n"/>
      <c r="AF843" s="21">
        <f>IF(IFERROR(TRIM(INDEX($A843:$Y843,MATCH(Lists!$J$3,$A$1:$Y$1,0))&amp;""),"")&lt;&gt;"",IFERROR(TRIM(INDEX($A843:$Y843,MATCH(Lists!$J$3,$A$1:$Y$1,0))&amp;""),""),IF(IFERROR(TRIM(INDEX($A843:$Y843,MATCH(Lists!$J$4,$A$1:$Y$1,0))&amp;""),"")&lt;&gt;"",IFERROR(TRIM(INDEX($A843:$Y843,MATCH(Lists!$J$4,$A$1:$Y$1,0))&amp;""),""),IFERROR(TRIM(INDEX($A843:$Y843,MATCH(Lists!$J$2,$A$1:$Y$1,0))&amp;""),"")))</f>
        <v/>
      </c>
      <c r="AG843" s="21">
        <f>IFERROR(TRIM(INDEX($A843:$Y843,MATCH(Lists!$J$5,$A$1:$Y$1,0))&amp;""),"")</f>
        <v/>
      </c>
      <c r="AH843" s="21">
        <f>IFERROR(VALUE(IFERROR(TRIM(INDEX($A843:$Y843,MATCH(Lists!$J$6,$A$1:$Y$1,0))&amp;""),"")),"")</f>
        <v/>
      </c>
      <c r="AI843" s="22">
        <f>IF($AD843="S",Themes!$L$8,IF($AD843="M",Themes!$L$9,IF($AD843="L",Themes!$L$10,0)))</f>
        <v/>
      </c>
      <c r="AJ843" s="21">
        <f>IF(OR($AA843="",$AF843=""),0,IF(COUNTIFS($AA$2:$AA843,$AA843,$AF$2:$AF843,$AF843)=1,1,0))</f>
        <v/>
      </c>
      <c r="AK843" s="21">
        <f>IF($AJ843=1,IF(AND($AG843&lt;&gt;"",$AG843&lt;&gt;Themes!$L$12),1,0),0)</f>
        <v/>
      </c>
    </row>
    <row r="844">
      <c r="Z844" s="19" t="n"/>
      <c r="AA844" s="23" t="n"/>
      <c r="AB844" s="23" t="n"/>
      <c r="AC844" s="23" t="n"/>
      <c r="AD844" s="23" t="n"/>
      <c r="AE844" s="19" t="n"/>
      <c r="AF844" s="21">
        <f>IF(IFERROR(TRIM(INDEX($A844:$Y844,MATCH(Lists!$J$3,$A$1:$Y$1,0))&amp;""),"")&lt;&gt;"",IFERROR(TRIM(INDEX($A844:$Y844,MATCH(Lists!$J$3,$A$1:$Y$1,0))&amp;""),""),IF(IFERROR(TRIM(INDEX($A844:$Y844,MATCH(Lists!$J$4,$A$1:$Y$1,0))&amp;""),"")&lt;&gt;"",IFERROR(TRIM(INDEX($A844:$Y844,MATCH(Lists!$J$4,$A$1:$Y$1,0))&amp;""),""),IFERROR(TRIM(INDEX($A844:$Y844,MATCH(Lists!$J$2,$A$1:$Y$1,0))&amp;""),"")))</f>
        <v/>
      </c>
      <c r="AG844" s="21">
        <f>IFERROR(TRIM(INDEX($A844:$Y844,MATCH(Lists!$J$5,$A$1:$Y$1,0))&amp;""),"")</f>
        <v/>
      </c>
      <c r="AH844" s="21">
        <f>IFERROR(VALUE(IFERROR(TRIM(INDEX($A844:$Y844,MATCH(Lists!$J$6,$A$1:$Y$1,0))&amp;""),"")),"")</f>
        <v/>
      </c>
      <c r="AI844" s="22">
        <f>IF($AD844="S",Themes!$L$8,IF($AD844="M",Themes!$L$9,IF($AD844="L",Themes!$L$10,0)))</f>
        <v/>
      </c>
      <c r="AJ844" s="21">
        <f>IF(OR($AA844="",$AF844=""),0,IF(COUNTIFS($AA$2:$AA844,$AA844,$AF$2:$AF844,$AF844)=1,1,0))</f>
        <v/>
      </c>
      <c r="AK844" s="21">
        <f>IF($AJ844=1,IF(AND($AG844&lt;&gt;"",$AG844&lt;&gt;Themes!$L$12),1,0),0)</f>
        <v/>
      </c>
    </row>
    <row r="845">
      <c r="Z845" s="19" t="n"/>
      <c r="AA845" s="23" t="n"/>
      <c r="AB845" s="23" t="n"/>
      <c r="AC845" s="23" t="n"/>
      <c r="AD845" s="23" t="n"/>
      <c r="AE845" s="19" t="n"/>
      <c r="AF845" s="21">
        <f>IF(IFERROR(TRIM(INDEX($A845:$Y845,MATCH(Lists!$J$3,$A$1:$Y$1,0))&amp;""),"")&lt;&gt;"",IFERROR(TRIM(INDEX($A845:$Y845,MATCH(Lists!$J$3,$A$1:$Y$1,0))&amp;""),""),IF(IFERROR(TRIM(INDEX($A845:$Y845,MATCH(Lists!$J$4,$A$1:$Y$1,0))&amp;""),"")&lt;&gt;"",IFERROR(TRIM(INDEX($A845:$Y845,MATCH(Lists!$J$4,$A$1:$Y$1,0))&amp;""),""),IFERROR(TRIM(INDEX($A845:$Y845,MATCH(Lists!$J$2,$A$1:$Y$1,0))&amp;""),"")))</f>
        <v/>
      </c>
      <c r="AG845" s="21">
        <f>IFERROR(TRIM(INDEX($A845:$Y845,MATCH(Lists!$J$5,$A$1:$Y$1,0))&amp;""),"")</f>
        <v/>
      </c>
      <c r="AH845" s="21">
        <f>IFERROR(VALUE(IFERROR(TRIM(INDEX($A845:$Y845,MATCH(Lists!$J$6,$A$1:$Y$1,0))&amp;""),"")),"")</f>
        <v/>
      </c>
      <c r="AI845" s="22">
        <f>IF($AD845="S",Themes!$L$8,IF($AD845="M",Themes!$L$9,IF($AD845="L",Themes!$L$10,0)))</f>
        <v/>
      </c>
      <c r="AJ845" s="21">
        <f>IF(OR($AA845="",$AF845=""),0,IF(COUNTIFS($AA$2:$AA845,$AA845,$AF$2:$AF845,$AF845)=1,1,0))</f>
        <v/>
      </c>
      <c r="AK845" s="21">
        <f>IF($AJ845=1,IF(AND($AG845&lt;&gt;"",$AG845&lt;&gt;Themes!$L$12),1,0),0)</f>
        <v/>
      </c>
    </row>
    <row r="846">
      <c r="Z846" s="19" t="n"/>
      <c r="AA846" s="23" t="n"/>
      <c r="AB846" s="23" t="n"/>
      <c r="AC846" s="23" t="n"/>
      <c r="AD846" s="23" t="n"/>
      <c r="AE846" s="19" t="n"/>
      <c r="AF846" s="21">
        <f>IF(IFERROR(TRIM(INDEX($A846:$Y846,MATCH(Lists!$J$3,$A$1:$Y$1,0))&amp;""),"")&lt;&gt;"",IFERROR(TRIM(INDEX($A846:$Y846,MATCH(Lists!$J$3,$A$1:$Y$1,0))&amp;""),""),IF(IFERROR(TRIM(INDEX($A846:$Y846,MATCH(Lists!$J$4,$A$1:$Y$1,0))&amp;""),"")&lt;&gt;"",IFERROR(TRIM(INDEX($A846:$Y846,MATCH(Lists!$J$4,$A$1:$Y$1,0))&amp;""),""),IFERROR(TRIM(INDEX($A846:$Y846,MATCH(Lists!$J$2,$A$1:$Y$1,0))&amp;""),"")))</f>
        <v/>
      </c>
      <c r="AG846" s="21">
        <f>IFERROR(TRIM(INDEX($A846:$Y846,MATCH(Lists!$J$5,$A$1:$Y$1,0))&amp;""),"")</f>
        <v/>
      </c>
      <c r="AH846" s="21">
        <f>IFERROR(VALUE(IFERROR(TRIM(INDEX($A846:$Y846,MATCH(Lists!$J$6,$A$1:$Y$1,0))&amp;""),"")),"")</f>
        <v/>
      </c>
      <c r="AI846" s="22">
        <f>IF($AD846="S",Themes!$L$8,IF($AD846="M",Themes!$L$9,IF($AD846="L",Themes!$L$10,0)))</f>
        <v/>
      </c>
      <c r="AJ846" s="21">
        <f>IF(OR($AA846="",$AF846=""),0,IF(COUNTIFS($AA$2:$AA846,$AA846,$AF$2:$AF846,$AF846)=1,1,0))</f>
        <v/>
      </c>
      <c r="AK846" s="21">
        <f>IF($AJ846=1,IF(AND($AG846&lt;&gt;"",$AG846&lt;&gt;Themes!$L$12),1,0),0)</f>
        <v/>
      </c>
    </row>
    <row r="847">
      <c r="Z847" s="19" t="n"/>
      <c r="AA847" s="23" t="n"/>
      <c r="AB847" s="23" t="n"/>
      <c r="AC847" s="23" t="n"/>
      <c r="AD847" s="23" t="n"/>
      <c r="AE847" s="19" t="n"/>
      <c r="AF847" s="21">
        <f>IF(IFERROR(TRIM(INDEX($A847:$Y847,MATCH(Lists!$J$3,$A$1:$Y$1,0))&amp;""),"")&lt;&gt;"",IFERROR(TRIM(INDEX($A847:$Y847,MATCH(Lists!$J$3,$A$1:$Y$1,0))&amp;""),""),IF(IFERROR(TRIM(INDEX($A847:$Y847,MATCH(Lists!$J$4,$A$1:$Y$1,0))&amp;""),"")&lt;&gt;"",IFERROR(TRIM(INDEX($A847:$Y847,MATCH(Lists!$J$4,$A$1:$Y$1,0))&amp;""),""),IFERROR(TRIM(INDEX($A847:$Y847,MATCH(Lists!$J$2,$A$1:$Y$1,0))&amp;""),"")))</f>
        <v/>
      </c>
      <c r="AG847" s="21">
        <f>IFERROR(TRIM(INDEX($A847:$Y847,MATCH(Lists!$J$5,$A$1:$Y$1,0))&amp;""),"")</f>
        <v/>
      </c>
      <c r="AH847" s="21">
        <f>IFERROR(VALUE(IFERROR(TRIM(INDEX($A847:$Y847,MATCH(Lists!$J$6,$A$1:$Y$1,0))&amp;""),"")),"")</f>
        <v/>
      </c>
      <c r="AI847" s="22">
        <f>IF($AD847="S",Themes!$L$8,IF($AD847="M",Themes!$L$9,IF($AD847="L",Themes!$L$10,0)))</f>
        <v/>
      </c>
      <c r="AJ847" s="21">
        <f>IF(OR($AA847="",$AF847=""),0,IF(COUNTIFS($AA$2:$AA847,$AA847,$AF$2:$AF847,$AF847)=1,1,0))</f>
        <v/>
      </c>
      <c r="AK847" s="21">
        <f>IF($AJ847=1,IF(AND($AG847&lt;&gt;"",$AG847&lt;&gt;Themes!$L$12),1,0),0)</f>
        <v/>
      </c>
    </row>
    <row r="848">
      <c r="Z848" s="19" t="n"/>
      <c r="AA848" s="23" t="n"/>
      <c r="AB848" s="23" t="n"/>
      <c r="AC848" s="23" t="n"/>
      <c r="AD848" s="23" t="n"/>
      <c r="AE848" s="19" t="n"/>
      <c r="AF848" s="21">
        <f>IF(IFERROR(TRIM(INDEX($A848:$Y848,MATCH(Lists!$J$3,$A$1:$Y$1,0))&amp;""),"")&lt;&gt;"",IFERROR(TRIM(INDEX($A848:$Y848,MATCH(Lists!$J$3,$A$1:$Y$1,0))&amp;""),""),IF(IFERROR(TRIM(INDEX($A848:$Y848,MATCH(Lists!$J$4,$A$1:$Y$1,0))&amp;""),"")&lt;&gt;"",IFERROR(TRIM(INDEX($A848:$Y848,MATCH(Lists!$J$4,$A$1:$Y$1,0))&amp;""),""),IFERROR(TRIM(INDEX($A848:$Y848,MATCH(Lists!$J$2,$A$1:$Y$1,0))&amp;""),"")))</f>
        <v/>
      </c>
      <c r="AG848" s="21">
        <f>IFERROR(TRIM(INDEX($A848:$Y848,MATCH(Lists!$J$5,$A$1:$Y$1,0))&amp;""),"")</f>
        <v/>
      </c>
      <c r="AH848" s="21">
        <f>IFERROR(VALUE(IFERROR(TRIM(INDEX($A848:$Y848,MATCH(Lists!$J$6,$A$1:$Y$1,0))&amp;""),"")),"")</f>
        <v/>
      </c>
      <c r="AI848" s="22">
        <f>IF($AD848="S",Themes!$L$8,IF($AD848="M",Themes!$L$9,IF($AD848="L",Themes!$L$10,0)))</f>
        <v/>
      </c>
      <c r="AJ848" s="21">
        <f>IF(OR($AA848="",$AF848=""),0,IF(COUNTIFS($AA$2:$AA848,$AA848,$AF$2:$AF848,$AF848)=1,1,0))</f>
        <v/>
      </c>
      <c r="AK848" s="21">
        <f>IF($AJ848=1,IF(AND($AG848&lt;&gt;"",$AG848&lt;&gt;Themes!$L$12),1,0),0)</f>
        <v/>
      </c>
    </row>
    <row r="849">
      <c r="Z849" s="19" t="n"/>
      <c r="AA849" s="23" t="n"/>
      <c r="AB849" s="23" t="n"/>
      <c r="AC849" s="23" t="n"/>
      <c r="AD849" s="23" t="n"/>
      <c r="AE849" s="19" t="n"/>
      <c r="AF849" s="21">
        <f>IF(IFERROR(TRIM(INDEX($A849:$Y849,MATCH(Lists!$J$3,$A$1:$Y$1,0))&amp;""),"")&lt;&gt;"",IFERROR(TRIM(INDEX($A849:$Y849,MATCH(Lists!$J$3,$A$1:$Y$1,0))&amp;""),""),IF(IFERROR(TRIM(INDEX($A849:$Y849,MATCH(Lists!$J$4,$A$1:$Y$1,0))&amp;""),"")&lt;&gt;"",IFERROR(TRIM(INDEX($A849:$Y849,MATCH(Lists!$J$4,$A$1:$Y$1,0))&amp;""),""),IFERROR(TRIM(INDEX($A849:$Y849,MATCH(Lists!$J$2,$A$1:$Y$1,0))&amp;""),"")))</f>
        <v/>
      </c>
      <c r="AG849" s="21">
        <f>IFERROR(TRIM(INDEX($A849:$Y849,MATCH(Lists!$J$5,$A$1:$Y$1,0))&amp;""),"")</f>
        <v/>
      </c>
      <c r="AH849" s="21">
        <f>IFERROR(VALUE(IFERROR(TRIM(INDEX($A849:$Y849,MATCH(Lists!$J$6,$A$1:$Y$1,0))&amp;""),"")),"")</f>
        <v/>
      </c>
      <c r="AI849" s="22">
        <f>IF($AD849="S",Themes!$L$8,IF($AD849="M",Themes!$L$9,IF($AD849="L",Themes!$L$10,0)))</f>
        <v/>
      </c>
      <c r="AJ849" s="21">
        <f>IF(OR($AA849="",$AF849=""),0,IF(COUNTIFS($AA$2:$AA849,$AA849,$AF$2:$AF849,$AF849)=1,1,0))</f>
        <v/>
      </c>
      <c r="AK849" s="21">
        <f>IF($AJ849=1,IF(AND($AG849&lt;&gt;"",$AG849&lt;&gt;Themes!$L$12),1,0),0)</f>
        <v/>
      </c>
    </row>
    <row r="850">
      <c r="Z850" s="19" t="n"/>
      <c r="AA850" s="23" t="n"/>
      <c r="AB850" s="23" t="n"/>
      <c r="AC850" s="23" t="n"/>
      <c r="AD850" s="23" t="n"/>
      <c r="AE850" s="19" t="n"/>
      <c r="AF850" s="21">
        <f>IF(IFERROR(TRIM(INDEX($A850:$Y850,MATCH(Lists!$J$3,$A$1:$Y$1,0))&amp;""),"")&lt;&gt;"",IFERROR(TRIM(INDEX($A850:$Y850,MATCH(Lists!$J$3,$A$1:$Y$1,0))&amp;""),""),IF(IFERROR(TRIM(INDEX($A850:$Y850,MATCH(Lists!$J$4,$A$1:$Y$1,0))&amp;""),"")&lt;&gt;"",IFERROR(TRIM(INDEX($A850:$Y850,MATCH(Lists!$J$4,$A$1:$Y$1,0))&amp;""),""),IFERROR(TRIM(INDEX($A850:$Y850,MATCH(Lists!$J$2,$A$1:$Y$1,0))&amp;""),"")))</f>
        <v/>
      </c>
      <c r="AG850" s="21">
        <f>IFERROR(TRIM(INDEX($A850:$Y850,MATCH(Lists!$J$5,$A$1:$Y$1,0))&amp;""),"")</f>
        <v/>
      </c>
      <c r="AH850" s="21">
        <f>IFERROR(VALUE(IFERROR(TRIM(INDEX($A850:$Y850,MATCH(Lists!$J$6,$A$1:$Y$1,0))&amp;""),"")),"")</f>
        <v/>
      </c>
      <c r="AI850" s="22">
        <f>IF($AD850="S",Themes!$L$8,IF($AD850="M",Themes!$L$9,IF($AD850="L",Themes!$L$10,0)))</f>
        <v/>
      </c>
      <c r="AJ850" s="21">
        <f>IF(OR($AA850="",$AF850=""),0,IF(COUNTIFS($AA$2:$AA850,$AA850,$AF$2:$AF850,$AF850)=1,1,0))</f>
        <v/>
      </c>
      <c r="AK850" s="21">
        <f>IF($AJ850=1,IF(AND($AG850&lt;&gt;"",$AG850&lt;&gt;Themes!$L$12),1,0),0)</f>
        <v/>
      </c>
    </row>
    <row r="851">
      <c r="Z851" s="19" t="n"/>
      <c r="AA851" s="23" t="n"/>
      <c r="AB851" s="23" t="n"/>
      <c r="AC851" s="23" t="n"/>
      <c r="AD851" s="23" t="n"/>
      <c r="AE851" s="19" t="n"/>
      <c r="AF851" s="21">
        <f>IF(IFERROR(TRIM(INDEX($A851:$Y851,MATCH(Lists!$J$3,$A$1:$Y$1,0))&amp;""),"")&lt;&gt;"",IFERROR(TRIM(INDEX($A851:$Y851,MATCH(Lists!$J$3,$A$1:$Y$1,0))&amp;""),""),IF(IFERROR(TRIM(INDEX($A851:$Y851,MATCH(Lists!$J$4,$A$1:$Y$1,0))&amp;""),"")&lt;&gt;"",IFERROR(TRIM(INDEX($A851:$Y851,MATCH(Lists!$J$4,$A$1:$Y$1,0))&amp;""),""),IFERROR(TRIM(INDEX($A851:$Y851,MATCH(Lists!$J$2,$A$1:$Y$1,0))&amp;""),"")))</f>
        <v/>
      </c>
      <c r="AG851" s="21">
        <f>IFERROR(TRIM(INDEX($A851:$Y851,MATCH(Lists!$J$5,$A$1:$Y$1,0))&amp;""),"")</f>
        <v/>
      </c>
      <c r="AH851" s="21">
        <f>IFERROR(VALUE(IFERROR(TRIM(INDEX($A851:$Y851,MATCH(Lists!$J$6,$A$1:$Y$1,0))&amp;""),"")),"")</f>
        <v/>
      </c>
      <c r="AI851" s="22">
        <f>IF($AD851="S",Themes!$L$8,IF($AD851="M",Themes!$L$9,IF($AD851="L",Themes!$L$10,0)))</f>
        <v/>
      </c>
      <c r="AJ851" s="21">
        <f>IF(OR($AA851="",$AF851=""),0,IF(COUNTIFS($AA$2:$AA851,$AA851,$AF$2:$AF851,$AF851)=1,1,0))</f>
        <v/>
      </c>
      <c r="AK851" s="21">
        <f>IF($AJ851=1,IF(AND($AG851&lt;&gt;"",$AG851&lt;&gt;Themes!$L$12),1,0),0)</f>
        <v/>
      </c>
    </row>
    <row r="852">
      <c r="Z852" s="19" t="n"/>
      <c r="AA852" s="23" t="n"/>
      <c r="AB852" s="23" t="n"/>
      <c r="AC852" s="23" t="n"/>
      <c r="AD852" s="23" t="n"/>
      <c r="AE852" s="19" t="n"/>
      <c r="AF852" s="21">
        <f>IF(IFERROR(TRIM(INDEX($A852:$Y852,MATCH(Lists!$J$3,$A$1:$Y$1,0))&amp;""),"")&lt;&gt;"",IFERROR(TRIM(INDEX($A852:$Y852,MATCH(Lists!$J$3,$A$1:$Y$1,0))&amp;""),""),IF(IFERROR(TRIM(INDEX($A852:$Y852,MATCH(Lists!$J$4,$A$1:$Y$1,0))&amp;""),"")&lt;&gt;"",IFERROR(TRIM(INDEX($A852:$Y852,MATCH(Lists!$J$4,$A$1:$Y$1,0))&amp;""),""),IFERROR(TRIM(INDEX($A852:$Y852,MATCH(Lists!$J$2,$A$1:$Y$1,0))&amp;""),"")))</f>
        <v/>
      </c>
      <c r="AG852" s="21">
        <f>IFERROR(TRIM(INDEX($A852:$Y852,MATCH(Lists!$J$5,$A$1:$Y$1,0))&amp;""),"")</f>
        <v/>
      </c>
      <c r="AH852" s="21">
        <f>IFERROR(VALUE(IFERROR(TRIM(INDEX($A852:$Y852,MATCH(Lists!$J$6,$A$1:$Y$1,0))&amp;""),"")),"")</f>
        <v/>
      </c>
      <c r="AI852" s="22">
        <f>IF($AD852="S",Themes!$L$8,IF($AD852="M",Themes!$L$9,IF($AD852="L",Themes!$L$10,0)))</f>
        <v/>
      </c>
      <c r="AJ852" s="21">
        <f>IF(OR($AA852="",$AF852=""),0,IF(COUNTIFS($AA$2:$AA852,$AA852,$AF$2:$AF852,$AF852)=1,1,0))</f>
        <v/>
      </c>
      <c r="AK852" s="21">
        <f>IF($AJ852=1,IF(AND($AG852&lt;&gt;"",$AG852&lt;&gt;Themes!$L$12),1,0),0)</f>
        <v/>
      </c>
    </row>
    <row r="853">
      <c r="Z853" s="19" t="n"/>
      <c r="AA853" s="23" t="n"/>
      <c r="AB853" s="23" t="n"/>
      <c r="AC853" s="23" t="n"/>
      <c r="AD853" s="23" t="n"/>
      <c r="AE853" s="19" t="n"/>
      <c r="AF853" s="21">
        <f>IF(IFERROR(TRIM(INDEX($A853:$Y853,MATCH(Lists!$J$3,$A$1:$Y$1,0))&amp;""),"")&lt;&gt;"",IFERROR(TRIM(INDEX($A853:$Y853,MATCH(Lists!$J$3,$A$1:$Y$1,0))&amp;""),""),IF(IFERROR(TRIM(INDEX($A853:$Y853,MATCH(Lists!$J$4,$A$1:$Y$1,0))&amp;""),"")&lt;&gt;"",IFERROR(TRIM(INDEX($A853:$Y853,MATCH(Lists!$J$4,$A$1:$Y$1,0))&amp;""),""),IFERROR(TRIM(INDEX($A853:$Y853,MATCH(Lists!$J$2,$A$1:$Y$1,0))&amp;""),"")))</f>
        <v/>
      </c>
      <c r="AG853" s="21">
        <f>IFERROR(TRIM(INDEX($A853:$Y853,MATCH(Lists!$J$5,$A$1:$Y$1,0))&amp;""),"")</f>
        <v/>
      </c>
      <c r="AH853" s="21">
        <f>IFERROR(VALUE(IFERROR(TRIM(INDEX($A853:$Y853,MATCH(Lists!$J$6,$A$1:$Y$1,0))&amp;""),"")),"")</f>
        <v/>
      </c>
      <c r="AI853" s="22">
        <f>IF($AD853="S",Themes!$L$8,IF($AD853="M",Themes!$L$9,IF($AD853="L",Themes!$L$10,0)))</f>
        <v/>
      </c>
      <c r="AJ853" s="21">
        <f>IF(OR($AA853="",$AF853=""),0,IF(COUNTIFS($AA$2:$AA853,$AA853,$AF$2:$AF853,$AF853)=1,1,0))</f>
        <v/>
      </c>
      <c r="AK853" s="21">
        <f>IF($AJ853=1,IF(AND($AG853&lt;&gt;"",$AG853&lt;&gt;Themes!$L$12),1,0),0)</f>
        <v/>
      </c>
    </row>
    <row r="854">
      <c r="Z854" s="19" t="n"/>
      <c r="AA854" s="23" t="n"/>
      <c r="AB854" s="23" t="n"/>
      <c r="AC854" s="23" t="n"/>
      <c r="AD854" s="23" t="n"/>
      <c r="AE854" s="19" t="n"/>
      <c r="AF854" s="21">
        <f>IF(IFERROR(TRIM(INDEX($A854:$Y854,MATCH(Lists!$J$3,$A$1:$Y$1,0))&amp;""),"")&lt;&gt;"",IFERROR(TRIM(INDEX($A854:$Y854,MATCH(Lists!$J$3,$A$1:$Y$1,0))&amp;""),""),IF(IFERROR(TRIM(INDEX($A854:$Y854,MATCH(Lists!$J$4,$A$1:$Y$1,0))&amp;""),"")&lt;&gt;"",IFERROR(TRIM(INDEX($A854:$Y854,MATCH(Lists!$J$4,$A$1:$Y$1,0))&amp;""),""),IFERROR(TRIM(INDEX($A854:$Y854,MATCH(Lists!$J$2,$A$1:$Y$1,0))&amp;""),"")))</f>
        <v/>
      </c>
      <c r="AG854" s="21">
        <f>IFERROR(TRIM(INDEX($A854:$Y854,MATCH(Lists!$J$5,$A$1:$Y$1,0))&amp;""),"")</f>
        <v/>
      </c>
      <c r="AH854" s="21">
        <f>IFERROR(VALUE(IFERROR(TRIM(INDEX($A854:$Y854,MATCH(Lists!$J$6,$A$1:$Y$1,0))&amp;""),"")),"")</f>
        <v/>
      </c>
      <c r="AI854" s="22">
        <f>IF($AD854="S",Themes!$L$8,IF($AD854="M",Themes!$L$9,IF($AD854="L",Themes!$L$10,0)))</f>
        <v/>
      </c>
      <c r="AJ854" s="21">
        <f>IF(OR($AA854="",$AF854=""),0,IF(COUNTIFS($AA$2:$AA854,$AA854,$AF$2:$AF854,$AF854)=1,1,0))</f>
        <v/>
      </c>
      <c r="AK854" s="21">
        <f>IF($AJ854=1,IF(AND($AG854&lt;&gt;"",$AG854&lt;&gt;Themes!$L$12),1,0),0)</f>
        <v/>
      </c>
    </row>
    <row r="855">
      <c r="Z855" s="19" t="n"/>
      <c r="AA855" s="23" t="n"/>
      <c r="AB855" s="23" t="n"/>
      <c r="AC855" s="23" t="n"/>
      <c r="AD855" s="23" t="n"/>
      <c r="AE855" s="19" t="n"/>
      <c r="AF855" s="21">
        <f>IF(IFERROR(TRIM(INDEX($A855:$Y855,MATCH(Lists!$J$3,$A$1:$Y$1,0))&amp;""),"")&lt;&gt;"",IFERROR(TRIM(INDEX($A855:$Y855,MATCH(Lists!$J$3,$A$1:$Y$1,0))&amp;""),""),IF(IFERROR(TRIM(INDEX($A855:$Y855,MATCH(Lists!$J$4,$A$1:$Y$1,0))&amp;""),"")&lt;&gt;"",IFERROR(TRIM(INDEX($A855:$Y855,MATCH(Lists!$J$4,$A$1:$Y$1,0))&amp;""),""),IFERROR(TRIM(INDEX($A855:$Y855,MATCH(Lists!$J$2,$A$1:$Y$1,0))&amp;""),"")))</f>
        <v/>
      </c>
      <c r="AG855" s="21">
        <f>IFERROR(TRIM(INDEX($A855:$Y855,MATCH(Lists!$J$5,$A$1:$Y$1,0))&amp;""),"")</f>
        <v/>
      </c>
      <c r="AH855" s="21">
        <f>IFERROR(VALUE(IFERROR(TRIM(INDEX($A855:$Y855,MATCH(Lists!$J$6,$A$1:$Y$1,0))&amp;""),"")),"")</f>
        <v/>
      </c>
      <c r="AI855" s="22">
        <f>IF($AD855="S",Themes!$L$8,IF($AD855="M",Themes!$L$9,IF($AD855="L",Themes!$L$10,0)))</f>
        <v/>
      </c>
      <c r="AJ855" s="21">
        <f>IF(OR($AA855="",$AF855=""),0,IF(COUNTIFS($AA$2:$AA855,$AA855,$AF$2:$AF855,$AF855)=1,1,0))</f>
        <v/>
      </c>
      <c r="AK855" s="21">
        <f>IF($AJ855=1,IF(AND($AG855&lt;&gt;"",$AG855&lt;&gt;Themes!$L$12),1,0),0)</f>
        <v/>
      </c>
    </row>
    <row r="856">
      <c r="Z856" s="19" t="n"/>
      <c r="AA856" s="23" t="n"/>
      <c r="AB856" s="23" t="n"/>
      <c r="AC856" s="23" t="n"/>
      <c r="AD856" s="23" t="n"/>
      <c r="AE856" s="19" t="n"/>
      <c r="AF856" s="21">
        <f>IF(IFERROR(TRIM(INDEX($A856:$Y856,MATCH(Lists!$J$3,$A$1:$Y$1,0))&amp;""),"")&lt;&gt;"",IFERROR(TRIM(INDEX($A856:$Y856,MATCH(Lists!$J$3,$A$1:$Y$1,0))&amp;""),""),IF(IFERROR(TRIM(INDEX($A856:$Y856,MATCH(Lists!$J$4,$A$1:$Y$1,0))&amp;""),"")&lt;&gt;"",IFERROR(TRIM(INDEX($A856:$Y856,MATCH(Lists!$J$4,$A$1:$Y$1,0))&amp;""),""),IFERROR(TRIM(INDEX($A856:$Y856,MATCH(Lists!$J$2,$A$1:$Y$1,0))&amp;""),"")))</f>
        <v/>
      </c>
      <c r="AG856" s="21">
        <f>IFERROR(TRIM(INDEX($A856:$Y856,MATCH(Lists!$J$5,$A$1:$Y$1,0))&amp;""),"")</f>
        <v/>
      </c>
      <c r="AH856" s="21">
        <f>IFERROR(VALUE(IFERROR(TRIM(INDEX($A856:$Y856,MATCH(Lists!$J$6,$A$1:$Y$1,0))&amp;""),"")),"")</f>
        <v/>
      </c>
      <c r="AI856" s="22">
        <f>IF($AD856="S",Themes!$L$8,IF($AD856="M",Themes!$L$9,IF($AD856="L",Themes!$L$10,0)))</f>
        <v/>
      </c>
      <c r="AJ856" s="21">
        <f>IF(OR($AA856="",$AF856=""),0,IF(COUNTIFS($AA$2:$AA856,$AA856,$AF$2:$AF856,$AF856)=1,1,0))</f>
        <v/>
      </c>
      <c r="AK856" s="21">
        <f>IF($AJ856=1,IF(AND($AG856&lt;&gt;"",$AG856&lt;&gt;Themes!$L$12),1,0),0)</f>
        <v/>
      </c>
    </row>
    <row r="857">
      <c r="Z857" s="19" t="n"/>
      <c r="AA857" s="23" t="n"/>
      <c r="AB857" s="23" t="n"/>
      <c r="AC857" s="23" t="n"/>
      <c r="AD857" s="23" t="n"/>
      <c r="AE857" s="19" t="n"/>
      <c r="AF857" s="21">
        <f>IF(IFERROR(TRIM(INDEX($A857:$Y857,MATCH(Lists!$J$3,$A$1:$Y$1,0))&amp;""),"")&lt;&gt;"",IFERROR(TRIM(INDEX($A857:$Y857,MATCH(Lists!$J$3,$A$1:$Y$1,0))&amp;""),""),IF(IFERROR(TRIM(INDEX($A857:$Y857,MATCH(Lists!$J$4,$A$1:$Y$1,0))&amp;""),"")&lt;&gt;"",IFERROR(TRIM(INDEX($A857:$Y857,MATCH(Lists!$J$4,$A$1:$Y$1,0))&amp;""),""),IFERROR(TRIM(INDEX($A857:$Y857,MATCH(Lists!$J$2,$A$1:$Y$1,0))&amp;""),"")))</f>
        <v/>
      </c>
      <c r="AG857" s="21">
        <f>IFERROR(TRIM(INDEX($A857:$Y857,MATCH(Lists!$J$5,$A$1:$Y$1,0))&amp;""),"")</f>
        <v/>
      </c>
      <c r="AH857" s="21">
        <f>IFERROR(VALUE(IFERROR(TRIM(INDEX($A857:$Y857,MATCH(Lists!$J$6,$A$1:$Y$1,0))&amp;""),"")),"")</f>
        <v/>
      </c>
      <c r="AI857" s="22">
        <f>IF($AD857="S",Themes!$L$8,IF($AD857="M",Themes!$L$9,IF($AD857="L",Themes!$L$10,0)))</f>
        <v/>
      </c>
      <c r="AJ857" s="21">
        <f>IF(OR($AA857="",$AF857=""),0,IF(COUNTIFS($AA$2:$AA857,$AA857,$AF$2:$AF857,$AF857)=1,1,0))</f>
        <v/>
      </c>
      <c r="AK857" s="21">
        <f>IF($AJ857=1,IF(AND($AG857&lt;&gt;"",$AG857&lt;&gt;Themes!$L$12),1,0),0)</f>
        <v/>
      </c>
    </row>
    <row r="858">
      <c r="Z858" s="19" t="n"/>
      <c r="AA858" s="23" t="n"/>
      <c r="AB858" s="23" t="n"/>
      <c r="AC858" s="23" t="n"/>
      <c r="AD858" s="23" t="n"/>
      <c r="AE858" s="19" t="n"/>
      <c r="AF858" s="21">
        <f>IF(IFERROR(TRIM(INDEX($A858:$Y858,MATCH(Lists!$J$3,$A$1:$Y$1,0))&amp;""),"")&lt;&gt;"",IFERROR(TRIM(INDEX($A858:$Y858,MATCH(Lists!$J$3,$A$1:$Y$1,0))&amp;""),""),IF(IFERROR(TRIM(INDEX($A858:$Y858,MATCH(Lists!$J$4,$A$1:$Y$1,0))&amp;""),"")&lt;&gt;"",IFERROR(TRIM(INDEX($A858:$Y858,MATCH(Lists!$J$4,$A$1:$Y$1,0))&amp;""),""),IFERROR(TRIM(INDEX($A858:$Y858,MATCH(Lists!$J$2,$A$1:$Y$1,0))&amp;""),"")))</f>
        <v/>
      </c>
      <c r="AG858" s="21">
        <f>IFERROR(TRIM(INDEX($A858:$Y858,MATCH(Lists!$J$5,$A$1:$Y$1,0))&amp;""),"")</f>
        <v/>
      </c>
      <c r="AH858" s="21">
        <f>IFERROR(VALUE(IFERROR(TRIM(INDEX($A858:$Y858,MATCH(Lists!$J$6,$A$1:$Y$1,0))&amp;""),"")),"")</f>
        <v/>
      </c>
      <c r="AI858" s="22">
        <f>IF($AD858="S",Themes!$L$8,IF($AD858="M",Themes!$L$9,IF($AD858="L",Themes!$L$10,0)))</f>
        <v/>
      </c>
      <c r="AJ858" s="21">
        <f>IF(OR($AA858="",$AF858=""),0,IF(COUNTIFS($AA$2:$AA858,$AA858,$AF$2:$AF858,$AF858)=1,1,0))</f>
        <v/>
      </c>
      <c r="AK858" s="21">
        <f>IF($AJ858=1,IF(AND($AG858&lt;&gt;"",$AG858&lt;&gt;Themes!$L$12),1,0),0)</f>
        <v/>
      </c>
    </row>
    <row r="859">
      <c r="Z859" s="19" t="n"/>
      <c r="AA859" s="23" t="n"/>
      <c r="AB859" s="23" t="n"/>
      <c r="AC859" s="23" t="n"/>
      <c r="AD859" s="23" t="n"/>
      <c r="AE859" s="19" t="n"/>
      <c r="AF859" s="21">
        <f>IF(IFERROR(TRIM(INDEX($A859:$Y859,MATCH(Lists!$J$3,$A$1:$Y$1,0))&amp;""),"")&lt;&gt;"",IFERROR(TRIM(INDEX($A859:$Y859,MATCH(Lists!$J$3,$A$1:$Y$1,0))&amp;""),""),IF(IFERROR(TRIM(INDEX($A859:$Y859,MATCH(Lists!$J$4,$A$1:$Y$1,0))&amp;""),"")&lt;&gt;"",IFERROR(TRIM(INDEX($A859:$Y859,MATCH(Lists!$J$4,$A$1:$Y$1,0))&amp;""),""),IFERROR(TRIM(INDEX($A859:$Y859,MATCH(Lists!$J$2,$A$1:$Y$1,0))&amp;""),"")))</f>
        <v/>
      </c>
      <c r="AG859" s="21">
        <f>IFERROR(TRIM(INDEX($A859:$Y859,MATCH(Lists!$J$5,$A$1:$Y$1,0))&amp;""),"")</f>
        <v/>
      </c>
      <c r="AH859" s="21">
        <f>IFERROR(VALUE(IFERROR(TRIM(INDEX($A859:$Y859,MATCH(Lists!$J$6,$A$1:$Y$1,0))&amp;""),"")),"")</f>
        <v/>
      </c>
      <c r="AI859" s="22">
        <f>IF($AD859="S",Themes!$L$8,IF($AD859="M",Themes!$L$9,IF($AD859="L",Themes!$L$10,0)))</f>
        <v/>
      </c>
      <c r="AJ859" s="21">
        <f>IF(OR($AA859="",$AF859=""),0,IF(COUNTIFS($AA$2:$AA859,$AA859,$AF$2:$AF859,$AF859)=1,1,0))</f>
        <v/>
      </c>
      <c r="AK859" s="21">
        <f>IF($AJ859=1,IF(AND($AG859&lt;&gt;"",$AG859&lt;&gt;Themes!$L$12),1,0),0)</f>
        <v/>
      </c>
    </row>
    <row r="860">
      <c r="Z860" s="19" t="n"/>
      <c r="AA860" s="23" t="n"/>
      <c r="AB860" s="23" t="n"/>
      <c r="AC860" s="23" t="n"/>
      <c r="AD860" s="23" t="n"/>
      <c r="AE860" s="19" t="n"/>
      <c r="AF860" s="21">
        <f>IF(IFERROR(TRIM(INDEX($A860:$Y860,MATCH(Lists!$J$3,$A$1:$Y$1,0))&amp;""),"")&lt;&gt;"",IFERROR(TRIM(INDEX($A860:$Y860,MATCH(Lists!$J$3,$A$1:$Y$1,0))&amp;""),""),IF(IFERROR(TRIM(INDEX($A860:$Y860,MATCH(Lists!$J$4,$A$1:$Y$1,0))&amp;""),"")&lt;&gt;"",IFERROR(TRIM(INDEX($A860:$Y860,MATCH(Lists!$J$4,$A$1:$Y$1,0))&amp;""),""),IFERROR(TRIM(INDEX($A860:$Y860,MATCH(Lists!$J$2,$A$1:$Y$1,0))&amp;""),"")))</f>
        <v/>
      </c>
      <c r="AG860" s="21">
        <f>IFERROR(TRIM(INDEX($A860:$Y860,MATCH(Lists!$J$5,$A$1:$Y$1,0))&amp;""),"")</f>
        <v/>
      </c>
      <c r="AH860" s="21">
        <f>IFERROR(VALUE(IFERROR(TRIM(INDEX($A860:$Y860,MATCH(Lists!$J$6,$A$1:$Y$1,0))&amp;""),"")),"")</f>
        <v/>
      </c>
      <c r="AI860" s="22">
        <f>IF($AD860="S",Themes!$L$8,IF($AD860="M",Themes!$L$9,IF($AD860="L",Themes!$L$10,0)))</f>
        <v/>
      </c>
      <c r="AJ860" s="21">
        <f>IF(OR($AA860="",$AF860=""),0,IF(COUNTIFS($AA$2:$AA860,$AA860,$AF$2:$AF860,$AF860)=1,1,0))</f>
        <v/>
      </c>
      <c r="AK860" s="21">
        <f>IF($AJ860=1,IF(AND($AG860&lt;&gt;"",$AG860&lt;&gt;Themes!$L$12),1,0),0)</f>
        <v/>
      </c>
    </row>
    <row r="861">
      <c r="Z861" s="19" t="n"/>
      <c r="AA861" s="23" t="n"/>
      <c r="AB861" s="23" t="n"/>
      <c r="AC861" s="23" t="n"/>
      <c r="AD861" s="23" t="n"/>
      <c r="AE861" s="19" t="n"/>
      <c r="AF861" s="21">
        <f>IF(IFERROR(TRIM(INDEX($A861:$Y861,MATCH(Lists!$J$3,$A$1:$Y$1,0))&amp;""),"")&lt;&gt;"",IFERROR(TRIM(INDEX($A861:$Y861,MATCH(Lists!$J$3,$A$1:$Y$1,0))&amp;""),""),IF(IFERROR(TRIM(INDEX($A861:$Y861,MATCH(Lists!$J$4,$A$1:$Y$1,0))&amp;""),"")&lt;&gt;"",IFERROR(TRIM(INDEX($A861:$Y861,MATCH(Lists!$J$4,$A$1:$Y$1,0))&amp;""),""),IFERROR(TRIM(INDEX($A861:$Y861,MATCH(Lists!$J$2,$A$1:$Y$1,0))&amp;""),"")))</f>
        <v/>
      </c>
      <c r="AG861" s="21">
        <f>IFERROR(TRIM(INDEX($A861:$Y861,MATCH(Lists!$J$5,$A$1:$Y$1,0))&amp;""),"")</f>
        <v/>
      </c>
      <c r="AH861" s="21">
        <f>IFERROR(VALUE(IFERROR(TRIM(INDEX($A861:$Y861,MATCH(Lists!$J$6,$A$1:$Y$1,0))&amp;""),"")),"")</f>
        <v/>
      </c>
      <c r="AI861" s="22">
        <f>IF($AD861="S",Themes!$L$8,IF($AD861="M",Themes!$L$9,IF($AD861="L",Themes!$L$10,0)))</f>
        <v/>
      </c>
      <c r="AJ861" s="21">
        <f>IF(OR($AA861="",$AF861=""),0,IF(COUNTIFS($AA$2:$AA861,$AA861,$AF$2:$AF861,$AF861)=1,1,0))</f>
        <v/>
      </c>
      <c r="AK861" s="21">
        <f>IF($AJ861=1,IF(AND($AG861&lt;&gt;"",$AG861&lt;&gt;Themes!$L$12),1,0),0)</f>
        <v/>
      </c>
    </row>
    <row r="862">
      <c r="Z862" s="19" t="n"/>
      <c r="AA862" s="23" t="n"/>
      <c r="AB862" s="23" t="n"/>
      <c r="AC862" s="23" t="n"/>
      <c r="AD862" s="23" t="n"/>
      <c r="AE862" s="19" t="n"/>
      <c r="AF862" s="21">
        <f>IF(IFERROR(TRIM(INDEX($A862:$Y862,MATCH(Lists!$J$3,$A$1:$Y$1,0))&amp;""),"")&lt;&gt;"",IFERROR(TRIM(INDEX($A862:$Y862,MATCH(Lists!$J$3,$A$1:$Y$1,0))&amp;""),""),IF(IFERROR(TRIM(INDEX($A862:$Y862,MATCH(Lists!$J$4,$A$1:$Y$1,0))&amp;""),"")&lt;&gt;"",IFERROR(TRIM(INDEX($A862:$Y862,MATCH(Lists!$J$4,$A$1:$Y$1,0))&amp;""),""),IFERROR(TRIM(INDEX($A862:$Y862,MATCH(Lists!$J$2,$A$1:$Y$1,0))&amp;""),"")))</f>
        <v/>
      </c>
      <c r="AG862" s="21">
        <f>IFERROR(TRIM(INDEX($A862:$Y862,MATCH(Lists!$J$5,$A$1:$Y$1,0))&amp;""),"")</f>
        <v/>
      </c>
      <c r="AH862" s="21">
        <f>IFERROR(VALUE(IFERROR(TRIM(INDEX($A862:$Y862,MATCH(Lists!$J$6,$A$1:$Y$1,0))&amp;""),"")),"")</f>
        <v/>
      </c>
      <c r="AI862" s="22">
        <f>IF($AD862="S",Themes!$L$8,IF($AD862="M",Themes!$L$9,IF($AD862="L",Themes!$L$10,0)))</f>
        <v/>
      </c>
      <c r="AJ862" s="21">
        <f>IF(OR($AA862="",$AF862=""),0,IF(COUNTIFS($AA$2:$AA862,$AA862,$AF$2:$AF862,$AF862)=1,1,0))</f>
        <v/>
      </c>
      <c r="AK862" s="21">
        <f>IF($AJ862=1,IF(AND($AG862&lt;&gt;"",$AG862&lt;&gt;Themes!$L$12),1,0),0)</f>
        <v/>
      </c>
    </row>
    <row r="863">
      <c r="Z863" s="19" t="n"/>
      <c r="AA863" s="23" t="n"/>
      <c r="AB863" s="23" t="n"/>
      <c r="AC863" s="23" t="n"/>
      <c r="AD863" s="23" t="n"/>
      <c r="AE863" s="19" t="n"/>
      <c r="AF863" s="21">
        <f>IF(IFERROR(TRIM(INDEX($A863:$Y863,MATCH(Lists!$J$3,$A$1:$Y$1,0))&amp;""),"")&lt;&gt;"",IFERROR(TRIM(INDEX($A863:$Y863,MATCH(Lists!$J$3,$A$1:$Y$1,0))&amp;""),""),IF(IFERROR(TRIM(INDEX($A863:$Y863,MATCH(Lists!$J$4,$A$1:$Y$1,0))&amp;""),"")&lt;&gt;"",IFERROR(TRIM(INDEX($A863:$Y863,MATCH(Lists!$J$4,$A$1:$Y$1,0))&amp;""),""),IFERROR(TRIM(INDEX($A863:$Y863,MATCH(Lists!$J$2,$A$1:$Y$1,0))&amp;""),"")))</f>
        <v/>
      </c>
      <c r="AG863" s="21">
        <f>IFERROR(TRIM(INDEX($A863:$Y863,MATCH(Lists!$J$5,$A$1:$Y$1,0))&amp;""),"")</f>
        <v/>
      </c>
      <c r="AH863" s="21">
        <f>IFERROR(VALUE(IFERROR(TRIM(INDEX($A863:$Y863,MATCH(Lists!$J$6,$A$1:$Y$1,0))&amp;""),"")),"")</f>
        <v/>
      </c>
      <c r="AI863" s="22">
        <f>IF($AD863="S",Themes!$L$8,IF($AD863="M",Themes!$L$9,IF($AD863="L",Themes!$L$10,0)))</f>
        <v/>
      </c>
      <c r="AJ863" s="21">
        <f>IF(OR($AA863="",$AF863=""),0,IF(COUNTIFS($AA$2:$AA863,$AA863,$AF$2:$AF863,$AF863)=1,1,0))</f>
        <v/>
      </c>
      <c r="AK863" s="21">
        <f>IF($AJ863=1,IF(AND($AG863&lt;&gt;"",$AG863&lt;&gt;Themes!$L$12),1,0),0)</f>
        <v/>
      </c>
    </row>
    <row r="864">
      <c r="Z864" s="19" t="n"/>
      <c r="AA864" s="23" t="n"/>
      <c r="AB864" s="23" t="n"/>
      <c r="AC864" s="23" t="n"/>
      <c r="AD864" s="23" t="n"/>
      <c r="AE864" s="19" t="n"/>
      <c r="AF864" s="21">
        <f>IF(IFERROR(TRIM(INDEX($A864:$Y864,MATCH(Lists!$J$3,$A$1:$Y$1,0))&amp;""),"")&lt;&gt;"",IFERROR(TRIM(INDEX($A864:$Y864,MATCH(Lists!$J$3,$A$1:$Y$1,0))&amp;""),""),IF(IFERROR(TRIM(INDEX($A864:$Y864,MATCH(Lists!$J$4,$A$1:$Y$1,0))&amp;""),"")&lt;&gt;"",IFERROR(TRIM(INDEX($A864:$Y864,MATCH(Lists!$J$4,$A$1:$Y$1,0))&amp;""),""),IFERROR(TRIM(INDEX($A864:$Y864,MATCH(Lists!$J$2,$A$1:$Y$1,0))&amp;""),"")))</f>
        <v/>
      </c>
      <c r="AG864" s="21">
        <f>IFERROR(TRIM(INDEX($A864:$Y864,MATCH(Lists!$J$5,$A$1:$Y$1,0))&amp;""),"")</f>
        <v/>
      </c>
      <c r="AH864" s="21">
        <f>IFERROR(VALUE(IFERROR(TRIM(INDEX($A864:$Y864,MATCH(Lists!$J$6,$A$1:$Y$1,0))&amp;""),"")),"")</f>
        <v/>
      </c>
      <c r="AI864" s="22">
        <f>IF($AD864="S",Themes!$L$8,IF($AD864="M",Themes!$L$9,IF($AD864="L",Themes!$L$10,0)))</f>
        <v/>
      </c>
      <c r="AJ864" s="21">
        <f>IF(OR($AA864="",$AF864=""),0,IF(COUNTIFS($AA$2:$AA864,$AA864,$AF$2:$AF864,$AF864)=1,1,0))</f>
        <v/>
      </c>
      <c r="AK864" s="21">
        <f>IF($AJ864=1,IF(AND($AG864&lt;&gt;"",$AG864&lt;&gt;Themes!$L$12),1,0),0)</f>
        <v/>
      </c>
    </row>
    <row r="865">
      <c r="Z865" s="19" t="n"/>
      <c r="AA865" s="23" t="n"/>
      <c r="AB865" s="23" t="n"/>
      <c r="AC865" s="23" t="n"/>
      <c r="AD865" s="23" t="n"/>
      <c r="AE865" s="19" t="n"/>
      <c r="AF865" s="21">
        <f>IF(IFERROR(TRIM(INDEX($A865:$Y865,MATCH(Lists!$J$3,$A$1:$Y$1,0))&amp;""),"")&lt;&gt;"",IFERROR(TRIM(INDEX($A865:$Y865,MATCH(Lists!$J$3,$A$1:$Y$1,0))&amp;""),""),IF(IFERROR(TRIM(INDEX($A865:$Y865,MATCH(Lists!$J$4,$A$1:$Y$1,0))&amp;""),"")&lt;&gt;"",IFERROR(TRIM(INDEX($A865:$Y865,MATCH(Lists!$J$4,$A$1:$Y$1,0))&amp;""),""),IFERROR(TRIM(INDEX($A865:$Y865,MATCH(Lists!$J$2,$A$1:$Y$1,0))&amp;""),"")))</f>
        <v/>
      </c>
      <c r="AG865" s="21">
        <f>IFERROR(TRIM(INDEX($A865:$Y865,MATCH(Lists!$J$5,$A$1:$Y$1,0))&amp;""),"")</f>
        <v/>
      </c>
      <c r="AH865" s="21">
        <f>IFERROR(VALUE(IFERROR(TRIM(INDEX($A865:$Y865,MATCH(Lists!$J$6,$A$1:$Y$1,0))&amp;""),"")),"")</f>
        <v/>
      </c>
      <c r="AI865" s="22">
        <f>IF($AD865="S",Themes!$L$8,IF($AD865="M",Themes!$L$9,IF($AD865="L",Themes!$L$10,0)))</f>
        <v/>
      </c>
      <c r="AJ865" s="21">
        <f>IF(OR($AA865="",$AF865=""),0,IF(COUNTIFS($AA$2:$AA865,$AA865,$AF$2:$AF865,$AF865)=1,1,0))</f>
        <v/>
      </c>
      <c r="AK865" s="21">
        <f>IF($AJ865=1,IF(AND($AG865&lt;&gt;"",$AG865&lt;&gt;Themes!$L$12),1,0),0)</f>
        <v/>
      </c>
    </row>
    <row r="866">
      <c r="Z866" s="19" t="n"/>
      <c r="AA866" s="23" t="n"/>
      <c r="AB866" s="23" t="n"/>
      <c r="AC866" s="23" t="n"/>
      <c r="AD866" s="23" t="n"/>
      <c r="AE866" s="19" t="n"/>
      <c r="AF866" s="21">
        <f>IF(IFERROR(TRIM(INDEX($A866:$Y866,MATCH(Lists!$J$3,$A$1:$Y$1,0))&amp;""),"")&lt;&gt;"",IFERROR(TRIM(INDEX($A866:$Y866,MATCH(Lists!$J$3,$A$1:$Y$1,0))&amp;""),""),IF(IFERROR(TRIM(INDEX($A866:$Y866,MATCH(Lists!$J$4,$A$1:$Y$1,0))&amp;""),"")&lt;&gt;"",IFERROR(TRIM(INDEX($A866:$Y866,MATCH(Lists!$J$4,$A$1:$Y$1,0))&amp;""),""),IFERROR(TRIM(INDEX($A866:$Y866,MATCH(Lists!$J$2,$A$1:$Y$1,0))&amp;""),"")))</f>
        <v/>
      </c>
      <c r="AG866" s="21">
        <f>IFERROR(TRIM(INDEX($A866:$Y866,MATCH(Lists!$J$5,$A$1:$Y$1,0))&amp;""),"")</f>
        <v/>
      </c>
      <c r="AH866" s="21">
        <f>IFERROR(VALUE(IFERROR(TRIM(INDEX($A866:$Y866,MATCH(Lists!$J$6,$A$1:$Y$1,0))&amp;""),"")),"")</f>
        <v/>
      </c>
      <c r="AI866" s="22">
        <f>IF($AD866="S",Themes!$L$8,IF($AD866="M",Themes!$L$9,IF($AD866="L",Themes!$L$10,0)))</f>
        <v/>
      </c>
      <c r="AJ866" s="21">
        <f>IF(OR($AA866="",$AF866=""),0,IF(COUNTIFS($AA$2:$AA866,$AA866,$AF$2:$AF866,$AF866)=1,1,0))</f>
        <v/>
      </c>
      <c r="AK866" s="21">
        <f>IF($AJ866=1,IF(AND($AG866&lt;&gt;"",$AG866&lt;&gt;Themes!$L$12),1,0),0)</f>
        <v/>
      </c>
    </row>
    <row r="867">
      <c r="Z867" s="19" t="n"/>
      <c r="AA867" s="23" t="n"/>
      <c r="AB867" s="23" t="n"/>
      <c r="AC867" s="23" t="n"/>
      <c r="AD867" s="23" t="n"/>
      <c r="AE867" s="19" t="n"/>
      <c r="AF867" s="21">
        <f>IF(IFERROR(TRIM(INDEX($A867:$Y867,MATCH(Lists!$J$3,$A$1:$Y$1,0))&amp;""),"")&lt;&gt;"",IFERROR(TRIM(INDEX($A867:$Y867,MATCH(Lists!$J$3,$A$1:$Y$1,0))&amp;""),""),IF(IFERROR(TRIM(INDEX($A867:$Y867,MATCH(Lists!$J$4,$A$1:$Y$1,0))&amp;""),"")&lt;&gt;"",IFERROR(TRIM(INDEX($A867:$Y867,MATCH(Lists!$J$4,$A$1:$Y$1,0))&amp;""),""),IFERROR(TRIM(INDEX($A867:$Y867,MATCH(Lists!$J$2,$A$1:$Y$1,0))&amp;""),"")))</f>
        <v/>
      </c>
      <c r="AG867" s="21">
        <f>IFERROR(TRIM(INDEX($A867:$Y867,MATCH(Lists!$J$5,$A$1:$Y$1,0))&amp;""),"")</f>
        <v/>
      </c>
      <c r="AH867" s="21">
        <f>IFERROR(VALUE(IFERROR(TRIM(INDEX($A867:$Y867,MATCH(Lists!$J$6,$A$1:$Y$1,0))&amp;""),"")),"")</f>
        <v/>
      </c>
      <c r="AI867" s="22">
        <f>IF($AD867="S",Themes!$L$8,IF($AD867="M",Themes!$L$9,IF($AD867="L",Themes!$L$10,0)))</f>
        <v/>
      </c>
      <c r="AJ867" s="21">
        <f>IF(OR($AA867="",$AF867=""),0,IF(COUNTIFS($AA$2:$AA867,$AA867,$AF$2:$AF867,$AF867)=1,1,0))</f>
        <v/>
      </c>
      <c r="AK867" s="21">
        <f>IF($AJ867=1,IF(AND($AG867&lt;&gt;"",$AG867&lt;&gt;Themes!$L$12),1,0),0)</f>
        <v/>
      </c>
    </row>
    <row r="868">
      <c r="Z868" s="19" t="n"/>
      <c r="AA868" s="23" t="n"/>
      <c r="AB868" s="23" t="n"/>
      <c r="AC868" s="23" t="n"/>
      <c r="AD868" s="23" t="n"/>
      <c r="AE868" s="19" t="n"/>
      <c r="AF868" s="21">
        <f>IF(IFERROR(TRIM(INDEX($A868:$Y868,MATCH(Lists!$J$3,$A$1:$Y$1,0))&amp;""),"")&lt;&gt;"",IFERROR(TRIM(INDEX($A868:$Y868,MATCH(Lists!$J$3,$A$1:$Y$1,0))&amp;""),""),IF(IFERROR(TRIM(INDEX($A868:$Y868,MATCH(Lists!$J$4,$A$1:$Y$1,0))&amp;""),"")&lt;&gt;"",IFERROR(TRIM(INDEX($A868:$Y868,MATCH(Lists!$J$4,$A$1:$Y$1,0))&amp;""),""),IFERROR(TRIM(INDEX($A868:$Y868,MATCH(Lists!$J$2,$A$1:$Y$1,0))&amp;""),"")))</f>
        <v/>
      </c>
      <c r="AG868" s="21">
        <f>IFERROR(TRIM(INDEX($A868:$Y868,MATCH(Lists!$J$5,$A$1:$Y$1,0))&amp;""),"")</f>
        <v/>
      </c>
      <c r="AH868" s="21">
        <f>IFERROR(VALUE(IFERROR(TRIM(INDEX($A868:$Y868,MATCH(Lists!$J$6,$A$1:$Y$1,0))&amp;""),"")),"")</f>
        <v/>
      </c>
      <c r="AI868" s="22">
        <f>IF($AD868="S",Themes!$L$8,IF($AD868="M",Themes!$L$9,IF($AD868="L",Themes!$L$10,0)))</f>
        <v/>
      </c>
      <c r="AJ868" s="21">
        <f>IF(OR($AA868="",$AF868=""),0,IF(COUNTIFS($AA$2:$AA868,$AA868,$AF$2:$AF868,$AF868)=1,1,0))</f>
        <v/>
      </c>
      <c r="AK868" s="21">
        <f>IF($AJ868=1,IF(AND($AG868&lt;&gt;"",$AG868&lt;&gt;Themes!$L$12),1,0),0)</f>
        <v/>
      </c>
    </row>
    <row r="869">
      <c r="Z869" s="19" t="n"/>
      <c r="AA869" s="23" t="n"/>
      <c r="AB869" s="23" t="n"/>
      <c r="AC869" s="23" t="n"/>
      <c r="AD869" s="23" t="n"/>
      <c r="AE869" s="19" t="n"/>
      <c r="AF869" s="21">
        <f>IF(IFERROR(TRIM(INDEX($A869:$Y869,MATCH(Lists!$J$3,$A$1:$Y$1,0))&amp;""),"")&lt;&gt;"",IFERROR(TRIM(INDEX($A869:$Y869,MATCH(Lists!$J$3,$A$1:$Y$1,0))&amp;""),""),IF(IFERROR(TRIM(INDEX($A869:$Y869,MATCH(Lists!$J$4,$A$1:$Y$1,0))&amp;""),"")&lt;&gt;"",IFERROR(TRIM(INDEX($A869:$Y869,MATCH(Lists!$J$4,$A$1:$Y$1,0))&amp;""),""),IFERROR(TRIM(INDEX($A869:$Y869,MATCH(Lists!$J$2,$A$1:$Y$1,0))&amp;""),"")))</f>
        <v/>
      </c>
      <c r="AG869" s="21">
        <f>IFERROR(TRIM(INDEX($A869:$Y869,MATCH(Lists!$J$5,$A$1:$Y$1,0))&amp;""),"")</f>
        <v/>
      </c>
      <c r="AH869" s="21">
        <f>IFERROR(VALUE(IFERROR(TRIM(INDEX($A869:$Y869,MATCH(Lists!$J$6,$A$1:$Y$1,0))&amp;""),"")),"")</f>
        <v/>
      </c>
      <c r="AI869" s="22">
        <f>IF($AD869="S",Themes!$L$8,IF($AD869="M",Themes!$L$9,IF($AD869="L",Themes!$L$10,0)))</f>
        <v/>
      </c>
      <c r="AJ869" s="21">
        <f>IF(OR($AA869="",$AF869=""),0,IF(COUNTIFS($AA$2:$AA869,$AA869,$AF$2:$AF869,$AF869)=1,1,0))</f>
        <v/>
      </c>
      <c r="AK869" s="21">
        <f>IF($AJ869=1,IF(AND($AG869&lt;&gt;"",$AG869&lt;&gt;Themes!$L$12),1,0),0)</f>
        <v/>
      </c>
    </row>
    <row r="870">
      <c r="Z870" s="19" t="n"/>
      <c r="AA870" s="23" t="n"/>
      <c r="AB870" s="23" t="n"/>
      <c r="AC870" s="23" t="n"/>
      <c r="AD870" s="23" t="n"/>
      <c r="AE870" s="19" t="n"/>
      <c r="AF870" s="21">
        <f>IF(IFERROR(TRIM(INDEX($A870:$Y870,MATCH(Lists!$J$3,$A$1:$Y$1,0))&amp;""),"")&lt;&gt;"",IFERROR(TRIM(INDEX($A870:$Y870,MATCH(Lists!$J$3,$A$1:$Y$1,0))&amp;""),""),IF(IFERROR(TRIM(INDEX($A870:$Y870,MATCH(Lists!$J$4,$A$1:$Y$1,0))&amp;""),"")&lt;&gt;"",IFERROR(TRIM(INDEX($A870:$Y870,MATCH(Lists!$J$4,$A$1:$Y$1,0))&amp;""),""),IFERROR(TRIM(INDEX($A870:$Y870,MATCH(Lists!$J$2,$A$1:$Y$1,0))&amp;""),"")))</f>
        <v/>
      </c>
      <c r="AG870" s="21">
        <f>IFERROR(TRIM(INDEX($A870:$Y870,MATCH(Lists!$J$5,$A$1:$Y$1,0))&amp;""),"")</f>
        <v/>
      </c>
      <c r="AH870" s="21">
        <f>IFERROR(VALUE(IFERROR(TRIM(INDEX($A870:$Y870,MATCH(Lists!$J$6,$A$1:$Y$1,0))&amp;""),"")),"")</f>
        <v/>
      </c>
      <c r="AI870" s="22">
        <f>IF($AD870="S",Themes!$L$8,IF($AD870="M",Themes!$L$9,IF($AD870="L",Themes!$L$10,0)))</f>
        <v/>
      </c>
      <c r="AJ870" s="21">
        <f>IF(OR($AA870="",$AF870=""),0,IF(COUNTIFS($AA$2:$AA870,$AA870,$AF$2:$AF870,$AF870)=1,1,0))</f>
        <v/>
      </c>
      <c r="AK870" s="21">
        <f>IF($AJ870=1,IF(AND($AG870&lt;&gt;"",$AG870&lt;&gt;Themes!$L$12),1,0),0)</f>
        <v/>
      </c>
    </row>
    <row r="871">
      <c r="Z871" s="19" t="n"/>
      <c r="AA871" s="23" t="n"/>
      <c r="AB871" s="23" t="n"/>
      <c r="AC871" s="23" t="n"/>
      <c r="AD871" s="23" t="n"/>
      <c r="AE871" s="19" t="n"/>
      <c r="AF871" s="21">
        <f>IF(IFERROR(TRIM(INDEX($A871:$Y871,MATCH(Lists!$J$3,$A$1:$Y$1,0))&amp;""),"")&lt;&gt;"",IFERROR(TRIM(INDEX($A871:$Y871,MATCH(Lists!$J$3,$A$1:$Y$1,0))&amp;""),""),IF(IFERROR(TRIM(INDEX($A871:$Y871,MATCH(Lists!$J$4,$A$1:$Y$1,0))&amp;""),"")&lt;&gt;"",IFERROR(TRIM(INDEX($A871:$Y871,MATCH(Lists!$J$4,$A$1:$Y$1,0))&amp;""),""),IFERROR(TRIM(INDEX($A871:$Y871,MATCH(Lists!$J$2,$A$1:$Y$1,0))&amp;""),"")))</f>
        <v/>
      </c>
      <c r="AG871" s="21">
        <f>IFERROR(TRIM(INDEX($A871:$Y871,MATCH(Lists!$J$5,$A$1:$Y$1,0))&amp;""),"")</f>
        <v/>
      </c>
      <c r="AH871" s="21">
        <f>IFERROR(VALUE(IFERROR(TRIM(INDEX($A871:$Y871,MATCH(Lists!$J$6,$A$1:$Y$1,0))&amp;""),"")),"")</f>
        <v/>
      </c>
      <c r="AI871" s="22">
        <f>IF($AD871="S",Themes!$L$8,IF($AD871="M",Themes!$L$9,IF($AD871="L",Themes!$L$10,0)))</f>
        <v/>
      </c>
      <c r="AJ871" s="21">
        <f>IF(OR($AA871="",$AF871=""),0,IF(COUNTIFS($AA$2:$AA871,$AA871,$AF$2:$AF871,$AF871)=1,1,0))</f>
        <v/>
      </c>
      <c r="AK871" s="21">
        <f>IF($AJ871=1,IF(AND($AG871&lt;&gt;"",$AG871&lt;&gt;Themes!$L$12),1,0),0)</f>
        <v/>
      </c>
    </row>
    <row r="872">
      <c r="Z872" s="19" t="n"/>
      <c r="AA872" s="23" t="n"/>
      <c r="AB872" s="23" t="n"/>
      <c r="AC872" s="23" t="n"/>
      <c r="AD872" s="23" t="n"/>
      <c r="AE872" s="19" t="n"/>
      <c r="AF872" s="21">
        <f>IF(IFERROR(TRIM(INDEX($A872:$Y872,MATCH(Lists!$J$3,$A$1:$Y$1,0))&amp;""),"")&lt;&gt;"",IFERROR(TRIM(INDEX($A872:$Y872,MATCH(Lists!$J$3,$A$1:$Y$1,0))&amp;""),""),IF(IFERROR(TRIM(INDEX($A872:$Y872,MATCH(Lists!$J$4,$A$1:$Y$1,0))&amp;""),"")&lt;&gt;"",IFERROR(TRIM(INDEX($A872:$Y872,MATCH(Lists!$J$4,$A$1:$Y$1,0))&amp;""),""),IFERROR(TRIM(INDEX($A872:$Y872,MATCH(Lists!$J$2,$A$1:$Y$1,0))&amp;""),"")))</f>
        <v/>
      </c>
      <c r="AG872" s="21">
        <f>IFERROR(TRIM(INDEX($A872:$Y872,MATCH(Lists!$J$5,$A$1:$Y$1,0))&amp;""),"")</f>
        <v/>
      </c>
      <c r="AH872" s="21">
        <f>IFERROR(VALUE(IFERROR(TRIM(INDEX($A872:$Y872,MATCH(Lists!$J$6,$A$1:$Y$1,0))&amp;""),"")),"")</f>
        <v/>
      </c>
      <c r="AI872" s="22">
        <f>IF($AD872="S",Themes!$L$8,IF($AD872="M",Themes!$L$9,IF($AD872="L",Themes!$L$10,0)))</f>
        <v/>
      </c>
      <c r="AJ872" s="21">
        <f>IF(OR($AA872="",$AF872=""),0,IF(COUNTIFS($AA$2:$AA872,$AA872,$AF$2:$AF872,$AF872)=1,1,0))</f>
        <v/>
      </c>
      <c r="AK872" s="21">
        <f>IF($AJ872=1,IF(AND($AG872&lt;&gt;"",$AG872&lt;&gt;Themes!$L$12),1,0),0)</f>
        <v/>
      </c>
    </row>
    <row r="873">
      <c r="Z873" s="19" t="n"/>
      <c r="AA873" s="23" t="n"/>
      <c r="AB873" s="23" t="n"/>
      <c r="AC873" s="23" t="n"/>
      <c r="AD873" s="23" t="n"/>
      <c r="AE873" s="19" t="n"/>
      <c r="AF873" s="21">
        <f>IF(IFERROR(TRIM(INDEX($A873:$Y873,MATCH(Lists!$J$3,$A$1:$Y$1,0))&amp;""),"")&lt;&gt;"",IFERROR(TRIM(INDEX($A873:$Y873,MATCH(Lists!$J$3,$A$1:$Y$1,0))&amp;""),""),IF(IFERROR(TRIM(INDEX($A873:$Y873,MATCH(Lists!$J$4,$A$1:$Y$1,0))&amp;""),"")&lt;&gt;"",IFERROR(TRIM(INDEX($A873:$Y873,MATCH(Lists!$J$4,$A$1:$Y$1,0))&amp;""),""),IFERROR(TRIM(INDEX($A873:$Y873,MATCH(Lists!$J$2,$A$1:$Y$1,0))&amp;""),"")))</f>
        <v/>
      </c>
      <c r="AG873" s="21">
        <f>IFERROR(TRIM(INDEX($A873:$Y873,MATCH(Lists!$J$5,$A$1:$Y$1,0))&amp;""),"")</f>
        <v/>
      </c>
      <c r="AH873" s="21">
        <f>IFERROR(VALUE(IFERROR(TRIM(INDEX($A873:$Y873,MATCH(Lists!$J$6,$A$1:$Y$1,0))&amp;""),"")),"")</f>
        <v/>
      </c>
      <c r="AI873" s="22">
        <f>IF($AD873="S",Themes!$L$8,IF($AD873="M",Themes!$L$9,IF($AD873="L",Themes!$L$10,0)))</f>
        <v/>
      </c>
      <c r="AJ873" s="21">
        <f>IF(OR($AA873="",$AF873=""),0,IF(COUNTIFS($AA$2:$AA873,$AA873,$AF$2:$AF873,$AF873)=1,1,0))</f>
        <v/>
      </c>
      <c r="AK873" s="21">
        <f>IF($AJ873=1,IF(AND($AG873&lt;&gt;"",$AG873&lt;&gt;Themes!$L$12),1,0),0)</f>
        <v/>
      </c>
    </row>
    <row r="874">
      <c r="Z874" s="19" t="n"/>
      <c r="AA874" s="23" t="n"/>
      <c r="AB874" s="23" t="n"/>
      <c r="AC874" s="23" t="n"/>
      <c r="AD874" s="23" t="n"/>
      <c r="AE874" s="19" t="n"/>
      <c r="AF874" s="21">
        <f>IF(IFERROR(TRIM(INDEX($A874:$Y874,MATCH(Lists!$J$3,$A$1:$Y$1,0))&amp;""),"")&lt;&gt;"",IFERROR(TRIM(INDEX($A874:$Y874,MATCH(Lists!$J$3,$A$1:$Y$1,0))&amp;""),""),IF(IFERROR(TRIM(INDEX($A874:$Y874,MATCH(Lists!$J$4,$A$1:$Y$1,0))&amp;""),"")&lt;&gt;"",IFERROR(TRIM(INDEX($A874:$Y874,MATCH(Lists!$J$4,$A$1:$Y$1,0))&amp;""),""),IFERROR(TRIM(INDEX($A874:$Y874,MATCH(Lists!$J$2,$A$1:$Y$1,0))&amp;""),"")))</f>
        <v/>
      </c>
      <c r="AG874" s="21">
        <f>IFERROR(TRIM(INDEX($A874:$Y874,MATCH(Lists!$J$5,$A$1:$Y$1,0))&amp;""),"")</f>
        <v/>
      </c>
      <c r="AH874" s="21">
        <f>IFERROR(VALUE(IFERROR(TRIM(INDEX($A874:$Y874,MATCH(Lists!$J$6,$A$1:$Y$1,0))&amp;""),"")),"")</f>
        <v/>
      </c>
      <c r="AI874" s="22">
        <f>IF($AD874="S",Themes!$L$8,IF($AD874="M",Themes!$L$9,IF($AD874="L",Themes!$L$10,0)))</f>
        <v/>
      </c>
      <c r="AJ874" s="21">
        <f>IF(OR($AA874="",$AF874=""),0,IF(COUNTIFS($AA$2:$AA874,$AA874,$AF$2:$AF874,$AF874)=1,1,0))</f>
        <v/>
      </c>
      <c r="AK874" s="21">
        <f>IF($AJ874=1,IF(AND($AG874&lt;&gt;"",$AG874&lt;&gt;Themes!$L$12),1,0),0)</f>
        <v/>
      </c>
    </row>
    <row r="875">
      <c r="Z875" s="19" t="n"/>
      <c r="AA875" s="23" t="n"/>
      <c r="AB875" s="23" t="n"/>
      <c r="AC875" s="23" t="n"/>
      <c r="AD875" s="23" t="n"/>
      <c r="AE875" s="19" t="n"/>
      <c r="AF875" s="21">
        <f>IF(IFERROR(TRIM(INDEX($A875:$Y875,MATCH(Lists!$J$3,$A$1:$Y$1,0))&amp;""),"")&lt;&gt;"",IFERROR(TRIM(INDEX($A875:$Y875,MATCH(Lists!$J$3,$A$1:$Y$1,0))&amp;""),""),IF(IFERROR(TRIM(INDEX($A875:$Y875,MATCH(Lists!$J$4,$A$1:$Y$1,0))&amp;""),"")&lt;&gt;"",IFERROR(TRIM(INDEX($A875:$Y875,MATCH(Lists!$J$4,$A$1:$Y$1,0))&amp;""),""),IFERROR(TRIM(INDEX($A875:$Y875,MATCH(Lists!$J$2,$A$1:$Y$1,0))&amp;""),"")))</f>
        <v/>
      </c>
      <c r="AG875" s="21">
        <f>IFERROR(TRIM(INDEX($A875:$Y875,MATCH(Lists!$J$5,$A$1:$Y$1,0))&amp;""),"")</f>
        <v/>
      </c>
      <c r="AH875" s="21">
        <f>IFERROR(VALUE(IFERROR(TRIM(INDEX($A875:$Y875,MATCH(Lists!$J$6,$A$1:$Y$1,0))&amp;""),"")),"")</f>
        <v/>
      </c>
      <c r="AI875" s="22">
        <f>IF($AD875="S",Themes!$L$8,IF($AD875="M",Themes!$L$9,IF($AD875="L",Themes!$L$10,0)))</f>
        <v/>
      </c>
      <c r="AJ875" s="21">
        <f>IF(OR($AA875="",$AF875=""),0,IF(COUNTIFS($AA$2:$AA875,$AA875,$AF$2:$AF875,$AF875)=1,1,0))</f>
        <v/>
      </c>
      <c r="AK875" s="21">
        <f>IF($AJ875=1,IF(AND($AG875&lt;&gt;"",$AG875&lt;&gt;Themes!$L$12),1,0),0)</f>
        <v/>
      </c>
    </row>
    <row r="876">
      <c r="Z876" s="19" t="n"/>
      <c r="AA876" s="23" t="n"/>
      <c r="AB876" s="23" t="n"/>
      <c r="AC876" s="23" t="n"/>
      <c r="AD876" s="23" t="n"/>
      <c r="AE876" s="19" t="n"/>
      <c r="AF876" s="21">
        <f>IF(IFERROR(TRIM(INDEX($A876:$Y876,MATCH(Lists!$J$3,$A$1:$Y$1,0))&amp;""),"")&lt;&gt;"",IFERROR(TRIM(INDEX($A876:$Y876,MATCH(Lists!$J$3,$A$1:$Y$1,0))&amp;""),""),IF(IFERROR(TRIM(INDEX($A876:$Y876,MATCH(Lists!$J$4,$A$1:$Y$1,0))&amp;""),"")&lt;&gt;"",IFERROR(TRIM(INDEX($A876:$Y876,MATCH(Lists!$J$4,$A$1:$Y$1,0))&amp;""),""),IFERROR(TRIM(INDEX($A876:$Y876,MATCH(Lists!$J$2,$A$1:$Y$1,0))&amp;""),"")))</f>
        <v/>
      </c>
      <c r="AG876" s="21">
        <f>IFERROR(TRIM(INDEX($A876:$Y876,MATCH(Lists!$J$5,$A$1:$Y$1,0))&amp;""),"")</f>
        <v/>
      </c>
      <c r="AH876" s="21">
        <f>IFERROR(VALUE(IFERROR(TRIM(INDEX($A876:$Y876,MATCH(Lists!$J$6,$A$1:$Y$1,0))&amp;""),"")),"")</f>
        <v/>
      </c>
      <c r="AI876" s="22">
        <f>IF($AD876="S",Themes!$L$8,IF($AD876="M",Themes!$L$9,IF($AD876="L",Themes!$L$10,0)))</f>
        <v/>
      </c>
      <c r="AJ876" s="21">
        <f>IF(OR($AA876="",$AF876=""),0,IF(COUNTIFS($AA$2:$AA876,$AA876,$AF$2:$AF876,$AF876)=1,1,0))</f>
        <v/>
      </c>
      <c r="AK876" s="21">
        <f>IF($AJ876=1,IF(AND($AG876&lt;&gt;"",$AG876&lt;&gt;Themes!$L$12),1,0),0)</f>
        <v/>
      </c>
    </row>
    <row r="877">
      <c r="Z877" s="19" t="n"/>
      <c r="AA877" s="23" t="n"/>
      <c r="AB877" s="23" t="n"/>
      <c r="AC877" s="23" t="n"/>
      <c r="AD877" s="23" t="n"/>
      <c r="AE877" s="19" t="n"/>
      <c r="AF877" s="21">
        <f>IF(IFERROR(TRIM(INDEX($A877:$Y877,MATCH(Lists!$J$3,$A$1:$Y$1,0))&amp;""),"")&lt;&gt;"",IFERROR(TRIM(INDEX($A877:$Y877,MATCH(Lists!$J$3,$A$1:$Y$1,0))&amp;""),""),IF(IFERROR(TRIM(INDEX($A877:$Y877,MATCH(Lists!$J$4,$A$1:$Y$1,0))&amp;""),"")&lt;&gt;"",IFERROR(TRIM(INDEX($A877:$Y877,MATCH(Lists!$J$4,$A$1:$Y$1,0))&amp;""),""),IFERROR(TRIM(INDEX($A877:$Y877,MATCH(Lists!$J$2,$A$1:$Y$1,0))&amp;""),"")))</f>
        <v/>
      </c>
      <c r="AG877" s="21">
        <f>IFERROR(TRIM(INDEX($A877:$Y877,MATCH(Lists!$J$5,$A$1:$Y$1,0))&amp;""),"")</f>
        <v/>
      </c>
      <c r="AH877" s="21">
        <f>IFERROR(VALUE(IFERROR(TRIM(INDEX($A877:$Y877,MATCH(Lists!$J$6,$A$1:$Y$1,0))&amp;""),"")),"")</f>
        <v/>
      </c>
      <c r="AI877" s="22">
        <f>IF($AD877="S",Themes!$L$8,IF($AD877="M",Themes!$L$9,IF($AD877="L",Themes!$L$10,0)))</f>
        <v/>
      </c>
      <c r="AJ877" s="21">
        <f>IF(OR($AA877="",$AF877=""),0,IF(COUNTIFS($AA$2:$AA877,$AA877,$AF$2:$AF877,$AF877)=1,1,0))</f>
        <v/>
      </c>
      <c r="AK877" s="21">
        <f>IF($AJ877=1,IF(AND($AG877&lt;&gt;"",$AG877&lt;&gt;Themes!$L$12),1,0),0)</f>
        <v/>
      </c>
    </row>
    <row r="878">
      <c r="Z878" s="19" t="n"/>
      <c r="AA878" s="23" t="n"/>
      <c r="AB878" s="23" t="n"/>
      <c r="AC878" s="23" t="n"/>
      <c r="AD878" s="23" t="n"/>
      <c r="AE878" s="19" t="n"/>
      <c r="AF878" s="21">
        <f>IF(IFERROR(TRIM(INDEX($A878:$Y878,MATCH(Lists!$J$3,$A$1:$Y$1,0))&amp;""),"")&lt;&gt;"",IFERROR(TRIM(INDEX($A878:$Y878,MATCH(Lists!$J$3,$A$1:$Y$1,0))&amp;""),""),IF(IFERROR(TRIM(INDEX($A878:$Y878,MATCH(Lists!$J$4,$A$1:$Y$1,0))&amp;""),"")&lt;&gt;"",IFERROR(TRIM(INDEX($A878:$Y878,MATCH(Lists!$J$4,$A$1:$Y$1,0))&amp;""),""),IFERROR(TRIM(INDEX($A878:$Y878,MATCH(Lists!$J$2,$A$1:$Y$1,0))&amp;""),"")))</f>
        <v/>
      </c>
      <c r="AG878" s="21">
        <f>IFERROR(TRIM(INDEX($A878:$Y878,MATCH(Lists!$J$5,$A$1:$Y$1,0))&amp;""),"")</f>
        <v/>
      </c>
      <c r="AH878" s="21">
        <f>IFERROR(VALUE(IFERROR(TRIM(INDEX($A878:$Y878,MATCH(Lists!$J$6,$A$1:$Y$1,0))&amp;""),"")),"")</f>
        <v/>
      </c>
      <c r="AI878" s="22">
        <f>IF($AD878="S",Themes!$L$8,IF($AD878="M",Themes!$L$9,IF($AD878="L",Themes!$L$10,0)))</f>
        <v/>
      </c>
      <c r="AJ878" s="21">
        <f>IF(OR($AA878="",$AF878=""),0,IF(COUNTIFS($AA$2:$AA878,$AA878,$AF$2:$AF878,$AF878)=1,1,0))</f>
        <v/>
      </c>
      <c r="AK878" s="21">
        <f>IF($AJ878=1,IF(AND($AG878&lt;&gt;"",$AG878&lt;&gt;Themes!$L$12),1,0),0)</f>
        <v/>
      </c>
    </row>
    <row r="879">
      <c r="Z879" s="19" t="n"/>
      <c r="AA879" s="23" t="n"/>
      <c r="AB879" s="23" t="n"/>
      <c r="AC879" s="23" t="n"/>
      <c r="AD879" s="23" t="n"/>
      <c r="AE879" s="19" t="n"/>
      <c r="AF879" s="21">
        <f>IF(IFERROR(TRIM(INDEX($A879:$Y879,MATCH(Lists!$J$3,$A$1:$Y$1,0))&amp;""),"")&lt;&gt;"",IFERROR(TRIM(INDEX($A879:$Y879,MATCH(Lists!$J$3,$A$1:$Y$1,0))&amp;""),""),IF(IFERROR(TRIM(INDEX($A879:$Y879,MATCH(Lists!$J$4,$A$1:$Y$1,0))&amp;""),"")&lt;&gt;"",IFERROR(TRIM(INDEX($A879:$Y879,MATCH(Lists!$J$4,$A$1:$Y$1,0))&amp;""),""),IFERROR(TRIM(INDEX($A879:$Y879,MATCH(Lists!$J$2,$A$1:$Y$1,0))&amp;""),"")))</f>
        <v/>
      </c>
      <c r="AG879" s="21">
        <f>IFERROR(TRIM(INDEX($A879:$Y879,MATCH(Lists!$J$5,$A$1:$Y$1,0))&amp;""),"")</f>
        <v/>
      </c>
      <c r="AH879" s="21">
        <f>IFERROR(VALUE(IFERROR(TRIM(INDEX($A879:$Y879,MATCH(Lists!$J$6,$A$1:$Y$1,0))&amp;""),"")),"")</f>
        <v/>
      </c>
      <c r="AI879" s="22">
        <f>IF($AD879="S",Themes!$L$8,IF($AD879="M",Themes!$L$9,IF($AD879="L",Themes!$L$10,0)))</f>
        <v/>
      </c>
      <c r="AJ879" s="21">
        <f>IF(OR($AA879="",$AF879=""),0,IF(COUNTIFS($AA$2:$AA879,$AA879,$AF$2:$AF879,$AF879)=1,1,0))</f>
        <v/>
      </c>
      <c r="AK879" s="21">
        <f>IF($AJ879=1,IF(AND($AG879&lt;&gt;"",$AG879&lt;&gt;Themes!$L$12),1,0),0)</f>
        <v/>
      </c>
    </row>
    <row r="880">
      <c r="Z880" s="19" t="n"/>
      <c r="AA880" s="23" t="n"/>
      <c r="AB880" s="23" t="n"/>
      <c r="AC880" s="23" t="n"/>
      <c r="AD880" s="23" t="n"/>
      <c r="AE880" s="19" t="n"/>
      <c r="AF880" s="21">
        <f>IF(IFERROR(TRIM(INDEX($A880:$Y880,MATCH(Lists!$J$3,$A$1:$Y$1,0))&amp;""),"")&lt;&gt;"",IFERROR(TRIM(INDEX($A880:$Y880,MATCH(Lists!$J$3,$A$1:$Y$1,0))&amp;""),""),IF(IFERROR(TRIM(INDEX($A880:$Y880,MATCH(Lists!$J$4,$A$1:$Y$1,0))&amp;""),"")&lt;&gt;"",IFERROR(TRIM(INDEX($A880:$Y880,MATCH(Lists!$J$4,$A$1:$Y$1,0))&amp;""),""),IFERROR(TRIM(INDEX($A880:$Y880,MATCH(Lists!$J$2,$A$1:$Y$1,0))&amp;""),"")))</f>
        <v/>
      </c>
      <c r="AG880" s="21">
        <f>IFERROR(TRIM(INDEX($A880:$Y880,MATCH(Lists!$J$5,$A$1:$Y$1,0))&amp;""),"")</f>
        <v/>
      </c>
      <c r="AH880" s="21">
        <f>IFERROR(VALUE(IFERROR(TRIM(INDEX($A880:$Y880,MATCH(Lists!$J$6,$A$1:$Y$1,0))&amp;""),"")),"")</f>
        <v/>
      </c>
      <c r="AI880" s="22">
        <f>IF($AD880="S",Themes!$L$8,IF($AD880="M",Themes!$L$9,IF($AD880="L",Themes!$L$10,0)))</f>
        <v/>
      </c>
      <c r="AJ880" s="21">
        <f>IF(OR($AA880="",$AF880=""),0,IF(COUNTIFS($AA$2:$AA880,$AA880,$AF$2:$AF880,$AF880)=1,1,0))</f>
        <v/>
      </c>
      <c r="AK880" s="21">
        <f>IF($AJ880=1,IF(AND($AG880&lt;&gt;"",$AG880&lt;&gt;Themes!$L$12),1,0),0)</f>
        <v/>
      </c>
    </row>
    <row r="881">
      <c r="Z881" s="19" t="n"/>
      <c r="AA881" s="23" t="n"/>
      <c r="AB881" s="23" t="n"/>
      <c r="AC881" s="23" t="n"/>
      <c r="AD881" s="23" t="n"/>
      <c r="AE881" s="19" t="n"/>
      <c r="AF881" s="21">
        <f>IF(IFERROR(TRIM(INDEX($A881:$Y881,MATCH(Lists!$J$3,$A$1:$Y$1,0))&amp;""),"")&lt;&gt;"",IFERROR(TRIM(INDEX($A881:$Y881,MATCH(Lists!$J$3,$A$1:$Y$1,0))&amp;""),""),IF(IFERROR(TRIM(INDEX($A881:$Y881,MATCH(Lists!$J$4,$A$1:$Y$1,0))&amp;""),"")&lt;&gt;"",IFERROR(TRIM(INDEX($A881:$Y881,MATCH(Lists!$J$4,$A$1:$Y$1,0))&amp;""),""),IFERROR(TRIM(INDEX($A881:$Y881,MATCH(Lists!$J$2,$A$1:$Y$1,0))&amp;""),"")))</f>
        <v/>
      </c>
      <c r="AG881" s="21">
        <f>IFERROR(TRIM(INDEX($A881:$Y881,MATCH(Lists!$J$5,$A$1:$Y$1,0))&amp;""),"")</f>
        <v/>
      </c>
      <c r="AH881" s="21">
        <f>IFERROR(VALUE(IFERROR(TRIM(INDEX($A881:$Y881,MATCH(Lists!$J$6,$A$1:$Y$1,0))&amp;""),"")),"")</f>
        <v/>
      </c>
      <c r="AI881" s="22">
        <f>IF($AD881="S",Themes!$L$8,IF($AD881="M",Themes!$L$9,IF($AD881="L",Themes!$L$10,0)))</f>
        <v/>
      </c>
      <c r="AJ881" s="21">
        <f>IF(OR($AA881="",$AF881=""),0,IF(COUNTIFS($AA$2:$AA881,$AA881,$AF$2:$AF881,$AF881)=1,1,0))</f>
        <v/>
      </c>
      <c r="AK881" s="21">
        <f>IF($AJ881=1,IF(AND($AG881&lt;&gt;"",$AG881&lt;&gt;Themes!$L$12),1,0),0)</f>
        <v/>
      </c>
    </row>
    <row r="882">
      <c r="Z882" s="19" t="n"/>
      <c r="AA882" s="23" t="n"/>
      <c r="AB882" s="23" t="n"/>
      <c r="AC882" s="23" t="n"/>
      <c r="AD882" s="23" t="n"/>
      <c r="AE882" s="19" t="n"/>
      <c r="AF882" s="21">
        <f>IF(IFERROR(TRIM(INDEX($A882:$Y882,MATCH(Lists!$J$3,$A$1:$Y$1,0))&amp;""),"")&lt;&gt;"",IFERROR(TRIM(INDEX($A882:$Y882,MATCH(Lists!$J$3,$A$1:$Y$1,0))&amp;""),""),IF(IFERROR(TRIM(INDEX($A882:$Y882,MATCH(Lists!$J$4,$A$1:$Y$1,0))&amp;""),"")&lt;&gt;"",IFERROR(TRIM(INDEX($A882:$Y882,MATCH(Lists!$J$4,$A$1:$Y$1,0))&amp;""),""),IFERROR(TRIM(INDEX($A882:$Y882,MATCH(Lists!$J$2,$A$1:$Y$1,0))&amp;""),"")))</f>
        <v/>
      </c>
      <c r="AG882" s="21">
        <f>IFERROR(TRIM(INDEX($A882:$Y882,MATCH(Lists!$J$5,$A$1:$Y$1,0))&amp;""),"")</f>
        <v/>
      </c>
      <c r="AH882" s="21">
        <f>IFERROR(VALUE(IFERROR(TRIM(INDEX($A882:$Y882,MATCH(Lists!$J$6,$A$1:$Y$1,0))&amp;""),"")),"")</f>
        <v/>
      </c>
      <c r="AI882" s="22">
        <f>IF($AD882="S",Themes!$L$8,IF($AD882="M",Themes!$L$9,IF($AD882="L",Themes!$L$10,0)))</f>
        <v/>
      </c>
      <c r="AJ882" s="21">
        <f>IF(OR($AA882="",$AF882=""),0,IF(COUNTIFS($AA$2:$AA882,$AA882,$AF$2:$AF882,$AF882)=1,1,0))</f>
        <v/>
      </c>
      <c r="AK882" s="21">
        <f>IF($AJ882=1,IF(AND($AG882&lt;&gt;"",$AG882&lt;&gt;Themes!$L$12),1,0),0)</f>
        <v/>
      </c>
    </row>
    <row r="883">
      <c r="Z883" s="19" t="n"/>
      <c r="AA883" s="23" t="n"/>
      <c r="AB883" s="23" t="n"/>
      <c r="AC883" s="23" t="n"/>
      <c r="AD883" s="23" t="n"/>
      <c r="AE883" s="19" t="n"/>
      <c r="AF883" s="21">
        <f>IF(IFERROR(TRIM(INDEX($A883:$Y883,MATCH(Lists!$J$3,$A$1:$Y$1,0))&amp;""),"")&lt;&gt;"",IFERROR(TRIM(INDEX($A883:$Y883,MATCH(Lists!$J$3,$A$1:$Y$1,0))&amp;""),""),IF(IFERROR(TRIM(INDEX($A883:$Y883,MATCH(Lists!$J$4,$A$1:$Y$1,0))&amp;""),"")&lt;&gt;"",IFERROR(TRIM(INDEX($A883:$Y883,MATCH(Lists!$J$4,$A$1:$Y$1,0))&amp;""),""),IFERROR(TRIM(INDEX($A883:$Y883,MATCH(Lists!$J$2,$A$1:$Y$1,0))&amp;""),"")))</f>
        <v/>
      </c>
      <c r="AG883" s="21">
        <f>IFERROR(TRIM(INDEX($A883:$Y883,MATCH(Lists!$J$5,$A$1:$Y$1,0))&amp;""),"")</f>
        <v/>
      </c>
      <c r="AH883" s="21">
        <f>IFERROR(VALUE(IFERROR(TRIM(INDEX($A883:$Y883,MATCH(Lists!$J$6,$A$1:$Y$1,0))&amp;""),"")),"")</f>
        <v/>
      </c>
      <c r="AI883" s="22">
        <f>IF($AD883="S",Themes!$L$8,IF($AD883="M",Themes!$L$9,IF($AD883="L",Themes!$L$10,0)))</f>
        <v/>
      </c>
      <c r="AJ883" s="21">
        <f>IF(OR($AA883="",$AF883=""),0,IF(COUNTIFS($AA$2:$AA883,$AA883,$AF$2:$AF883,$AF883)=1,1,0))</f>
        <v/>
      </c>
      <c r="AK883" s="21">
        <f>IF($AJ883=1,IF(AND($AG883&lt;&gt;"",$AG883&lt;&gt;Themes!$L$12),1,0),0)</f>
        <v/>
      </c>
    </row>
    <row r="884">
      <c r="Z884" s="19" t="n"/>
      <c r="AA884" s="23" t="n"/>
      <c r="AB884" s="23" t="n"/>
      <c r="AC884" s="23" t="n"/>
      <c r="AD884" s="23" t="n"/>
      <c r="AE884" s="19" t="n"/>
      <c r="AF884" s="21">
        <f>IF(IFERROR(TRIM(INDEX($A884:$Y884,MATCH(Lists!$J$3,$A$1:$Y$1,0))&amp;""),"")&lt;&gt;"",IFERROR(TRIM(INDEX($A884:$Y884,MATCH(Lists!$J$3,$A$1:$Y$1,0))&amp;""),""),IF(IFERROR(TRIM(INDEX($A884:$Y884,MATCH(Lists!$J$4,$A$1:$Y$1,0))&amp;""),"")&lt;&gt;"",IFERROR(TRIM(INDEX($A884:$Y884,MATCH(Lists!$J$4,$A$1:$Y$1,0))&amp;""),""),IFERROR(TRIM(INDEX($A884:$Y884,MATCH(Lists!$J$2,$A$1:$Y$1,0))&amp;""),"")))</f>
        <v/>
      </c>
      <c r="AG884" s="21">
        <f>IFERROR(TRIM(INDEX($A884:$Y884,MATCH(Lists!$J$5,$A$1:$Y$1,0))&amp;""),"")</f>
        <v/>
      </c>
      <c r="AH884" s="21">
        <f>IFERROR(VALUE(IFERROR(TRIM(INDEX($A884:$Y884,MATCH(Lists!$J$6,$A$1:$Y$1,0))&amp;""),"")),"")</f>
        <v/>
      </c>
      <c r="AI884" s="22">
        <f>IF($AD884="S",Themes!$L$8,IF($AD884="M",Themes!$L$9,IF($AD884="L",Themes!$L$10,0)))</f>
        <v/>
      </c>
      <c r="AJ884" s="21">
        <f>IF(OR($AA884="",$AF884=""),0,IF(COUNTIFS($AA$2:$AA884,$AA884,$AF$2:$AF884,$AF884)=1,1,0))</f>
        <v/>
      </c>
      <c r="AK884" s="21">
        <f>IF($AJ884=1,IF(AND($AG884&lt;&gt;"",$AG884&lt;&gt;Themes!$L$12),1,0),0)</f>
        <v/>
      </c>
    </row>
    <row r="885">
      <c r="Z885" s="19" t="n"/>
      <c r="AA885" s="23" t="n"/>
      <c r="AB885" s="23" t="n"/>
      <c r="AC885" s="23" t="n"/>
      <c r="AD885" s="23" t="n"/>
      <c r="AE885" s="19" t="n"/>
      <c r="AF885" s="21">
        <f>IF(IFERROR(TRIM(INDEX($A885:$Y885,MATCH(Lists!$J$3,$A$1:$Y$1,0))&amp;""),"")&lt;&gt;"",IFERROR(TRIM(INDEX($A885:$Y885,MATCH(Lists!$J$3,$A$1:$Y$1,0))&amp;""),""),IF(IFERROR(TRIM(INDEX($A885:$Y885,MATCH(Lists!$J$4,$A$1:$Y$1,0))&amp;""),"")&lt;&gt;"",IFERROR(TRIM(INDEX($A885:$Y885,MATCH(Lists!$J$4,$A$1:$Y$1,0))&amp;""),""),IFERROR(TRIM(INDEX($A885:$Y885,MATCH(Lists!$J$2,$A$1:$Y$1,0))&amp;""),"")))</f>
        <v/>
      </c>
      <c r="AG885" s="21">
        <f>IFERROR(TRIM(INDEX($A885:$Y885,MATCH(Lists!$J$5,$A$1:$Y$1,0))&amp;""),"")</f>
        <v/>
      </c>
      <c r="AH885" s="21">
        <f>IFERROR(VALUE(IFERROR(TRIM(INDEX($A885:$Y885,MATCH(Lists!$J$6,$A$1:$Y$1,0))&amp;""),"")),"")</f>
        <v/>
      </c>
      <c r="AI885" s="22">
        <f>IF($AD885="S",Themes!$L$8,IF($AD885="M",Themes!$L$9,IF($AD885="L",Themes!$L$10,0)))</f>
        <v/>
      </c>
      <c r="AJ885" s="21">
        <f>IF(OR($AA885="",$AF885=""),0,IF(COUNTIFS($AA$2:$AA885,$AA885,$AF$2:$AF885,$AF885)=1,1,0))</f>
        <v/>
      </c>
      <c r="AK885" s="21">
        <f>IF($AJ885=1,IF(AND($AG885&lt;&gt;"",$AG885&lt;&gt;Themes!$L$12),1,0),0)</f>
        <v/>
      </c>
    </row>
    <row r="886">
      <c r="Z886" s="19" t="n"/>
      <c r="AA886" s="23" t="n"/>
      <c r="AB886" s="23" t="n"/>
      <c r="AC886" s="23" t="n"/>
      <c r="AD886" s="23" t="n"/>
      <c r="AE886" s="19" t="n"/>
      <c r="AF886" s="21">
        <f>IF(IFERROR(TRIM(INDEX($A886:$Y886,MATCH(Lists!$J$3,$A$1:$Y$1,0))&amp;""),"")&lt;&gt;"",IFERROR(TRIM(INDEX($A886:$Y886,MATCH(Lists!$J$3,$A$1:$Y$1,0))&amp;""),""),IF(IFERROR(TRIM(INDEX($A886:$Y886,MATCH(Lists!$J$4,$A$1:$Y$1,0))&amp;""),"")&lt;&gt;"",IFERROR(TRIM(INDEX($A886:$Y886,MATCH(Lists!$J$4,$A$1:$Y$1,0))&amp;""),""),IFERROR(TRIM(INDEX($A886:$Y886,MATCH(Lists!$J$2,$A$1:$Y$1,0))&amp;""),"")))</f>
        <v/>
      </c>
      <c r="AG886" s="21">
        <f>IFERROR(TRIM(INDEX($A886:$Y886,MATCH(Lists!$J$5,$A$1:$Y$1,0))&amp;""),"")</f>
        <v/>
      </c>
      <c r="AH886" s="21">
        <f>IFERROR(VALUE(IFERROR(TRIM(INDEX($A886:$Y886,MATCH(Lists!$J$6,$A$1:$Y$1,0))&amp;""),"")),"")</f>
        <v/>
      </c>
      <c r="AI886" s="22">
        <f>IF($AD886="S",Themes!$L$8,IF($AD886="M",Themes!$L$9,IF($AD886="L",Themes!$L$10,0)))</f>
        <v/>
      </c>
      <c r="AJ886" s="21">
        <f>IF(OR($AA886="",$AF886=""),0,IF(COUNTIFS($AA$2:$AA886,$AA886,$AF$2:$AF886,$AF886)=1,1,0))</f>
        <v/>
      </c>
      <c r="AK886" s="21">
        <f>IF($AJ886=1,IF(AND($AG886&lt;&gt;"",$AG886&lt;&gt;Themes!$L$12),1,0),0)</f>
        <v/>
      </c>
    </row>
    <row r="887">
      <c r="Z887" s="19" t="n"/>
      <c r="AA887" s="23" t="n"/>
      <c r="AB887" s="23" t="n"/>
      <c r="AC887" s="23" t="n"/>
      <c r="AD887" s="23" t="n"/>
      <c r="AE887" s="19" t="n"/>
      <c r="AF887" s="21">
        <f>IF(IFERROR(TRIM(INDEX($A887:$Y887,MATCH(Lists!$J$3,$A$1:$Y$1,0))&amp;""),"")&lt;&gt;"",IFERROR(TRIM(INDEX($A887:$Y887,MATCH(Lists!$J$3,$A$1:$Y$1,0))&amp;""),""),IF(IFERROR(TRIM(INDEX($A887:$Y887,MATCH(Lists!$J$4,$A$1:$Y$1,0))&amp;""),"")&lt;&gt;"",IFERROR(TRIM(INDEX($A887:$Y887,MATCH(Lists!$J$4,$A$1:$Y$1,0))&amp;""),""),IFERROR(TRIM(INDEX($A887:$Y887,MATCH(Lists!$J$2,$A$1:$Y$1,0))&amp;""),"")))</f>
        <v/>
      </c>
      <c r="AG887" s="21">
        <f>IFERROR(TRIM(INDEX($A887:$Y887,MATCH(Lists!$J$5,$A$1:$Y$1,0))&amp;""),"")</f>
        <v/>
      </c>
      <c r="AH887" s="21">
        <f>IFERROR(VALUE(IFERROR(TRIM(INDEX($A887:$Y887,MATCH(Lists!$J$6,$A$1:$Y$1,0))&amp;""),"")),"")</f>
        <v/>
      </c>
      <c r="AI887" s="22">
        <f>IF($AD887="S",Themes!$L$8,IF($AD887="M",Themes!$L$9,IF($AD887="L",Themes!$L$10,0)))</f>
        <v/>
      </c>
      <c r="AJ887" s="21">
        <f>IF(OR($AA887="",$AF887=""),0,IF(COUNTIFS($AA$2:$AA887,$AA887,$AF$2:$AF887,$AF887)=1,1,0))</f>
        <v/>
      </c>
      <c r="AK887" s="21">
        <f>IF($AJ887=1,IF(AND($AG887&lt;&gt;"",$AG887&lt;&gt;Themes!$L$12),1,0),0)</f>
        <v/>
      </c>
    </row>
    <row r="888">
      <c r="Z888" s="19" t="n"/>
      <c r="AA888" s="23" t="n"/>
      <c r="AB888" s="23" t="n"/>
      <c r="AC888" s="23" t="n"/>
      <c r="AD888" s="23" t="n"/>
      <c r="AE888" s="19" t="n"/>
      <c r="AF888" s="21">
        <f>IF(IFERROR(TRIM(INDEX($A888:$Y888,MATCH(Lists!$J$3,$A$1:$Y$1,0))&amp;""),"")&lt;&gt;"",IFERROR(TRIM(INDEX($A888:$Y888,MATCH(Lists!$J$3,$A$1:$Y$1,0))&amp;""),""),IF(IFERROR(TRIM(INDEX($A888:$Y888,MATCH(Lists!$J$4,$A$1:$Y$1,0))&amp;""),"")&lt;&gt;"",IFERROR(TRIM(INDEX($A888:$Y888,MATCH(Lists!$J$4,$A$1:$Y$1,0))&amp;""),""),IFERROR(TRIM(INDEX($A888:$Y888,MATCH(Lists!$J$2,$A$1:$Y$1,0))&amp;""),"")))</f>
        <v/>
      </c>
      <c r="AG888" s="21">
        <f>IFERROR(TRIM(INDEX($A888:$Y888,MATCH(Lists!$J$5,$A$1:$Y$1,0))&amp;""),"")</f>
        <v/>
      </c>
      <c r="AH888" s="21">
        <f>IFERROR(VALUE(IFERROR(TRIM(INDEX($A888:$Y888,MATCH(Lists!$J$6,$A$1:$Y$1,0))&amp;""),"")),"")</f>
        <v/>
      </c>
      <c r="AI888" s="22">
        <f>IF($AD888="S",Themes!$L$8,IF($AD888="M",Themes!$L$9,IF($AD888="L",Themes!$L$10,0)))</f>
        <v/>
      </c>
      <c r="AJ888" s="21">
        <f>IF(OR($AA888="",$AF888=""),0,IF(COUNTIFS($AA$2:$AA888,$AA888,$AF$2:$AF888,$AF888)=1,1,0))</f>
        <v/>
      </c>
      <c r="AK888" s="21">
        <f>IF($AJ888=1,IF(AND($AG888&lt;&gt;"",$AG888&lt;&gt;Themes!$L$12),1,0),0)</f>
        <v/>
      </c>
    </row>
    <row r="889">
      <c r="Z889" s="19" t="n"/>
      <c r="AA889" s="23" t="n"/>
      <c r="AB889" s="23" t="n"/>
      <c r="AC889" s="23" t="n"/>
      <c r="AD889" s="23" t="n"/>
      <c r="AE889" s="19" t="n"/>
      <c r="AF889" s="21">
        <f>IF(IFERROR(TRIM(INDEX($A889:$Y889,MATCH(Lists!$J$3,$A$1:$Y$1,0))&amp;""),"")&lt;&gt;"",IFERROR(TRIM(INDEX($A889:$Y889,MATCH(Lists!$J$3,$A$1:$Y$1,0))&amp;""),""),IF(IFERROR(TRIM(INDEX($A889:$Y889,MATCH(Lists!$J$4,$A$1:$Y$1,0))&amp;""),"")&lt;&gt;"",IFERROR(TRIM(INDEX($A889:$Y889,MATCH(Lists!$J$4,$A$1:$Y$1,0))&amp;""),""),IFERROR(TRIM(INDEX($A889:$Y889,MATCH(Lists!$J$2,$A$1:$Y$1,0))&amp;""),"")))</f>
        <v/>
      </c>
      <c r="AG889" s="21">
        <f>IFERROR(TRIM(INDEX($A889:$Y889,MATCH(Lists!$J$5,$A$1:$Y$1,0))&amp;""),"")</f>
        <v/>
      </c>
      <c r="AH889" s="21">
        <f>IFERROR(VALUE(IFERROR(TRIM(INDEX($A889:$Y889,MATCH(Lists!$J$6,$A$1:$Y$1,0))&amp;""),"")),"")</f>
        <v/>
      </c>
      <c r="AI889" s="22">
        <f>IF($AD889="S",Themes!$L$8,IF($AD889="M",Themes!$L$9,IF($AD889="L",Themes!$L$10,0)))</f>
        <v/>
      </c>
      <c r="AJ889" s="21">
        <f>IF(OR($AA889="",$AF889=""),0,IF(COUNTIFS($AA$2:$AA889,$AA889,$AF$2:$AF889,$AF889)=1,1,0))</f>
        <v/>
      </c>
      <c r="AK889" s="21">
        <f>IF($AJ889=1,IF(AND($AG889&lt;&gt;"",$AG889&lt;&gt;Themes!$L$12),1,0),0)</f>
        <v/>
      </c>
    </row>
    <row r="890">
      <c r="Z890" s="19" t="n"/>
      <c r="AA890" s="23" t="n"/>
      <c r="AB890" s="23" t="n"/>
      <c r="AC890" s="23" t="n"/>
      <c r="AD890" s="23" t="n"/>
      <c r="AE890" s="19" t="n"/>
      <c r="AF890" s="21">
        <f>IF(IFERROR(TRIM(INDEX($A890:$Y890,MATCH(Lists!$J$3,$A$1:$Y$1,0))&amp;""),"")&lt;&gt;"",IFERROR(TRIM(INDEX($A890:$Y890,MATCH(Lists!$J$3,$A$1:$Y$1,0))&amp;""),""),IF(IFERROR(TRIM(INDEX($A890:$Y890,MATCH(Lists!$J$4,$A$1:$Y$1,0))&amp;""),"")&lt;&gt;"",IFERROR(TRIM(INDEX($A890:$Y890,MATCH(Lists!$J$4,$A$1:$Y$1,0))&amp;""),""),IFERROR(TRIM(INDEX($A890:$Y890,MATCH(Lists!$J$2,$A$1:$Y$1,0))&amp;""),"")))</f>
        <v/>
      </c>
      <c r="AG890" s="21">
        <f>IFERROR(TRIM(INDEX($A890:$Y890,MATCH(Lists!$J$5,$A$1:$Y$1,0))&amp;""),"")</f>
        <v/>
      </c>
      <c r="AH890" s="21">
        <f>IFERROR(VALUE(IFERROR(TRIM(INDEX($A890:$Y890,MATCH(Lists!$J$6,$A$1:$Y$1,0))&amp;""),"")),"")</f>
        <v/>
      </c>
      <c r="AI890" s="22">
        <f>IF($AD890="S",Themes!$L$8,IF($AD890="M",Themes!$L$9,IF($AD890="L",Themes!$L$10,0)))</f>
        <v/>
      </c>
      <c r="AJ890" s="21">
        <f>IF(OR($AA890="",$AF890=""),0,IF(COUNTIFS($AA$2:$AA890,$AA890,$AF$2:$AF890,$AF890)=1,1,0))</f>
        <v/>
      </c>
      <c r="AK890" s="21">
        <f>IF($AJ890=1,IF(AND($AG890&lt;&gt;"",$AG890&lt;&gt;Themes!$L$12),1,0),0)</f>
        <v/>
      </c>
    </row>
    <row r="891">
      <c r="Z891" s="19" t="n"/>
      <c r="AA891" s="23" t="n"/>
      <c r="AB891" s="23" t="n"/>
      <c r="AC891" s="23" t="n"/>
      <c r="AD891" s="23" t="n"/>
      <c r="AE891" s="19" t="n"/>
      <c r="AF891" s="21">
        <f>IF(IFERROR(TRIM(INDEX($A891:$Y891,MATCH(Lists!$J$3,$A$1:$Y$1,0))&amp;""),"")&lt;&gt;"",IFERROR(TRIM(INDEX($A891:$Y891,MATCH(Lists!$J$3,$A$1:$Y$1,0))&amp;""),""),IF(IFERROR(TRIM(INDEX($A891:$Y891,MATCH(Lists!$J$4,$A$1:$Y$1,0))&amp;""),"")&lt;&gt;"",IFERROR(TRIM(INDEX($A891:$Y891,MATCH(Lists!$J$4,$A$1:$Y$1,0))&amp;""),""),IFERROR(TRIM(INDEX($A891:$Y891,MATCH(Lists!$J$2,$A$1:$Y$1,0))&amp;""),"")))</f>
        <v/>
      </c>
      <c r="AG891" s="21">
        <f>IFERROR(TRIM(INDEX($A891:$Y891,MATCH(Lists!$J$5,$A$1:$Y$1,0))&amp;""),"")</f>
        <v/>
      </c>
      <c r="AH891" s="21">
        <f>IFERROR(VALUE(IFERROR(TRIM(INDEX($A891:$Y891,MATCH(Lists!$J$6,$A$1:$Y$1,0))&amp;""),"")),"")</f>
        <v/>
      </c>
      <c r="AI891" s="22">
        <f>IF($AD891="S",Themes!$L$8,IF($AD891="M",Themes!$L$9,IF($AD891="L",Themes!$L$10,0)))</f>
        <v/>
      </c>
      <c r="AJ891" s="21">
        <f>IF(OR($AA891="",$AF891=""),0,IF(COUNTIFS($AA$2:$AA891,$AA891,$AF$2:$AF891,$AF891)=1,1,0))</f>
        <v/>
      </c>
      <c r="AK891" s="21">
        <f>IF($AJ891=1,IF(AND($AG891&lt;&gt;"",$AG891&lt;&gt;Themes!$L$12),1,0),0)</f>
        <v/>
      </c>
    </row>
    <row r="892">
      <c r="Z892" s="19" t="n"/>
      <c r="AA892" s="23" t="n"/>
      <c r="AB892" s="23" t="n"/>
      <c r="AC892" s="23" t="n"/>
      <c r="AD892" s="23" t="n"/>
      <c r="AE892" s="19" t="n"/>
      <c r="AF892" s="21">
        <f>IF(IFERROR(TRIM(INDEX($A892:$Y892,MATCH(Lists!$J$3,$A$1:$Y$1,0))&amp;""),"")&lt;&gt;"",IFERROR(TRIM(INDEX($A892:$Y892,MATCH(Lists!$J$3,$A$1:$Y$1,0))&amp;""),""),IF(IFERROR(TRIM(INDEX($A892:$Y892,MATCH(Lists!$J$4,$A$1:$Y$1,0))&amp;""),"")&lt;&gt;"",IFERROR(TRIM(INDEX($A892:$Y892,MATCH(Lists!$J$4,$A$1:$Y$1,0))&amp;""),""),IFERROR(TRIM(INDEX($A892:$Y892,MATCH(Lists!$J$2,$A$1:$Y$1,0))&amp;""),"")))</f>
        <v/>
      </c>
      <c r="AG892" s="21">
        <f>IFERROR(TRIM(INDEX($A892:$Y892,MATCH(Lists!$J$5,$A$1:$Y$1,0))&amp;""),"")</f>
        <v/>
      </c>
      <c r="AH892" s="21">
        <f>IFERROR(VALUE(IFERROR(TRIM(INDEX($A892:$Y892,MATCH(Lists!$J$6,$A$1:$Y$1,0))&amp;""),"")),"")</f>
        <v/>
      </c>
      <c r="AI892" s="22">
        <f>IF($AD892="S",Themes!$L$8,IF($AD892="M",Themes!$L$9,IF($AD892="L",Themes!$L$10,0)))</f>
        <v/>
      </c>
      <c r="AJ892" s="21">
        <f>IF(OR($AA892="",$AF892=""),0,IF(COUNTIFS($AA$2:$AA892,$AA892,$AF$2:$AF892,$AF892)=1,1,0))</f>
        <v/>
      </c>
      <c r="AK892" s="21">
        <f>IF($AJ892=1,IF(AND($AG892&lt;&gt;"",$AG892&lt;&gt;Themes!$L$12),1,0),0)</f>
        <v/>
      </c>
    </row>
    <row r="893">
      <c r="Z893" s="19" t="n"/>
      <c r="AA893" s="23" t="n"/>
      <c r="AB893" s="23" t="n"/>
      <c r="AC893" s="23" t="n"/>
      <c r="AD893" s="23" t="n"/>
      <c r="AE893" s="19" t="n"/>
      <c r="AF893" s="21">
        <f>IF(IFERROR(TRIM(INDEX($A893:$Y893,MATCH(Lists!$J$3,$A$1:$Y$1,0))&amp;""),"")&lt;&gt;"",IFERROR(TRIM(INDEX($A893:$Y893,MATCH(Lists!$J$3,$A$1:$Y$1,0))&amp;""),""),IF(IFERROR(TRIM(INDEX($A893:$Y893,MATCH(Lists!$J$4,$A$1:$Y$1,0))&amp;""),"")&lt;&gt;"",IFERROR(TRIM(INDEX($A893:$Y893,MATCH(Lists!$J$4,$A$1:$Y$1,0))&amp;""),""),IFERROR(TRIM(INDEX($A893:$Y893,MATCH(Lists!$J$2,$A$1:$Y$1,0))&amp;""),"")))</f>
        <v/>
      </c>
      <c r="AG893" s="21">
        <f>IFERROR(TRIM(INDEX($A893:$Y893,MATCH(Lists!$J$5,$A$1:$Y$1,0))&amp;""),"")</f>
        <v/>
      </c>
      <c r="AH893" s="21">
        <f>IFERROR(VALUE(IFERROR(TRIM(INDEX($A893:$Y893,MATCH(Lists!$J$6,$A$1:$Y$1,0))&amp;""),"")),"")</f>
        <v/>
      </c>
      <c r="AI893" s="22">
        <f>IF($AD893="S",Themes!$L$8,IF($AD893="M",Themes!$L$9,IF($AD893="L",Themes!$L$10,0)))</f>
        <v/>
      </c>
      <c r="AJ893" s="21">
        <f>IF(OR($AA893="",$AF893=""),0,IF(COUNTIFS($AA$2:$AA893,$AA893,$AF$2:$AF893,$AF893)=1,1,0))</f>
        <v/>
      </c>
      <c r="AK893" s="21">
        <f>IF($AJ893=1,IF(AND($AG893&lt;&gt;"",$AG893&lt;&gt;Themes!$L$12),1,0),0)</f>
        <v/>
      </c>
    </row>
    <row r="894">
      <c r="Z894" s="19" t="n"/>
      <c r="AA894" s="23" t="n"/>
      <c r="AB894" s="23" t="n"/>
      <c r="AC894" s="23" t="n"/>
      <c r="AD894" s="23" t="n"/>
      <c r="AE894" s="19" t="n"/>
      <c r="AF894" s="21">
        <f>IF(IFERROR(TRIM(INDEX($A894:$Y894,MATCH(Lists!$J$3,$A$1:$Y$1,0))&amp;""),"")&lt;&gt;"",IFERROR(TRIM(INDEX($A894:$Y894,MATCH(Lists!$J$3,$A$1:$Y$1,0))&amp;""),""),IF(IFERROR(TRIM(INDEX($A894:$Y894,MATCH(Lists!$J$4,$A$1:$Y$1,0))&amp;""),"")&lt;&gt;"",IFERROR(TRIM(INDEX($A894:$Y894,MATCH(Lists!$J$4,$A$1:$Y$1,0))&amp;""),""),IFERROR(TRIM(INDEX($A894:$Y894,MATCH(Lists!$J$2,$A$1:$Y$1,0))&amp;""),"")))</f>
        <v/>
      </c>
      <c r="AG894" s="21">
        <f>IFERROR(TRIM(INDEX($A894:$Y894,MATCH(Lists!$J$5,$A$1:$Y$1,0))&amp;""),"")</f>
        <v/>
      </c>
      <c r="AH894" s="21">
        <f>IFERROR(VALUE(IFERROR(TRIM(INDEX($A894:$Y894,MATCH(Lists!$J$6,$A$1:$Y$1,0))&amp;""),"")),"")</f>
        <v/>
      </c>
      <c r="AI894" s="22">
        <f>IF($AD894="S",Themes!$L$8,IF($AD894="M",Themes!$L$9,IF($AD894="L",Themes!$L$10,0)))</f>
        <v/>
      </c>
      <c r="AJ894" s="21">
        <f>IF(OR($AA894="",$AF894=""),0,IF(COUNTIFS($AA$2:$AA894,$AA894,$AF$2:$AF894,$AF894)=1,1,0))</f>
        <v/>
      </c>
      <c r="AK894" s="21">
        <f>IF($AJ894=1,IF(AND($AG894&lt;&gt;"",$AG894&lt;&gt;Themes!$L$12),1,0),0)</f>
        <v/>
      </c>
    </row>
    <row r="895">
      <c r="Z895" s="19" t="n"/>
      <c r="AA895" s="23" t="n"/>
      <c r="AB895" s="23" t="n"/>
      <c r="AC895" s="23" t="n"/>
      <c r="AD895" s="23" t="n"/>
      <c r="AE895" s="19" t="n"/>
      <c r="AF895" s="21">
        <f>IF(IFERROR(TRIM(INDEX($A895:$Y895,MATCH(Lists!$J$3,$A$1:$Y$1,0))&amp;""),"")&lt;&gt;"",IFERROR(TRIM(INDEX($A895:$Y895,MATCH(Lists!$J$3,$A$1:$Y$1,0))&amp;""),""),IF(IFERROR(TRIM(INDEX($A895:$Y895,MATCH(Lists!$J$4,$A$1:$Y$1,0))&amp;""),"")&lt;&gt;"",IFERROR(TRIM(INDEX($A895:$Y895,MATCH(Lists!$J$4,$A$1:$Y$1,0))&amp;""),""),IFERROR(TRIM(INDEX($A895:$Y895,MATCH(Lists!$J$2,$A$1:$Y$1,0))&amp;""),"")))</f>
        <v/>
      </c>
      <c r="AG895" s="21">
        <f>IFERROR(TRIM(INDEX($A895:$Y895,MATCH(Lists!$J$5,$A$1:$Y$1,0))&amp;""),"")</f>
        <v/>
      </c>
      <c r="AH895" s="21">
        <f>IFERROR(VALUE(IFERROR(TRIM(INDEX($A895:$Y895,MATCH(Lists!$J$6,$A$1:$Y$1,0))&amp;""),"")),"")</f>
        <v/>
      </c>
      <c r="AI895" s="22">
        <f>IF($AD895="S",Themes!$L$8,IF($AD895="M",Themes!$L$9,IF($AD895="L",Themes!$L$10,0)))</f>
        <v/>
      </c>
      <c r="AJ895" s="21">
        <f>IF(OR($AA895="",$AF895=""),0,IF(COUNTIFS($AA$2:$AA895,$AA895,$AF$2:$AF895,$AF895)=1,1,0))</f>
        <v/>
      </c>
      <c r="AK895" s="21">
        <f>IF($AJ895=1,IF(AND($AG895&lt;&gt;"",$AG895&lt;&gt;Themes!$L$12),1,0),0)</f>
        <v/>
      </c>
    </row>
    <row r="896">
      <c r="Z896" s="19" t="n"/>
      <c r="AA896" s="23" t="n"/>
      <c r="AB896" s="23" t="n"/>
      <c r="AC896" s="23" t="n"/>
      <c r="AD896" s="23" t="n"/>
      <c r="AE896" s="19" t="n"/>
      <c r="AF896" s="21">
        <f>IF(IFERROR(TRIM(INDEX($A896:$Y896,MATCH(Lists!$J$3,$A$1:$Y$1,0))&amp;""),"")&lt;&gt;"",IFERROR(TRIM(INDEX($A896:$Y896,MATCH(Lists!$J$3,$A$1:$Y$1,0))&amp;""),""),IF(IFERROR(TRIM(INDEX($A896:$Y896,MATCH(Lists!$J$4,$A$1:$Y$1,0))&amp;""),"")&lt;&gt;"",IFERROR(TRIM(INDEX($A896:$Y896,MATCH(Lists!$J$4,$A$1:$Y$1,0))&amp;""),""),IFERROR(TRIM(INDEX($A896:$Y896,MATCH(Lists!$J$2,$A$1:$Y$1,0))&amp;""),"")))</f>
        <v/>
      </c>
      <c r="AG896" s="21">
        <f>IFERROR(TRIM(INDEX($A896:$Y896,MATCH(Lists!$J$5,$A$1:$Y$1,0))&amp;""),"")</f>
        <v/>
      </c>
      <c r="AH896" s="21">
        <f>IFERROR(VALUE(IFERROR(TRIM(INDEX($A896:$Y896,MATCH(Lists!$J$6,$A$1:$Y$1,0))&amp;""),"")),"")</f>
        <v/>
      </c>
      <c r="AI896" s="22">
        <f>IF($AD896="S",Themes!$L$8,IF($AD896="M",Themes!$L$9,IF($AD896="L",Themes!$L$10,0)))</f>
        <v/>
      </c>
      <c r="AJ896" s="21">
        <f>IF(OR($AA896="",$AF896=""),0,IF(COUNTIFS($AA$2:$AA896,$AA896,$AF$2:$AF896,$AF896)=1,1,0))</f>
        <v/>
      </c>
      <c r="AK896" s="21">
        <f>IF($AJ896=1,IF(AND($AG896&lt;&gt;"",$AG896&lt;&gt;Themes!$L$12),1,0),0)</f>
        <v/>
      </c>
    </row>
    <row r="897">
      <c r="Z897" s="19" t="n"/>
      <c r="AA897" s="23" t="n"/>
      <c r="AB897" s="23" t="n"/>
      <c r="AC897" s="23" t="n"/>
      <c r="AD897" s="23" t="n"/>
      <c r="AE897" s="19" t="n"/>
      <c r="AF897" s="21">
        <f>IF(IFERROR(TRIM(INDEX($A897:$Y897,MATCH(Lists!$J$3,$A$1:$Y$1,0))&amp;""),"")&lt;&gt;"",IFERROR(TRIM(INDEX($A897:$Y897,MATCH(Lists!$J$3,$A$1:$Y$1,0))&amp;""),""),IF(IFERROR(TRIM(INDEX($A897:$Y897,MATCH(Lists!$J$4,$A$1:$Y$1,0))&amp;""),"")&lt;&gt;"",IFERROR(TRIM(INDEX($A897:$Y897,MATCH(Lists!$J$4,$A$1:$Y$1,0))&amp;""),""),IFERROR(TRIM(INDEX($A897:$Y897,MATCH(Lists!$J$2,$A$1:$Y$1,0))&amp;""),"")))</f>
        <v/>
      </c>
      <c r="AG897" s="21">
        <f>IFERROR(TRIM(INDEX($A897:$Y897,MATCH(Lists!$J$5,$A$1:$Y$1,0))&amp;""),"")</f>
        <v/>
      </c>
      <c r="AH897" s="21">
        <f>IFERROR(VALUE(IFERROR(TRIM(INDEX($A897:$Y897,MATCH(Lists!$J$6,$A$1:$Y$1,0))&amp;""),"")),"")</f>
        <v/>
      </c>
      <c r="AI897" s="22">
        <f>IF($AD897="S",Themes!$L$8,IF($AD897="M",Themes!$L$9,IF($AD897="L",Themes!$L$10,0)))</f>
        <v/>
      </c>
      <c r="AJ897" s="21">
        <f>IF(OR($AA897="",$AF897=""),0,IF(COUNTIFS($AA$2:$AA897,$AA897,$AF$2:$AF897,$AF897)=1,1,0))</f>
        <v/>
      </c>
      <c r="AK897" s="21">
        <f>IF($AJ897=1,IF(AND($AG897&lt;&gt;"",$AG897&lt;&gt;Themes!$L$12),1,0),0)</f>
        <v/>
      </c>
    </row>
    <row r="898">
      <c r="Z898" s="19" t="n"/>
      <c r="AA898" s="23" t="n"/>
      <c r="AB898" s="23" t="n"/>
      <c r="AC898" s="23" t="n"/>
      <c r="AD898" s="23" t="n"/>
      <c r="AE898" s="19" t="n"/>
      <c r="AF898" s="21">
        <f>IF(IFERROR(TRIM(INDEX($A898:$Y898,MATCH(Lists!$J$3,$A$1:$Y$1,0))&amp;""),"")&lt;&gt;"",IFERROR(TRIM(INDEX($A898:$Y898,MATCH(Lists!$J$3,$A$1:$Y$1,0))&amp;""),""),IF(IFERROR(TRIM(INDEX($A898:$Y898,MATCH(Lists!$J$4,$A$1:$Y$1,0))&amp;""),"")&lt;&gt;"",IFERROR(TRIM(INDEX($A898:$Y898,MATCH(Lists!$J$4,$A$1:$Y$1,0))&amp;""),""),IFERROR(TRIM(INDEX($A898:$Y898,MATCH(Lists!$J$2,$A$1:$Y$1,0))&amp;""),"")))</f>
        <v/>
      </c>
      <c r="AG898" s="21">
        <f>IFERROR(TRIM(INDEX($A898:$Y898,MATCH(Lists!$J$5,$A$1:$Y$1,0))&amp;""),"")</f>
        <v/>
      </c>
      <c r="AH898" s="21">
        <f>IFERROR(VALUE(IFERROR(TRIM(INDEX($A898:$Y898,MATCH(Lists!$J$6,$A$1:$Y$1,0))&amp;""),"")),"")</f>
        <v/>
      </c>
      <c r="AI898" s="22">
        <f>IF($AD898="S",Themes!$L$8,IF($AD898="M",Themes!$L$9,IF($AD898="L",Themes!$L$10,0)))</f>
        <v/>
      </c>
      <c r="AJ898" s="21">
        <f>IF(OR($AA898="",$AF898=""),0,IF(COUNTIFS($AA$2:$AA898,$AA898,$AF$2:$AF898,$AF898)=1,1,0))</f>
        <v/>
      </c>
      <c r="AK898" s="21">
        <f>IF($AJ898=1,IF(AND($AG898&lt;&gt;"",$AG898&lt;&gt;Themes!$L$12),1,0),0)</f>
        <v/>
      </c>
    </row>
    <row r="899">
      <c r="Z899" s="19" t="n"/>
      <c r="AA899" s="23" t="n"/>
      <c r="AB899" s="23" t="n"/>
      <c r="AC899" s="23" t="n"/>
      <c r="AD899" s="23" t="n"/>
      <c r="AE899" s="19" t="n"/>
      <c r="AF899" s="21">
        <f>IF(IFERROR(TRIM(INDEX($A899:$Y899,MATCH(Lists!$J$3,$A$1:$Y$1,0))&amp;""),"")&lt;&gt;"",IFERROR(TRIM(INDEX($A899:$Y899,MATCH(Lists!$J$3,$A$1:$Y$1,0))&amp;""),""),IF(IFERROR(TRIM(INDEX($A899:$Y899,MATCH(Lists!$J$4,$A$1:$Y$1,0))&amp;""),"")&lt;&gt;"",IFERROR(TRIM(INDEX($A899:$Y899,MATCH(Lists!$J$4,$A$1:$Y$1,0))&amp;""),""),IFERROR(TRIM(INDEX($A899:$Y899,MATCH(Lists!$J$2,$A$1:$Y$1,0))&amp;""),"")))</f>
        <v/>
      </c>
      <c r="AG899" s="21">
        <f>IFERROR(TRIM(INDEX($A899:$Y899,MATCH(Lists!$J$5,$A$1:$Y$1,0))&amp;""),"")</f>
        <v/>
      </c>
      <c r="AH899" s="21">
        <f>IFERROR(VALUE(IFERROR(TRIM(INDEX($A899:$Y899,MATCH(Lists!$J$6,$A$1:$Y$1,0))&amp;""),"")),"")</f>
        <v/>
      </c>
      <c r="AI899" s="22">
        <f>IF($AD899="S",Themes!$L$8,IF($AD899="M",Themes!$L$9,IF($AD899="L",Themes!$L$10,0)))</f>
        <v/>
      </c>
      <c r="AJ899" s="21">
        <f>IF(OR($AA899="",$AF899=""),0,IF(COUNTIFS($AA$2:$AA899,$AA899,$AF$2:$AF899,$AF899)=1,1,0))</f>
        <v/>
      </c>
      <c r="AK899" s="21">
        <f>IF($AJ899=1,IF(AND($AG899&lt;&gt;"",$AG899&lt;&gt;Themes!$L$12),1,0),0)</f>
        <v/>
      </c>
    </row>
    <row r="900">
      <c r="Z900" s="19" t="n"/>
      <c r="AA900" s="23" t="n"/>
      <c r="AB900" s="23" t="n"/>
      <c r="AC900" s="23" t="n"/>
      <c r="AD900" s="23" t="n"/>
      <c r="AE900" s="19" t="n"/>
      <c r="AF900" s="21">
        <f>IF(IFERROR(TRIM(INDEX($A900:$Y900,MATCH(Lists!$J$3,$A$1:$Y$1,0))&amp;""),"")&lt;&gt;"",IFERROR(TRIM(INDEX($A900:$Y900,MATCH(Lists!$J$3,$A$1:$Y$1,0))&amp;""),""),IF(IFERROR(TRIM(INDEX($A900:$Y900,MATCH(Lists!$J$4,$A$1:$Y$1,0))&amp;""),"")&lt;&gt;"",IFERROR(TRIM(INDEX($A900:$Y900,MATCH(Lists!$J$4,$A$1:$Y$1,0))&amp;""),""),IFERROR(TRIM(INDEX($A900:$Y900,MATCH(Lists!$J$2,$A$1:$Y$1,0))&amp;""),"")))</f>
        <v/>
      </c>
      <c r="AG900" s="21">
        <f>IFERROR(TRIM(INDEX($A900:$Y900,MATCH(Lists!$J$5,$A$1:$Y$1,0))&amp;""),"")</f>
        <v/>
      </c>
      <c r="AH900" s="21">
        <f>IFERROR(VALUE(IFERROR(TRIM(INDEX($A900:$Y900,MATCH(Lists!$J$6,$A$1:$Y$1,0))&amp;""),"")),"")</f>
        <v/>
      </c>
      <c r="AI900" s="22">
        <f>IF($AD900="S",Themes!$L$8,IF($AD900="M",Themes!$L$9,IF($AD900="L",Themes!$L$10,0)))</f>
        <v/>
      </c>
      <c r="AJ900" s="21">
        <f>IF(OR($AA900="",$AF900=""),0,IF(COUNTIFS($AA$2:$AA900,$AA900,$AF$2:$AF900,$AF900)=1,1,0))</f>
        <v/>
      </c>
      <c r="AK900" s="21">
        <f>IF($AJ900=1,IF(AND($AG900&lt;&gt;"",$AG900&lt;&gt;Themes!$L$12),1,0),0)</f>
        <v/>
      </c>
    </row>
    <row r="901">
      <c r="Z901" s="19" t="n"/>
      <c r="AA901" s="23" t="n"/>
      <c r="AB901" s="23" t="n"/>
      <c r="AC901" s="23" t="n"/>
      <c r="AD901" s="23" t="n"/>
      <c r="AE901" s="19" t="n"/>
      <c r="AF901" s="21">
        <f>IF(IFERROR(TRIM(INDEX($A901:$Y901,MATCH(Lists!$J$3,$A$1:$Y$1,0))&amp;""),"")&lt;&gt;"",IFERROR(TRIM(INDEX($A901:$Y901,MATCH(Lists!$J$3,$A$1:$Y$1,0))&amp;""),""),IF(IFERROR(TRIM(INDEX($A901:$Y901,MATCH(Lists!$J$4,$A$1:$Y$1,0))&amp;""),"")&lt;&gt;"",IFERROR(TRIM(INDEX($A901:$Y901,MATCH(Lists!$J$4,$A$1:$Y$1,0))&amp;""),""),IFERROR(TRIM(INDEX($A901:$Y901,MATCH(Lists!$J$2,$A$1:$Y$1,0))&amp;""),"")))</f>
        <v/>
      </c>
      <c r="AG901" s="21">
        <f>IFERROR(TRIM(INDEX($A901:$Y901,MATCH(Lists!$J$5,$A$1:$Y$1,0))&amp;""),"")</f>
        <v/>
      </c>
      <c r="AH901" s="21">
        <f>IFERROR(VALUE(IFERROR(TRIM(INDEX($A901:$Y901,MATCH(Lists!$J$6,$A$1:$Y$1,0))&amp;""),"")),"")</f>
        <v/>
      </c>
      <c r="AI901" s="22">
        <f>IF($AD901="S",Themes!$L$8,IF($AD901="M",Themes!$L$9,IF($AD901="L",Themes!$L$10,0)))</f>
        <v/>
      </c>
      <c r="AJ901" s="21">
        <f>IF(OR($AA901="",$AF901=""),0,IF(COUNTIFS($AA$2:$AA901,$AA901,$AF$2:$AF901,$AF901)=1,1,0))</f>
        <v/>
      </c>
      <c r="AK901" s="21">
        <f>IF($AJ901=1,IF(AND($AG901&lt;&gt;"",$AG901&lt;&gt;Themes!$L$12),1,0),0)</f>
        <v/>
      </c>
    </row>
    <row r="902">
      <c r="Z902" s="19" t="n"/>
      <c r="AA902" s="23" t="n"/>
      <c r="AB902" s="23" t="n"/>
      <c r="AC902" s="23" t="n"/>
      <c r="AD902" s="23" t="n"/>
      <c r="AE902" s="19" t="n"/>
      <c r="AF902" s="21">
        <f>IF(IFERROR(TRIM(INDEX($A902:$Y902,MATCH(Lists!$J$3,$A$1:$Y$1,0))&amp;""),"")&lt;&gt;"",IFERROR(TRIM(INDEX($A902:$Y902,MATCH(Lists!$J$3,$A$1:$Y$1,0))&amp;""),""),IF(IFERROR(TRIM(INDEX($A902:$Y902,MATCH(Lists!$J$4,$A$1:$Y$1,0))&amp;""),"")&lt;&gt;"",IFERROR(TRIM(INDEX($A902:$Y902,MATCH(Lists!$J$4,$A$1:$Y$1,0))&amp;""),""),IFERROR(TRIM(INDEX($A902:$Y902,MATCH(Lists!$J$2,$A$1:$Y$1,0))&amp;""),"")))</f>
        <v/>
      </c>
      <c r="AG902" s="21">
        <f>IFERROR(TRIM(INDEX($A902:$Y902,MATCH(Lists!$J$5,$A$1:$Y$1,0))&amp;""),"")</f>
        <v/>
      </c>
      <c r="AH902" s="21">
        <f>IFERROR(VALUE(IFERROR(TRIM(INDEX($A902:$Y902,MATCH(Lists!$J$6,$A$1:$Y$1,0))&amp;""),"")),"")</f>
        <v/>
      </c>
      <c r="AI902" s="22">
        <f>IF($AD902="S",Themes!$L$8,IF($AD902="M",Themes!$L$9,IF($AD902="L",Themes!$L$10,0)))</f>
        <v/>
      </c>
      <c r="AJ902" s="21">
        <f>IF(OR($AA902="",$AF902=""),0,IF(COUNTIFS($AA$2:$AA902,$AA902,$AF$2:$AF902,$AF902)=1,1,0))</f>
        <v/>
      </c>
      <c r="AK902" s="21">
        <f>IF($AJ902=1,IF(AND($AG902&lt;&gt;"",$AG902&lt;&gt;Themes!$L$12),1,0),0)</f>
        <v/>
      </c>
    </row>
    <row r="903">
      <c r="Z903" s="19" t="n"/>
      <c r="AA903" s="23" t="n"/>
      <c r="AB903" s="23" t="n"/>
      <c r="AC903" s="23" t="n"/>
      <c r="AD903" s="23" t="n"/>
      <c r="AE903" s="19" t="n"/>
      <c r="AF903" s="21">
        <f>IF(IFERROR(TRIM(INDEX($A903:$Y903,MATCH(Lists!$J$3,$A$1:$Y$1,0))&amp;""),"")&lt;&gt;"",IFERROR(TRIM(INDEX($A903:$Y903,MATCH(Lists!$J$3,$A$1:$Y$1,0))&amp;""),""),IF(IFERROR(TRIM(INDEX($A903:$Y903,MATCH(Lists!$J$4,$A$1:$Y$1,0))&amp;""),"")&lt;&gt;"",IFERROR(TRIM(INDEX($A903:$Y903,MATCH(Lists!$J$4,$A$1:$Y$1,0))&amp;""),""),IFERROR(TRIM(INDEX($A903:$Y903,MATCH(Lists!$J$2,$A$1:$Y$1,0))&amp;""),"")))</f>
        <v/>
      </c>
      <c r="AG903" s="21">
        <f>IFERROR(TRIM(INDEX($A903:$Y903,MATCH(Lists!$J$5,$A$1:$Y$1,0))&amp;""),"")</f>
        <v/>
      </c>
      <c r="AH903" s="21">
        <f>IFERROR(VALUE(IFERROR(TRIM(INDEX($A903:$Y903,MATCH(Lists!$J$6,$A$1:$Y$1,0))&amp;""),"")),"")</f>
        <v/>
      </c>
      <c r="AI903" s="22">
        <f>IF($AD903="S",Themes!$L$8,IF($AD903="M",Themes!$L$9,IF($AD903="L",Themes!$L$10,0)))</f>
        <v/>
      </c>
      <c r="AJ903" s="21">
        <f>IF(OR($AA903="",$AF903=""),0,IF(COUNTIFS($AA$2:$AA903,$AA903,$AF$2:$AF903,$AF903)=1,1,0))</f>
        <v/>
      </c>
      <c r="AK903" s="21">
        <f>IF($AJ903=1,IF(AND($AG903&lt;&gt;"",$AG903&lt;&gt;Themes!$L$12),1,0),0)</f>
        <v/>
      </c>
    </row>
    <row r="904">
      <c r="Z904" s="19" t="n"/>
      <c r="AA904" s="23" t="n"/>
      <c r="AB904" s="23" t="n"/>
      <c r="AC904" s="23" t="n"/>
      <c r="AD904" s="23" t="n"/>
      <c r="AE904" s="19" t="n"/>
      <c r="AF904" s="21">
        <f>IF(IFERROR(TRIM(INDEX($A904:$Y904,MATCH(Lists!$J$3,$A$1:$Y$1,0))&amp;""),"")&lt;&gt;"",IFERROR(TRIM(INDEX($A904:$Y904,MATCH(Lists!$J$3,$A$1:$Y$1,0))&amp;""),""),IF(IFERROR(TRIM(INDEX($A904:$Y904,MATCH(Lists!$J$4,$A$1:$Y$1,0))&amp;""),"")&lt;&gt;"",IFERROR(TRIM(INDEX($A904:$Y904,MATCH(Lists!$J$4,$A$1:$Y$1,0))&amp;""),""),IFERROR(TRIM(INDEX($A904:$Y904,MATCH(Lists!$J$2,$A$1:$Y$1,0))&amp;""),"")))</f>
        <v/>
      </c>
      <c r="AG904" s="21">
        <f>IFERROR(TRIM(INDEX($A904:$Y904,MATCH(Lists!$J$5,$A$1:$Y$1,0))&amp;""),"")</f>
        <v/>
      </c>
      <c r="AH904" s="21">
        <f>IFERROR(VALUE(IFERROR(TRIM(INDEX($A904:$Y904,MATCH(Lists!$J$6,$A$1:$Y$1,0))&amp;""),"")),"")</f>
        <v/>
      </c>
      <c r="AI904" s="22">
        <f>IF($AD904="S",Themes!$L$8,IF($AD904="M",Themes!$L$9,IF($AD904="L",Themes!$L$10,0)))</f>
        <v/>
      </c>
      <c r="AJ904" s="21">
        <f>IF(OR($AA904="",$AF904=""),0,IF(COUNTIFS($AA$2:$AA904,$AA904,$AF$2:$AF904,$AF904)=1,1,0))</f>
        <v/>
      </c>
      <c r="AK904" s="21">
        <f>IF($AJ904=1,IF(AND($AG904&lt;&gt;"",$AG904&lt;&gt;Themes!$L$12),1,0),0)</f>
        <v/>
      </c>
    </row>
    <row r="905">
      <c r="Z905" s="19" t="n"/>
      <c r="AA905" s="23" t="n"/>
      <c r="AB905" s="23" t="n"/>
      <c r="AC905" s="23" t="n"/>
      <c r="AD905" s="23" t="n"/>
      <c r="AE905" s="19" t="n"/>
      <c r="AF905" s="21">
        <f>IF(IFERROR(TRIM(INDEX($A905:$Y905,MATCH(Lists!$J$3,$A$1:$Y$1,0))&amp;""),"")&lt;&gt;"",IFERROR(TRIM(INDEX($A905:$Y905,MATCH(Lists!$J$3,$A$1:$Y$1,0))&amp;""),""),IF(IFERROR(TRIM(INDEX($A905:$Y905,MATCH(Lists!$J$4,$A$1:$Y$1,0))&amp;""),"")&lt;&gt;"",IFERROR(TRIM(INDEX($A905:$Y905,MATCH(Lists!$J$4,$A$1:$Y$1,0))&amp;""),""),IFERROR(TRIM(INDEX($A905:$Y905,MATCH(Lists!$J$2,$A$1:$Y$1,0))&amp;""),"")))</f>
        <v/>
      </c>
      <c r="AG905" s="21">
        <f>IFERROR(TRIM(INDEX($A905:$Y905,MATCH(Lists!$J$5,$A$1:$Y$1,0))&amp;""),"")</f>
        <v/>
      </c>
      <c r="AH905" s="21">
        <f>IFERROR(VALUE(IFERROR(TRIM(INDEX($A905:$Y905,MATCH(Lists!$J$6,$A$1:$Y$1,0))&amp;""),"")),"")</f>
        <v/>
      </c>
      <c r="AI905" s="22">
        <f>IF($AD905="S",Themes!$L$8,IF($AD905="M",Themes!$L$9,IF($AD905="L",Themes!$L$10,0)))</f>
        <v/>
      </c>
      <c r="AJ905" s="21">
        <f>IF(OR($AA905="",$AF905=""),0,IF(COUNTIFS($AA$2:$AA905,$AA905,$AF$2:$AF905,$AF905)=1,1,0))</f>
        <v/>
      </c>
      <c r="AK905" s="21">
        <f>IF($AJ905=1,IF(AND($AG905&lt;&gt;"",$AG905&lt;&gt;Themes!$L$12),1,0),0)</f>
        <v/>
      </c>
    </row>
    <row r="906">
      <c r="Z906" s="19" t="n"/>
      <c r="AA906" s="23" t="n"/>
      <c r="AB906" s="23" t="n"/>
      <c r="AC906" s="23" t="n"/>
      <c r="AD906" s="23" t="n"/>
      <c r="AE906" s="19" t="n"/>
      <c r="AF906" s="21">
        <f>IF(IFERROR(TRIM(INDEX($A906:$Y906,MATCH(Lists!$J$3,$A$1:$Y$1,0))&amp;""),"")&lt;&gt;"",IFERROR(TRIM(INDEX($A906:$Y906,MATCH(Lists!$J$3,$A$1:$Y$1,0))&amp;""),""),IF(IFERROR(TRIM(INDEX($A906:$Y906,MATCH(Lists!$J$4,$A$1:$Y$1,0))&amp;""),"")&lt;&gt;"",IFERROR(TRIM(INDEX($A906:$Y906,MATCH(Lists!$J$4,$A$1:$Y$1,0))&amp;""),""),IFERROR(TRIM(INDEX($A906:$Y906,MATCH(Lists!$J$2,$A$1:$Y$1,0))&amp;""),"")))</f>
        <v/>
      </c>
      <c r="AG906" s="21">
        <f>IFERROR(TRIM(INDEX($A906:$Y906,MATCH(Lists!$J$5,$A$1:$Y$1,0))&amp;""),"")</f>
        <v/>
      </c>
      <c r="AH906" s="21">
        <f>IFERROR(VALUE(IFERROR(TRIM(INDEX($A906:$Y906,MATCH(Lists!$J$6,$A$1:$Y$1,0))&amp;""),"")),"")</f>
        <v/>
      </c>
      <c r="AI906" s="22">
        <f>IF($AD906="S",Themes!$L$8,IF($AD906="M",Themes!$L$9,IF($AD906="L",Themes!$L$10,0)))</f>
        <v/>
      </c>
      <c r="AJ906" s="21">
        <f>IF(OR($AA906="",$AF906=""),0,IF(COUNTIFS($AA$2:$AA906,$AA906,$AF$2:$AF906,$AF906)=1,1,0))</f>
        <v/>
      </c>
      <c r="AK906" s="21">
        <f>IF($AJ906=1,IF(AND($AG906&lt;&gt;"",$AG906&lt;&gt;Themes!$L$12),1,0),0)</f>
        <v/>
      </c>
    </row>
    <row r="907">
      <c r="Z907" s="19" t="n"/>
      <c r="AA907" s="23" t="n"/>
      <c r="AB907" s="23" t="n"/>
      <c r="AC907" s="23" t="n"/>
      <c r="AD907" s="23" t="n"/>
      <c r="AE907" s="19" t="n"/>
      <c r="AF907" s="21">
        <f>IF(IFERROR(TRIM(INDEX($A907:$Y907,MATCH(Lists!$J$3,$A$1:$Y$1,0))&amp;""),"")&lt;&gt;"",IFERROR(TRIM(INDEX($A907:$Y907,MATCH(Lists!$J$3,$A$1:$Y$1,0))&amp;""),""),IF(IFERROR(TRIM(INDEX($A907:$Y907,MATCH(Lists!$J$4,$A$1:$Y$1,0))&amp;""),"")&lt;&gt;"",IFERROR(TRIM(INDEX($A907:$Y907,MATCH(Lists!$J$4,$A$1:$Y$1,0))&amp;""),""),IFERROR(TRIM(INDEX($A907:$Y907,MATCH(Lists!$J$2,$A$1:$Y$1,0))&amp;""),"")))</f>
        <v/>
      </c>
      <c r="AG907" s="21">
        <f>IFERROR(TRIM(INDEX($A907:$Y907,MATCH(Lists!$J$5,$A$1:$Y$1,0))&amp;""),"")</f>
        <v/>
      </c>
      <c r="AH907" s="21">
        <f>IFERROR(VALUE(IFERROR(TRIM(INDEX($A907:$Y907,MATCH(Lists!$J$6,$A$1:$Y$1,0))&amp;""),"")),"")</f>
        <v/>
      </c>
      <c r="AI907" s="22">
        <f>IF($AD907="S",Themes!$L$8,IF($AD907="M",Themes!$L$9,IF($AD907="L",Themes!$L$10,0)))</f>
        <v/>
      </c>
      <c r="AJ907" s="21">
        <f>IF(OR($AA907="",$AF907=""),0,IF(COUNTIFS($AA$2:$AA907,$AA907,$AF$2:$AF907,$AF907)=1,1,0))</f>
        <v/>
      </c>
      <c r="AK907" s="21">
        <f>IF($AJ907=1,IF(AND($AG907&lt;&gt;"",$AG907&lt;&gt;Themes!$L$12),1,0),0)</f>
        <v/>
      </c>
    </row>
    <row r="908">
      <c r="Z908" s="19" t="n"/>
      <c r="AA908" s="23" t="n"/>
      <c r="AB908" s="23" t="n"/>
      <c r="AC908" s="23" t="n"/>
      <c r="AD908" s="23" t="n"/>
      <c r="AE908" s="19" t="n"/>
      <c r="AF908" s="21">
        <f>IF(IFERROR(TRIM(INDEX($A908:$Y908,MATCH(Lists!$J$3,$A$1:$Y$1,0))&amp;""),"")&lt;&gt;"",IFERROR(TRIM(INDEX($A908:$Y908,MATCH(Lists!$J$3,$A$1:$Y$1,0))&amp;""),""),IF(IFERROR(TRIM(INDEX($A908:$Y908,MATCH(Lists!$J$4,$A$1:$Y$1,0))&amp;""),"")&lt;&gt;"",IFERROR(TRIM(INDEX($A908:$Y908,MATCH(Lists!$J$4,$A$1:$Y$1,0))&amp;""),""),IFERROR(TRIM(INDEX($A908:$Y908,MATCH(Lists!$J$2,$A$1:$Y$1,0))&amp;""),"")))</f>
        <v/>
      </c>
      <c r="AG908" s="21">
        <f>IFERROR(TRIM(INDEX($A908:$Y908,MATCH(Lists!$J$5,$A$1:$Y$1,0))&amp;""),"")</f>
        <v/>
      </c>
      <c r="AH908" s="21">
        <f>IFERROR(VALUE(IFERROR(TRIM(INDEX($A908:$Y908,MATCH(Lists!$J$6,$A$1:$Y$1,0))&amp;""),"")),"")</f>
        <v/>
      </c>
      <c r="AI908" s="22">
        <f>IF($AD908="S",Themes!$L$8,IF($AD908="M",Themes!$L$9,IF($AD908="L",Themes!$L$10,0)))</f>
        <v/>
      </c>
      <c r="AJ908" s="21">
        <f>IF(OR($AA908="",$AF908=""),0,IF(COUNTIFS($AA$2:$AA908,$AA908,$AF$2:$AF908,$AF908)=1,1,0))</f>
        <v/>
      </c>
      <c r="AK908" s="21">
        <f>IF($AJ908=1,IF(AND($AG908&lt;&gt;"",$AG908&lt;&gt;Themes!$L$12),1,0),0)</f>
        <v/>
      </c>
    </row>
    <row r="909">
      <c r="Z909" s="19" t="n"/>
      <c r="AA909" s="23" t="n"/>
      <c r="AB909" s="23" t="n"/>
      <c r="AC909" s="23" t="n"/>
      <c r="AD909" s="23" t="n"/>
      <c r="AE909" s="19" t="n"/>
      <c r="AF909" s="21">
        <f>IF(IFERROR(TRIM(INDEX($A909:$Y909,MATCH(Lists!$J$3,$A$1:$Y$1,0))&amp;""),"")&lt;&gt;"",IFERROR(TRIM(INDEX($A909:$Y909,MATCH(Lists!$J$3,$A$1:$Y$1,0))&amp;""),""),IF(IFERROR(TRIM(INDEX($A909:$Y909,MATCH(Lists!$J$4,$A$1:$Y$1,0))&amp;""),"")&lt;&gt;"",IFERROR(TRIM(INDEX($A909:$Y909,MATCH(Lists!$J$4,$A$1:$Y$1,0))&amp;""),""),IFERROR(TRIM(INDEX($A909:$Y909,MATCH(Lists!$J$2,$A$1:$Y$1,0))&amp;""),"")))</f>
        <v/>
      </c>
      <c r="AG909" s="21">
        <f>IFERROR(TRIM(INDEX($A909:$Y909,MATCH(Lists!$J$5,$A$1:$Y$1,0))&amp;""),"")</f>
        <v/>
      </c>
      <c r="AH909" s="21">
        <f>IFERROR(VALUE(IFERROR(TRIM(INDEX($A909:$Y909,MATCH(Lists!$J$6,$A$1:$Y$1,0))&amp;""),"")),"")</f>
        <v/>
      </c>
      <c r="AI909" s="22">
        <f>IF($AD909="S",Themes!$L$8,IF($AD909="M",Themes!$L$9,IF($AD909="L",Themes!$L$10,0)))</f>
        <v/>
      </c>
      <c r="AJ909" s="21">
        <f>IF(OR($AA909="",$AF909=""),0,IF(COUNTIFS($AA$2:$AA909,$AA909,$AF$2:$AF909,$AF909)=1,1,0))</f>
        <v/>
      </c>
      <c r="AK909" s="21">
        <f>IF($AJ909=1,IF(AND($AG909&lt;&gt;"",$AG909&lt;&gt;Themes!$L$12),1,0),0)</f>
        <v/>
      </c>
    </row>
    <row r="910">
      <c r="Z910" s="19" t="n"/>
      <c r="AA910" s="23" t="n"/>
      <c r="AB910" s="23" t="n"/>
      <c r="AC910" s="23" t="n"/>
      <c r="AD910" s="23" t="n"/>
      <c r="AE910" s="19" t="n"/>
      <c r="AF910" s="21">
        <f>IF(IFERROR(TRIM(INDEX($A910:$Y910,MATCH(Lists!$J$3,$A$1:$Y$1,0))&amp;""),"")&lt;&gt;"",IFERROR(TRIM(INDEX($A910:$Y910,MATCH(Lists!$J$3,$A$1:$Y$1,0))&amp;""),""),IF(IFERROR(TRIM(INDEX($A910:$Y910,MATCH(Lists!$J$4,$A$1:$Y$1,0))&amp;""),"")&lt;&gt;"",IFERROR(TRIM(INDEX($A910:$Y910,MATCH(Lists!$J$4,$A$1:$Y$1,0))&amp;""),""),IFERROR(TRIM(INDEX($A910:$Y910,MATCH(Lists!$J$2,$A$1:$Y$1,0))&amp;""),"")))</f>
        <v/>
      </c>
      <c r="AG910" s="21">
        <f>IFERROR(TRIM(INDEX($A910:$Y910,MATCH(Lists!$J$5,$A$1:$Y$1,0))&amp;""),"")</f>
        <v/>
      </c>
      <c r="AH910" s="21">
        <f>IFERROR(VALUE(IFERROR(TRIM(INDEX($A910:$Y910,MATCH(Lists!$J$6,$A$1:$Y$1,0))&amp;""),"")),"")</f>
        <v/>
      </c>
      <c r="AI910" s="22">
        <f>IF($AD910="S",Themes!$L$8,IF($AD910="M",Themes!$L$9,IF($AD910="L",Themes!$L$10,0)))</f>
        <v/>
      </c>
      <c r="AJ910" s="21">
        <f>IF(OR($AA910="",$AF910=""),0,IF(COUNTIFS($AA$2:$AA910,$AA910,$AF$2:$AF910,$AF910)=1,1,0))</f>
        <v/>
      </c>
      <c r="AK910" s="21">
        <f>IF($AJ910=1,IF(AND($AG910&lt;&gt;"",$AG910&lt;&gt;Themes!$L$12),1,0),0)</f>
        <v/>
      </c>
    </row>
    <row r="911">
      <c r="Z911" s="19" t="n"/>
      <c r="AA911" s="23" t="n"/>
      <c r="AB911" s="23" t="n"/>
      <c r="AC911" s="23" t="n"/>
      <c r="AD911" s="23" t="n"/>
      <c r="AE911" s="19" t="n"/>
      <c r="AF911" s="21">
        <f>IF(IFERROR(TRIM(INDEX($A911:$Y911,MATCH(Lists!$J$3,$A$1:$Y$1,0))&amp;""),"")&lt;&gt;"",IFERROR(TRIM(INDEX($A911:$Y911,MATCH(Lists!$J$3,$A$1:$Y$1,0))&amp;""),""),IF(IFERROR(TRIM(INDEX($A911:$Y911,MATCH(Lists!$J$4,$A$1:$Y$1,0))&amp;""),"")&lt;&gt;"",IFERROR(TRIM(INDEX($A911:$Y911,MATCH(Lists!$J$4,$A$1:$Y$1,0))&amp;""),""),IFERROR(TRIM(INDEX($A911:$Y911,MATCH(Lists!$J$2,$A$1:$Y$1,0))&amp;""),"")))</f>
        <v/>
      </c>
      <c r="AG911" s="21">
        <f>IFERROR(TRIM(INDEX($A911:$Y911,MATCH(Lists!$J$5,$A$1:$Y$1,0))&amp;""),"")</f>
        <v/>
      </c>
      <c r="AH911" s="21">
        <f>IFERROR(VALUE(IFERROR(TRIM(INDEX($A911:$Y911,MATCH(Lists!$J$6,$A$1:$Y$1,0))&amp;""),"")),"")</f>
        <v/>
      </c>
      <c r="AI911" s="22">
        <f>IF($AD911="S",Themes!$L$8,IF($AD911="M",Themes!$L$9,IF($AD911="L",Themes!$L$10,0)))</f>
        <v/>
      </c>
      <c r="AJ911" s="21">
        <f>IF(OR($AA911="",$AF911=""),0,IF(COUNTIFS($AA$2:$AA911,$AA911,$AF$2:$AF911,$AF911)=1,1,0))</f>
        <v/>
      </c>
      <c r="AK911" s="21">
        <f>IF($AJ911=1,IF(AND($AG911&lt;&gt;"",$AG911&lt;&gt;Themes!$L$12),1,0),0)</f>
        <v/>
      </c>
    </row>
    <row r="912">
      <c r="Z912" s="19" t="n"/>
      <c r="AA912" s="23" t="n"/>
      <c r="AB912" s="23" t="n"/>
      <c r="AC912" s="23" t="n"/>
      <c r="AD912" s="23" t="n"/>
      <c r="AE912" s="19" t="n"/>
      <c r="AF912" s="21">
        <f>IF(IFERROR(TRIM(INDEX($A912:$Y912,MATCH(Lists!$J$3,$A$1:$Y$1,0))&amp;""),"")&lt;&gt;"",IFERROR(TRIM(INDEX($A912:$Y912,MATCH(Lists!$J$3,$A$1:$Y$1,0))&amp;""),""),IF(IFERROR(TRIM(INDEX($A912:$Y912,MATCH(Lists!$J$4,$A$1:$Y$1,0))&amp;""),"")&lt;&gt;"",IFERROR(TRIM(INDEX($A912:$Y912,MATCH(Lists!$J$4,$A$1:$Y$1,0))&amp;""),""),IFERROR(TRIM(INDEX($A912:$Y912,MATCH(Lists!$J$2,$A$1:$Y$1,0))&amp;""),"")))</f>
        <v/>
      </c>
      <c r="AG912" s="21">
        <f>IFERROR(TRIM(INDEX($A912:$Y912,MATCH(Lists!$J$5,$A$1:$Y$1,0))&amp;""),"")</f>
        <v/>
      </c>
      <c r="AH912" s="21">
        <f>IFERROR(VALUE(IFERROR(TRIM(INDEX($A912:$Y912,MATCH(Lists!$J$6,$A$1:$Y$1,0))&amp;""),"")),"")</f>
        <v/>
      </c>
      <c r="AI912" s="22">
        <f>IF($AD912="S",Themes!$L$8,IF($AD912="M",Themes!$L$9,IF($AD912="L",Themes!$L$10,0)))</f>
        <v/>
      </c>
      <c r="AJ912" s="21">
        <f>IF(OR($AA912="",$AF912=""),0,IF(COUNTIFS($AA$2:$AA912,$AA912,$AF$2:$AF912,$AF912)=1,1,0))</f>
        <v/>
      </c>
      <c r="AK912" s="21">
        <f>IF($AJ912=1,IF(AND($AG912&lt;&gt;"",$AG912&lt;&gt;Themes!$L$12),1,0),0)</f>
        <v/>
      </c>
    </row>
    <row r="913">
      <c r="Z913" s="19" t="n"/>
      <c r="AA913" s="23" t="n"/>
      <c r="AB913" s="23" t="n"/>
      <c r="AC913" s="23" t="n"/>
      <c r="AD913" s="23" t="n"/>
      <c r="AE913" s="19" t="n"/>
      <c r="AF913" s="21">
        <f>IF(IFERROR(TRIM(INDEX($A913:$Y913,MATCH(Lists!$J$3,$A$1:$Y$1,0))&amp;""),"")&lt;&gt;"",IFERROR(TRIM(INDEX($A913:$Y913,MATCH(Lists!$J$3,$A$1:$Y$1,0))&amp;""),""),IF(IFERROR(TRIM(INDEX($A913:$Y913,MATCH(Lists!$J$4,$A$1:$Y$1,0))&amp;""),"")&lt;&gt;"",IFERROR(TRIM(INDEX($A913:$Y913,MATCH(Lists!$J$4,$A$1:$Y$1,0))&amp;""),""),IFERROR(TRIM(INDEX($A913:$Y913,MATCH(Lists!$J$2,$A$1:$Y$1,0))&amp;""),"")))</f>
        <v/>
      </c>
      <c r="AG913" s="21">
        <f>IFERROR(TRIM(INDEX($A913:$Y913,MATCH(Lists!$J$5,$A$1:$Y$1,0))&amp;""),"")</f>
        <v/>
      </c>
      <c r="AH913" s="21">
        <f>IFERROR(VALUE(IFERROR(TRIM(INDEX($A913:$Y913,MATCH(Lists!$J$6,$A$1:$Y$1,0))&amp;""),"")),"")</f>
        <v/>
      </c>
      <c r="AI913" s="22">
        <f>IF($AD913="S",Themes!$L$8,IF($AD913="M",Themes!$L$9,IF($AD913="L",Themes!$L$10,0)))</f>
        <v/>
      </c>
      <c r="AJ913" s="21">
        <f>IF(OR($AA913="",$AF913=""),0,IF(COUNTIFS($AA$2:$AA913,$AA913,$AF$2:$AF913,$AF913)=1,1,0))</f>
        <v/>
      </c>
      <c r="AK913" s="21">
        <f>IF($AJ913=1,IF(AND($AG913&lt;&gt;"",$AG913&lt;&gt;Themes!$L$12),1,0),0)</f>
        <v/>
      </c>
    </row>
    <row r="914">
      <c r="Z914" s="19" t="n"/>
      <c r="AA914" s="23" t="n"/>
      <c r="AB914" s="23" t="n"/>
      <c r="AC914" s="23" t="n"/>
      <c r="AD914" s="23" t="n"/>
      <c r="AE914" s="19" t="n"/>
      <c r="AF914" s="21">
        <f>IF(IFERROR(TRIM(INDEX($A914:$Y914,MATCH(Lists!$J$3,$A$1:$Y$1,0))&amp;""),"")&lt;&gt;"",IFERROR(TRIM(INDEX($A914:$Y914,MATCH(Lists!$J$3,$A$1:$Y$1,0))&amp;""),""),IF(IFERROR(TRIM(INDEX($A914:$Y914,MATCH(Lists!$J$4,$A$1:$Y$1,0))&amp;""),"")&lt;&gt;"",IFERROR(TRIM(INDEX($A914:$Y914,MATCH(Lists!$J$4,$A$1:$Y$1,0))&amp;""),""),IFERROR(TRIM(INDEX($A914:$Y914,MATCH(Lists!$J$2,$A$1:$Y$1,0))&amp;""),"")))</f>
        <v/>
      </c>
      <c r="AG914" s="21">
        <f>IFERROR(TRIM(INDEX($A914:$Y914,MATCH(Lists!$J$5,$A$1:$Y$1,0))&amp;""),"")</f>
        <v/>
      </c>
      <c r="AH914" s="21">
        <f>IFERROR(VALUE(IFERROR(TRIM(INDEX($A914:$Y914,MATCH(Lists!$J$6,$A$1:$Y$1,0))&amp;""),"")),"")</f>
        <v/>
      </c>
      <c r="AI914" s="22">
        <f>IF($AD914="S",Themes!$L$8,IF($AD914="M",Themes!$L$9,IF($AD914="L",Themes!$L$10,0)))</f>
        <v/>
      </c>
      <c r="AJ914" s="21">
        <f>IF(OR($AA914="",$AF914=""),0,IF(COUNTIFS($AA$2:$AA914,$AA914,$AF$2:$AF914,$AF914)=1,1,0))</f>
        <v/>
      </c>
      <c r="AK914" s="21">
        <f>IF($AJ914=1,IF(AND($AG914&lt;&gt;"",$AG914&lt;&gt;Themes!$L$12),1,0),0)</f>
        <v/>
      </c>
    </row>
    <row r="915">
      <c r="Z915" s="19" t="n"/>
      <c r="AA915" s="23" t="n"/>
      <c r="AB915" s="23" t="n"/>
      <c r="AC915" s="23" t="n"/>
      <c r="AD915" s="23" t="n"/>
      <c r="AE915" s="19" t="n"/>
      <c r="AF915" s="21">
        <f>IF(IFERROR(TRIM(INDEX($A915:$Y915,MATCH(Lists!$J$3,$A$1:$Y$1,0))&amp;""),"")&lt;&gt;"",IFERROR(TRIM(INDEX($A915:$Y915,MATCH(Lists!$J$3,$A$1:$Y$1,0))&amp;""),""),IF(IFERROR(TRIM(INDEX($A915:$Y915,MATCH(Lists!$J$4,$A$1:$Y$1,0))&amp;""),"")&lt;&gt;"",IFERROR(TRIM(INDEX($A915:$Y915,MATCH(Lists!$J$4,$A$1:$Y$1,0))&amp;""),""),IFERROR(TRIM(INDEX($A915:$Y915,MATCH(Lists!$J$2,$A$1:$Y$1,0))&amp;""),"")))</f>
        <v/>
      </c>
      <c r="AG915" s="21">
        <f>IFERROR(TRIM(INDEX($A915:$Y915,MATCH(Lists!$J$5,$A$1:$Y$1,0))&amp;""),"")</f>
        <v/>
      </c>
      <c r="AH915" s="21">
        <f>IFERROR(VALUE(IFERROR(TRIM(INDEX($A915:$Y915,MATCH(Lists!$J$6,$A$1:$Y$1,0))&amp;""),"")),"")</f>
        <v/>
      </c>
      <c r="AI915" s="22">
        <f>IF($AD915="S",Themes!$L$8,IF($AD915="M",Themes!$L$9,IF($AD915="L",Themes!$L$10,0)))</f>
        <v/>
      </c>
      <c r="AJ915" s="21">
        <f>IF(OR($AA915="",$AF915=""),0,IF(COUNTIFS($AA$2:$AA915,$AA915,$AF$2:$AF915,$AF915)=1,1,0))</f>
        <v/>
      </c>
      <c r="AK915" s="21">
        <f>IF($AJ915=1,IF(AND($AG915&lt;&gt;"",$AG915&lt;&gt;Themes!$L$12),1,0),0)</f>
        <v/>
      </c>
    </row>
    <row r="916">
      <c r="Z916" s="19" t="n"/>
      <c r="AA916" s="23" t="n"/>
      <c r="AB916" s="23" t="n"/>
      <c r="AC916" s="23" t="n"/>
      <c r="AD916" s="23" t="n"/>
      <c r="AE916" s="19" t="n"/>
      <c r="AF916" s="21">
        <f>IF(IFERROR(TRIM(INDEX($A916:$Y916,MATCH(Lists!$J$3,$A$1:$Y$1,0))&amp;""),"")&lt;&gt;"",IFERROR(TRIM(INDEX($A916:$Y916,MATCH(Lists!$J$3,$A$1:$Y$1,0))&amp;""),""),IF(IFERROR(TRIM(INDEX($A916:$Y916,MATCH(Lists!$J$4,$A$1:$Y$1,0))&amp;""),"")&lt;&gt;"",IFERROR(TRIM(INDEX($A916:$Y916,MATCH(Lists!$J$4,$A$1:$Y$1,0))&amp;""),""),IFERROR(TRIM(INDEX($A916:$Y916,MATCH(Lists!$J$2,$A$1:$Y$1,0))&amp;""),"")))</f>
        <v/>
      </c>
      <c r="AG916" s="21">
        <f>IFERROR(TRIM(INDEX($A916:$Y916,MATCH(Lists!$J$5,$A$1:$Y$1,0))&amp;""),"")</f>
        <v/>
      </c>
      <c r="AH916" s="21">
        <f>IFERROR(VALUE(IFERROR(TRIM(INDEX($A916:$Y916,MATCH(Lists!$J$6,$A$1:$Y$1,0))&amp;""),"")),"")</f>
        <v/>
      </c>
      <c r="AI916" s="22">
        <f>IF($AD916="S",Themes!$L$8,IF($AD916="M",Themes!$L$9,IF($AD916="L",Themes!$L$10,0)))</f>
        <v/>
      </c>
      <c r="AJ916" s="21">
        <f>IF(OR($AA916="",$AF916=""),0,IF(COUNTIFS($AA$2:$AA916,$AA916,$AF$2:$AF916,$AF916)=1,1,0))</f>
        <v/>
      </c>
      <c r="AK916" s="21">
        <f>IF($AJ916=1,IF(AND($AG916&lt;&gt;"",$AG916&lt;&gt;Themes!$L$12),1,0),0)</f>
        <v/>
      </c>
    </row>
    <row r="917">
      <c r="Z917" s="19" t="n"/>
      <c r="AA917" s="23" t="n"/>
      <c r="AB917" s="23" t="n"/>
      <c r="AC917" s="23" t="n"/>
      <c r="AD917" s="23" t="n"/>
      <c r="AE917" s="19" t="n"/>
      <c r="AF917" s="21">
        <f>IF(IFERROR(TRIM(INDEX($A917:$Y917,MATCH(Lists!$J$3,$A$1:$Y$1,0))&amp;""),"")&lt;&gt;"",IFERROR(TRIM(INDEX($A917:$Y917,MATCH(Lists!$J$3,$A$1:$Y$1,0))&amp;""),""),IF(IFERROR(TRIM(INDEX($A917:$Y917,MATCH(Lists!$J$4,$A$1:$Y$1,0))&amp;""),"")&lt;&gt;"",IFERROR(TRIM(INDEX($A917:$Y917,MATCH(Lists!$J$4,$A$1:$Y$1,0))&amp;""),""),IFERROR(TRIM(INDEX($A917:$Y917,MATCH(Lists!$J$2,$A$1:$Y$1,0))&amp;""),"")))</f>
        <v/>
      </c>
      <c r="AG917" s="21">
        <f>IFERROR(TRIM(INDEX($A917:$Y917,MATCH(Lists!$J$5,$A$1:$Y$1,0))&amp;""),"")</f>
        <v/>
      </c>
      <c r="AH917" s="21">
        <f>IFERROR(VALUE(IFERROR(TRIM(INDEX($A917:$Y917,MATCH(Lists!$J$6,$A$1:$Y$1,0))&amp;""),"")),"")</f>
        <v/>
      </c>
      <c r="AI917" s="22">
        <f>IF($AD917="S",Themes!$L$8,IF($AD917="M",Themes!$L$9,IF($AD917="L",Themes!$L$10,0)))</f>
        <v/>
      </c>
      <c r="AJ917" s="21">
        <f>IF(OR($AA917="",$AF917=""),0,IF(COUNTIFS($AA$2:$AA917,$AA917,$AF$2:$AF917,$AF917)=1,1,0))</f>
        <v/>
      </c>
      <c r="AK917" s="21">
        <f>IF($AJ917=1,IF(AND($AG917&lt;&gt;"",$AG917&lt;&gt;Themes!$L$12),1,0),0)</f>
        <v/>
      </c>
    </row>
    <row r="918">
      <c r="Z918" s="19" t="n"/>
      <c r="AA918" s="23" t="n"/>
      <c r="AB918" s="23" t="n"/>
      <c r="AC918" s="23" t="n"/>
      <c r="AD918" s="23" t="n"/>
      <c r="AE918" s="19" t="n"/>
      <c r="AF918" s="21">
        <f>IF(IFERROR(TRIM(INDEX($A918:$Y918,MATCH(Lists!$J$3,$A$1:$Y$1,0))&amp;""),"")&lt;&gt;"",IFERROR(TRIM(INDEX($A918:$Y918,MATCH(Lists!$J$3,$A$1:$Y$1,0))&amp;""),""),IF(IFERROR(TRIM(INDEX($A918:$Y918,MATCH(Lists!$J$4,$A$1:$Y$1,0))&amp;""),"")&lt;&gt;"",IFERROR(TRIM(INDEX($A918:$Y918,MATCH(Lists!$J$4,$A$1:$Y$1,0))&amp;""),""),IFERROR(TRIM(INDEX($A918:$Y918,MATCH(Lists!$J$2,$A$1:$Y$1,0))&amp;""),"")))</f>
        <v/>
      </c>
      <c r="AG918" s="21">
        <f>IFERROR(TRIM(INDEX($A918:$Y918,MATCH(Lists!$J$5,$A$1:$Y$1,0))&amp;""),"")</f>
        <v/>
      </c>
      <c r="AH918" s="21">
        <f>IFERROR(VALUE(IFERROR(TRIM(INDEX($A918:$Y918,MATCH(Lists!$J$6,$A$1:$Y$1,0))&amp;""),"")),"")</f>
        <v/>
      </c>
      <c r="AI918" s="22">
        <f>IF($AD918="S",Themes!$L$8,IF($AD918="M",Themes!$L$9,IF($AD918="L",Themes!$L$10,0)))</f>
        <v/>
      </c>
      <c r="AJ918" s="21">
        <f>IF(OR($AA918="",$AF918=""),0,IF(COUNTIFS($AA$2:$AA918,$AA918,$AF$2:$AF918,$AF918)=1,1,0))</f>
        <v/>
      </c>
      <c r="AK918" s="21">
        <f>IF($AJ918=1,IF(AND($AG918&lt;&gt;"",$AG918&lt;&gt;Themes!$L$12),1,0),0)</f>
        <v/>
      </c>
    </row>
    <row r="919">
      <c r="Z919" s="19" t="n"/>
      <c r="AA919" s="23" t="n"/>
      <c r="AB919" s="23" t="n"/>
      <c r="AC919" s="23" t="n"/>
      <c r="AD919" s="23" t="n"/>
      <c r="AE919" s="19" t="n"/>
      <c r="AF919" s="21">
        <f>IF(IFERROR(TRIM(INDEX($A919:$Y919,MATCH(Lists!$J$3,$A$1:$Y$1,0))&amp;""),"")&lt;&gt;"",IFERROR(TRIM(INDEX($A919:$Y919,MATCH(Lists!$J$3,$A$1:$Y$1,0))&amp;""),""),IF(IFERROR(TRIM(INDEX($A919:$Y919,MATCH(Lists!$J$4,$A$1:$Y$1,0))&amp;""),"")&lt;&gt;"",IFERROR(TRIM(INDEX($A919:$Y919,MATCH(Lists!$J$4,$A$1:$Y$1,0))&amp;""),""),IFERROR(TRIM(INDEX($A919:$Y919,MATCH(Lists!$J$2,$A$1:$Y$1,0))&amp;""),"")))</f>
        <v/>
      </c>
      <c r="AG919" s="21">
        <f>IFERROR(TRIM(INDEX($A919:$Y919,MATCH(Lists!$J$5,$A$1:$Y$1,0))&amp;""),"")</f>
        <v/>
      </c>
      <c r="AH919" s="21">
        <f>IFERROR(VALUE(IFERROR(TRIM(INDEX($A919:$Y919,MATCH(Lists!$J$6,$A$1:$Y$1,0))&amp;""),"")),"")</f>
        <v/>
      </c>
      <c r="AI919" s="22">
        <f>IF($AD919="S",Themes!$L$8,IF($AD919="M",Themes!$L$9,IF($AD919="L",Themes!$L$10,0)))</f>
        <v/>
      </c>
      <c r="AJ919" s="21">
        <f>IF(OR($AA919="",$AF919=""),0,IF(COUNTIFS($AA$2:$AA919,$AA919,$AF$2:$AF919,$AF919)=1,1,0))</f>
        <v/>
      </c>
      <c r="AK919" s="21">
        <f>IF($AJ919=1,IF(AND($AG919&lt;&gt;"",$AG919&lt;&gt;Themes!$L$12),1,0),0)</f>
        <v/>
      </c>
    </row>
    <row r="920">
      <c r="Z920" s="19" t="n"/>
      <c r="AA920" s="23" t="n"/>
      <c r="AB920" s="23" t="n"/>
      <c r="AC920" s="23" t="n"/>
      <c r="AD920" s="23" t="n"/>
      <c r="AE920" s="19" t="n"/>
      <c r="AF920" s="21">
        <f>IF(IFERROR(TRIM(INDEX($A920:$Y920,MATCH(Lists!$J$3,$A$1:$Y$1,0))&amp;""),"")&lt;&gt;"",IFERROR(TRIM(INDEX($A920:$Y920,MATCH(Lists!$J$3,$A$1:$Y$1,0))&amp;""),""),IF(IFERROR(TRIM(INDEX($A920:$Y920,MATCH(Lists!$J$4,$A$1:$Y$1,0))&amp;""),"")&lt;&gt;"",IFERROR(TRIM(INDEX($A920:$Y920,MATCH(Lists!$J$4,$A$1:$Y$1,0))&amp;""),""),IFERROR(TRIM(INDEX($A920:$Y920,MATCH(Lists!$J$2,$A$1:$Y$1,0))&amp;""),"")))</f>
        <v/>
      </c>
      <c r="AG920" s="21">
        <f>IFERROR(TRIM(INDEX($A920:$Y920,MATCH(Lists!$J$5,$A$1:$Y$1,0))&amp;""),"")</f>
        <v/>
      </c>
      <c r="AH920" s="21">
        <f>IFERROR(VALUE(IFERROR(TRIM(INDEX($A920:$Y920,MATCH(Lists!$J$6,$A$1:$Y$1,0))&amp;""),"")),"")</f>
        <v/>
      </c>
      <c r="AI920" s="22">
        <f>IF($AD920="S",Themes!$L$8,IF($AD920="M",Themes!$L$9,IF($AD920="L",Themes!$L$10,0)))</f>
        <v/>
      </c>
      <c r="AJ920" s="21">
        <f>IF(OR($AA920="",$AF920=""),0,IF(COUNTIFS($AA$2:$AA920,$AA920,$AF$2:$AF920,$AF920)=1,1,0))</f>
        <v/>
      </c>
      <c r="AK920" s="21">
        <f>IF($AJ920=1,IF(AND($AG920&lt;&gt;"",$AG920&lt;&gt;Themes!$L$12),1,0),0)</f>
        <v/>
      </c>
    </row>
    <row r="921">
      <c r="Z921" s="19" t="n"/>
      <c r="AA921" s="23" t="n"/>
      <c r="AB921" s="23" t="n"/>
      <c r="AC921" s="23" t="n"/>
      <c r="AD921" s="23" t="n"/>
      <c r="AE921" s="19" t="n"/>
      <c r="AF921" s="21">
        <f>IF(IFERROR(TRIM(INDEX($A921:$Y921,MATCH(Lists!$J$3,$A$1:$Y$1,0))&amp;""),"")&lt;&gt;"",IFERROR(TRIM(INDEX($A921:$Y921,MATCH(Lists!$J$3,$A$1:$Y$1,0))&amp;""),""),IF(IFERROR(TRIM(INDEX($A921:$Y921,MATCH(Lists!$J$4,$A$1:$Y$1,0))&amp;""),"")&lt;&gt;"",IFERROR(TRIM(INDEX($A921:$Y921,MATCH(Lists!$J$4,$A$1:$Y$1,0))&amp;""),""),IFERROR(TRIM(INDEX($A921:$Y921,MATCH(Lists!$J$2,$A$1:$Y$1,0))&amp;""),"")))</f>
        <v/>
      </c>
      <c r="AG921" s="21">
        <f>IFERROR(TRIM(INDEX($A921:$Y921,MATCH(Lists!$J$5,$A$1:$Y$1,0))&amp;""),"")</f>
        <v/>
      </c>
      <c r="AH921" s="21">
        <f>IFERROR(VALUE(IFERROR(TRIM(INDEX($A921:$Y921,MATCH(Lists!$J$6,$A$1:$Y$1,0))&amp;""),"")),"")</f>
        <v/>
      </c>
      <c r="AI921" s="22">
        <f>IF($AD921="S",Themes!$L$8,IF($AD921="M",Themes!$L$9,IF($AD921="L",Themes!$L$10,0)))</f>
        <v/>
      </c>
      <c r="AJ921" s="21">
        <f>IF(OR($AA921="",$AF921=""),0,IF(COUNTIFS($AA$2:$AA921,$AA921,$AF$2:$AF921,$AF921)=1,1,0))</f>
        <v/>
      </c>
      <c r="AK921" s="21">
        <f>IF($AJ921=1,IF(AND($AG921&lt;&gt;"",$AG921&lt;&gt;Themes!$L$12),1,0),0)</f>
        <v/>
      </c>
    </row>
    <row r="922">
      <c r="Z922" s="19" t="n"/>
      <c r="AA922" s="23" t="n"/>
      <c r="AB922" s="23" t="n"/>
      <c r="AC922" s="23" t="n"/>
      <c r="AD922" s="23" t="n"/>
      <c r="AE922" s="19" t="n"/>
      <c r="AF922" s="21">
        <f>IF(IFERROR(TRIM(INDEX($A922:$Y922,MATCH(Lists!$J$3,$A$1:$Y$1,0))&amp;""),"")&lt;&gt;"",IFERROR(TRIM(INDEX($A922:$Y922,MATCH(Lists!$J$3,$A$1:$Y$1,0))&amp;""),""),IF(IFERROR(TRIM(INDEX($A922:$Y922,MATCH(Lists!$J$4,$A$1:$Y$1,0))&amp;""),"")&lt;&gt;"",IFERROR(TRIM(INDEX($A922:$Y922,MATCH(Lists!$J$4,$A$1:$Y$1,0))&amp;""),""),IFERROR(TRIM(INDEX($A922:$Y922,MATCH(Lists!$J$2,$A$1:$Y$1,0))&amp;""),"")))</f>
        <v/>
      </c>
      <c r="AG922" s="21">
        <f>IFERROR(TRIM(INDEX($A922:$Y922,MATCH(Lists!$J$5,$A$1:$Y$1,0))&amp;""),"")</f>
        <v/>
      </c>
      <c r="AH922" s="21">
        <f>IFERROR(VALUE(IFERROR(TRIM(INDEX($A922:$Y922,MATCH(Lists!$J$6,$A$1:$Y$1,0))&amp;""),"")),"")</f>
        <v/>
      </c>
      <c r="AI922" s="22">
        <f>IF($AD922="S",Themes!$L$8,IF($AD922="M",Themes!$L$9,IF($AD922="L",Themes!$L$10,0)))</f>
        <v/>
      </c>
      <c r="AJ922" s="21">
        <f>IF(OR($AA922="",$AF922=""),0,IF(COUNTIFS($AA$2:$AA922,$AA922,$AF$2:$AF922,$AF922)=1,1,0))</f>
        <v/>
      </c>
      <c r="AK922" s="21">
        <f>IF($AJ922=1,IF(AND($AG922&lt;&gt;"",$AG922&lt;&gt;Themes!$L$12),1,0),0)</f>
        <v/>
      </c>
    </row>
    <row r="923">
      <c r="Z923" s="19" t="n"/>
      <c r="AA923" s="23" t="n"/>
      <c r="AB923" s="23" t="n"/>
      <c r="AC923" s="23" t="n"/>
      <c r="AD923" s="23" t="n"/>
      <c r="AE923" s="19" t="n"/>
      <c r="AF923" s="21">
        <f>IF(IFERROR(TRIM(INDEX($A923:$Y923,MATCH(Lists!$J$3,$A$1:$Y$1,0))&amp;""),"")&lt;&gt;"",IFERROR(TRIM(INDEX($A923:$Y923,MATCH(Lists!$J$3,$A$1:$Y$1,0))&amp;""),""),IF(IFERROR(TRIM(INDEX($A923:$Y923,MATCH(Lists!$J$4,$A$1:$Y$1,0))&amp;""),"")&lt;&gt;"",IFERROR(TRIM(INDEX($A923:$Y923,MATCH(Lists!$J$4,$A$1:$Y$1,0))&amp;""),""),IFERROR(TRIM(INDEX($A923:$Y923,MATCH(Lists!$J$2,$A$1:$Y$1,0))&amp;""),"")))</f>
        <v/>
      </c>
      <c r="AG923" s="21">
        <f>IFERROR(TRIM(INDEX($A923:$Y923,MATCH(Lists!$J$5,$A$1:$Y$1,0))&amp;""),"")</f>
        <v/>
      </c>
      <c r="AH923" s="21">
        <f>IFERROR(VALUE(IFERROR(TRIM(INDEX($A923:$Y923,MATCH(Lists!$J$6,$A$1:$Y$1,0))&amp;""),"")),"")</f>
        <v/>
      </c>
      <c r="AI923" s="22">
        <f>IF($AD923="S",Themes!$L$8,IF($AD923="M",Themes!$L$9,IF($AD923="L",Themes!$L$10,0)))</f>
        <v/>
      </c>
      <c r="AJ923" s="21">
        <f>IF(OR($AA923="",$AF923=""),0,IF(COUNTIFS($AA$2:$AA923,$AA923,$AF$2:$AF923,$AF923)=1,1,0))</f>
        <v/>
      </c>
      <c r="AK923" s="21">
        <f>IF($AJ923=1,IF(AND($AG923&lt;&gt;"",$AG923&lt;&gt;Themes!$L$12),1,0),0)</f>
        <v/>
      </c>
    </row>
    <row r="924">
      <c r="Z924" s="19" t="n"/>
      <c r="AA924" s="23" t="n"/>
      <c r="AB924" s="23" t="n"/>
      <c r="AC924" s="23" t="n"/>
      <c r="AD924" s="23" t="n"/>
      <c r="AE924" s="19" t="n"/>
      <c r="AF924" s="21">
        <f>IF(IFERROR(TRIM(INDEX($A924:$Y924,MATCH(Lists!$J$3,$A$1:$Y$1,0))&amp;""),"")&lt;&gt;"",IFERROR(TRIM(INDEX($A924:$Y924,MATCH(Lists!$J$3,$A$1:$Y$1,0))&amp;""),""),IF(IFERROR(TRIM(INDEX($A924:$Y924,MATCH(Lists!$J$4,$A$1:$Y$1,0))&amp;""),"")&lt;&gt;"",IFERROR(TRIM(INDEX($A924:$Y924,MATCH(Lists!$J$4,$A$1:$Y$1,0))&amp;""),""),IFERROR(TRIM(INDEX($A924:$Y924,MATCH(Lists!$J$2,$A$1:$Y$1,0))&amp;""),"")))</f>
        <v/>
      </c>
      <c r="AG924" s="21">
        <f>IFERROR(TRIM(INDEX($A924:$Y924,MATCH(Lists!$J$5,$A$1:$Y$1,0))&amp;""),"")</f>
        <v/>
      </c>
      <c r="AH924" s="21">
        <f>IFERROR(VALUE(IFERROR(TRIM(INDEX($A924:$Y924,MATCH(Lists!$J$6,$A$1:$Y$1,0))&amp;""),"")),"")</f>
        <v/>
      </c>
      <c r="AI924" s="22">
        <f>IF($AD924="S",Themes!$L$8,IF($AD924="M",Themes!$L$9,IF($AD924="L",Themes!$L$10,0)))</f>
        <v/>
      </c>
      <c r="AJ924" s="21">
        <f>IF(OR($AA924="",$AF924=""),0,IF(COUNTIFS($AA$2:$AA924,$AA924,$AF$2:$AF924,$AF924)=1,1,0))</f>
        <v/>
      </c>
      <c r="AK924" s="21">
        <f>IF($AJ924=1,IF(AND($AG924&lt;&gt;"",$AG924&lt;&gt;Themes!$L$12),1,0),0)</f>
        <v/>
      </c>
    </row>
    <row r="925">
      <c r="Z925" s="19" t="n"/>
      <c r="AA925" s="23" t="n"/>
      <c r="AB925" s="23" t="n"/>
      <c r="AC925" s="23" t="n"/>
      <c r="AD925" s="23" t="n"/>
      <c r="AE925" s="19" t="n"/>
      <c r="AF925" s="21">
        <f>IF(IFERROR(TRIM(INDEX($A925:$Y925,MATCH(Lists!$J$3,$A$1:$Y$1,0))&amp;""),"")&lt;&gt;"",IFERROR(TRIM(INDEX($A925:$Y925,MATCH(Lists!$J$3,$A$1:$Y$1,0))&amp;""),""),IF(IFERROR(TRIM(INDEX($A925:$Y925,MATCH(Lists!$J$4,$A$1:$Y$1,0))&amp;""),"")&lt;&gt;"",IFERROR(TRIM(INDEX($A925:$Y925,MATCH(Lists!$J$4,$A$1:$Y$1,0))&amp;""),""),IFERROR(TRIM(INDEX($A925:$Y925,MATCH(Lists!$J$2,$A$1:$Y$1,0))&amp;""),"")))</f>
        <v/>
      </c>
      <c r="AG925" s="21">
        <f>IFERROR(TRIM(INDEX($A925:$Y925,MATCH(Lists!$J$5,$A$1:$Y$1,0))&amp;""),"")</f>
        <v/>
      </c>
      <c r="AH925" s="21">
        <f>IFERROR(VALUE(IFERROR(TRIM(INDEX($A925:$Y925,MATCH(Lists!$J$6,$A$1:$Y$1,0))&amp;""),"")),"")</f>
        <v/>
      </c>
      <c r="AI925" s="22">
        <f>IF($AD925="S",Themes!$L$8,IF($AD925="M",Themes!$L$9,IF($AD925="L",Themes!$L$10,0)))</f>
        <v/>
      </c>
      <c r="AJ925" s="21">
        <f>IF(OR($AA925="",$AF925=""),0,IF(COUNTIFS($AA$2:$AA925,$AA925,$AF$2:$AF925,$AF925)=1,1,0))</f>
        <v/>
      </c>
      <c r="AK925" s="21">
        <f>IF($AJ925=1,IF(AND($AG925&lt;&gt;"",$AG925&lt;&gt;Themes!$L$12),1,0),0)</f>
        <v/>
      </c>
    </row>
    <row r="926">
      <c r="Z926" s="19" t="n"/>
      <c r="AA926" s="23" t="n"/>
      <c r="AB926" s="23" t="n"/>
      <c r="AC926" s="23" t="n"/>
      <c r="AD926" s="23" t="n"/>
      <c r="AE926" s="19" t="n"/>
      <c r="AF926" s="21">
        <f>IF(IFERROR(TRIM(INDEX($A926:$Y926,MATCH(Lists!$J$3,$A$1:$Y$1,0))&amp;""),"")&lt;&gt;"",IFERROR(TRIM(INDEX($A926:$Y926,MATCH(Lists!$J$3,$A$1:$Y$1,0))&amp;""),""),IF(IFERROR(TRIM(INDEX($A926:$Y926,MATCH(Lists!$J$4,$A$1:$Y$1,0))&amp;""),"")&lt;&gt;"",IFERROR(TRIM(INDEX($A926:$Y926,MATCH(Lists!$J$4,$A$1:$Y$1,0))&amp;""),""),IFERROR(TRIM(INDEX($A926:$Y926,MATCH(Lists!$J$2,$A$1:$Y$1,0))&amp;""),"")))</f>
        <v/>
      </c>
      <c r="AG926" s="21">
        <f>IFERROR(TRIM(INDEX($A926:$Y926,MATCH(Lists!$J$5,$A$1:$Y$1,0))&amp;""),"")</f>
        <v/>
      </c>
      <c r="AH926" s="21">
        <f>IFERROR(VALUE(IFERROR(TRIM(INDEX($A926:$Y926,MATCH(Lists!$J$6,$A$1:$Y$1,0))&amp;""),"")),"")</f>
        <v/>
      </c>
      <c r="AI926" s="22">
        <f>IF($AD926="S",Themes!$L$8,IF($AD926="M",Themes!$L$9,IF($AD926="L",Themes!$L$10,0)))</f>
        <v/>
      </c>
      <c r="AJ926" s="21">
        <f>IF(OR($AA926="",$AF926=""),0,IF(COUNTIFS($AA$2:$AA926,$AA926,$AF$2:$AF926,$AF926)=1,1,0))</f>
        <v/>
      </c>
      <c r="AK926" s="21">
        <f>IF($AJ926=1,IF(AND($AG926&lt;&gt;"",$AG926&lt;&gt;Themes!$L$12),1,0),0)</f>
        <v/>
      </c>
    </row>
    <row r="927">
      <c r="Z927" s="19" t="n"/>
      <c r="AA927" s="23" t="n"/>
      <c r="AB927" s="23" t="n"/>
      <c r="AC927" s="23" t="n"/>
      <c r="AD927" s="23" t="n"/>
      <c r="AE927" s="19" t="n"/>
      <c r="AF927" s="21">
        <f>IF(IFERROR(TRIM(INDEX($A927:$Y927,MATCH(Lists!$J$3,$A$1:$Y$1,0))&amp;""),"")&lt;&gt;"",IFERROR(TRIM(INDEX($A927:$Y927,MATCH(Lists!$J$3,$A$1:$Y$1,0))&amp;""),""),IF(IFERROR(TRIM(INDEX($A927:$Y927,MATCH(Lists!$J$4,$A$1:$Y$1,0))&amp;""),"")&lt;&gt;"",IFERROR(TRIM(INDEX($A927:$Y927,MATCH(Lists!$J$4,$A$1:$Y$1,0))&amp;""),""),IFERROR(TRIM(INDEX($A927:$Y927,MATCH(Lists!$J$2,$A$1:$Y$1,0))&amp;""),"")))</f>
        <v/>
      </c>
      <c r="AG927" s="21">
        <f>IFERROR(TRIM(INDEX($A927:$Y927,MATCH(Lists!$J$5,$A$1:$Y$1,0))&amp;""),"")</f>
        <v/>
      </c>
      <c r="AH927" s="21">
        <f>IFERROR(VALUE(IFERROR(TRIM(INDEX($A927:$Y927,MATCH(Lists!$J$6,$A$1:$Y$1,0))&amp;""),"")),"")</f>
        <v/>
      </c>
      <c r="AI927" s="22">
        <f>IF($AD927="S",Themes!$L$8,IF($AD927="M",Themes!$L$9,IF($AD927="L",Themes!$L$10,0)))</f>
        <v/>
      </c>
      <c r="AJ927" s="21">
        <f>IF(OR($AA927="",$AF927=""),0,IF(COUNTIFS($AA$2:$AA927,$AA927,$AF$2:$AF927,$AF927)=1,1,0))</f>
        <v/>
      </c>
      <c r="AK927" s="21">
        <f>IF($AJ927=1,IF(AND($AG927&lt;&gt;"",$AG927&lt;&gt;Themes!$L$12),1,0),0)</f>
        <v/>
      </c>
    </row>
    <row r="928">
      <c r="Z928" s="19" t="n"/>
      <c r="AA928" s="23" t="n"/>
      <c r="AB928" s="23" t="n"/>
      <c r="AC928" s="23" t="n"/>
      <c r="AD928" s="23" t="n"/>
      <c r="AE928" s="19" t="n"/>
      <c r="AF928" s="21">
        <f>IF(IFERROR(TRIM(INDEX($A928:$Y928,MATCH(Lists!$J$3,$A$1:$Y$1,0))&amp;""),"")&lt;&gt;"",IFERROR(TRIM(INDEX($A928:$Y928,MATCH(Lists!$J$3,$A$1:$Y$1,0))&amp;""),""),IF(IFERROR(TRIM(INDEX($A928:$Y928,MATCH(Lists!$J$4,$A$1:$Y$1,0))&amp;""),"")&lt;&gt;"",IFERROR(TRIM(INDEX($A928:$Y928,MATCH(Lists!$J$4,$A$1:$Y$1,0))&amp;""),""),IFERROR(TRIM(INDEX($A928:$Y928,MATCH(Lists!$J$2,$A$1:$Y$1,0))&amp;""),"")))</f>
        <v/>
      </c>
      <c r="AG928" s="21">
        <f>IFERROR(TRIM(INDEX($A928:$Y928,MATCH(Lists!$J$5,$A$1:$Y$1,0))&amp;""),"")</f>
        <v/>
      </c>
      <c r="AH928" s="21">
        <f>IFERROR(VALUE(IFERROR(TRIM(INDEX($A928:$Y928,MATCH(Lists!$J$6,$A$1:$Y$1,0))&amp;""),"")),"")</f>
        <v/>
      </c>
      <c r="AI928" s="22">
        <f>IF($AD928="S",Themes!$L$8,IF($AD928="M",Themes!$L$9,IF($AD928="L",Themes!$L$10,0)))</f>
        <v/>
      </c>
      <c r="AJ928" s="21">
        <f>IF(OR($AA928="",$AF928=""),0,IF(COUNTIFS($AA$2:$AA928,$AA928,$AF$2:$AF928,$AF928)=1,1,0))</f>
        <v/>
      </c>
      <c r="AK928" s="21">
        <f>IF($AJ928=1,IF(AND($AG928&lt;&gt;"",$AG928&lt;&gt;Themes!$L$12),1,0),0)</f>
        <v/>
      </c>
    </row>
    <row r="929">
      <c r="Z929" s="19" t="n"/>
      <c r="AA929" s="23" t="n"/>
      <c r="AB929" s="23" t="n"/>
      <c r="AC929" s="23" t="n"/>
      <c r="AD929" s="23" t="n"/>
      <c r="AE929" s="19" t="n"/>
      <c r="AF929" s="21">
        <f>IF(IFERROR(TRIM(INDEX($A929:$Y929,MATCH(Lists!$J$3,$A$1:$Y$1,0))&amp;""),"")&lt;&gt;"",IFERROR(TRIM(INDEX($A929:$Y929,MATCH(Lists!$J$3,$A$1:$Y$1,0))&amp;""),""),IF(IFERROR(TRIM(INDEX($A929:$Y929,MATCH(Lists!$J$4,$A$1:$Y$1,0))&amp;""),"")&lt;&gt;"",IFERROR(TRIM(INDEX($A929:$Y929,MATCH(Lists!$J$4,$A$1:$Y$1,0))&amp;""),""),IFERROR(TRIM(INDEX($A929:$Y929,MATCH(Lists!$J$2,$A$1:$Y$1,0))&amp;""),"")))</f>
        <v/>
      </c>
      <c r="AG929" s="21">
        <f>IFERROR(TRIM(INDEX($A929:$Y929,MATCH(Lists!$J$5,$A$1:$Y$1,0))&amp;""),"")</f>
        <v/>
      </c>
      <c r="AH929" s="21">
        <f>IFERROR(VALUE(IFERROR(TRIM(INDEX($A929:$Y929,MATCH(Lists!$J$6,$A$1:$Y$1,0))&amp;""),"")),"")</f>
        <v/>
      </c>
      <c r="AI929" s="22">
        <f>IF($AD929="S",Themes!$L$8,IF($AD929="M",Themes!$L$9,IF($AD929="L",Themes!$L$10,0)))</f>
        <v/>
      </c>
      <c r="AJ929" s="21">
        <f>IF(OR($AA929="",$AF929=""),0,IF(COUNTIFS($AA$2:$AA929,$AA929,$AF$2:$AF929,$AF929)=1,1,0))</f>
        <v/>
      </c>
      <c r="AK929" s="21">
        <f>IF($AJ929=1,IF(AND($AG929&lt;&gt;"",$AG929&lt;&gt;Themes!$L$12),1,0),0)</f>
        <v/>
      </c>
    </row>
    <row r="930">
      <c r="Z930" s="19" t="n"/>
      <c r="AA930" s="23" t="n"/>
      <c r="AB930" s="23" t="n"/>
      <c r="AC930" s="23" t="n"/>
      <c r="AD930" s="23" t="n"/>
      <c r="AE930" s="19" t="n"/>
      <c r="AF930" s="21">
        <f>IF(IFERROR(TRIM(INDEX($A930:$Y930,MATCH(Lists!$J$3,$A$1:$Y$1,0))&amp;""),"")&lt;&gt;"",IFERROR(TRIM(INDEX($A930:$Y930,MATCH(Lists!$J$3,$A$1:$Y$1,0))&amp;""),""),IF(IFERROR(TRIM(INDEX($A930:$Y930,MATCH(Lists!$J$4,$A$1:$Y$1,0))&amp;""),"")&lt;&gt;"",IFERROR(TRIM(INDEX($A930:$Y930,MATCH(Lists!$J$4,$A$1:$Y$1,0))&amp;""),""),IFERROR(TRIM(INDEX($A930:$Y930,MATCH(Lists!$J$2,$A$1:$Y$1,0))&amp;""),"")))</f>
        <v/>
      </c>
      <c r="AG930" s="21">
        <f>IFERROR(TRIM(INDEX($A930:$Y930,MATCH(Lists!$J$5,$A$1:$Y$1,0))&amp;""),"")</f>
        <v/>
      </c>
      <c r="AH930" s="21">
        <f>IFERROR(VALUE(IFERROR(TRIM(INDEX($A930:$Y930,MATCH(Lists!$J$6,$A$1:$Y$1,0))&amp;""),"")),"")</f>
        <v/>
      </c>
      <c r="AI930" s="22">
        <f>IF($AD930="S",Themes!$L$8,IF($AD930="M",Themes!$L$9,IF($AD930="L",Themes!$L$10,0)))</f>
        <v/>
      </c>
      <c r="AJ930" s="21">
        <f>IF(OR($AA930="",$AF930=""),0,IF(COUNTIFS($AA$2:$AA930,$AA930,$AF$2:$AF930,$AF930)=1,1,0))</f>
        <v/>
      </c>
      <c r="AK930" s="21">
        <f>IF($AJ930=1,IF(AND($AG930&lt;&gt;"",$AG930&lt;&gt;Themes!$L$12),1,0),0)</f>
        <v/>
      </c>
    </row>
    <row r="931">
      <c r="Z931" s="19" t="n"/>
      <c r="AA931" s="23" t="n"/>
      <c r="AB931" s="23" t="n"/>
      <c r="AC931" s="23" t="n"/>
      <c r="AD931" s="23" t="n"/>
      <c r="AE931" s="19" t="n"/>
      <c r="AF931" s="21">
        <f>IF(IFERROR(TRIM(INDEX($A931:$Y931,MATCH(Lists!$J$3,$A$1:$Y$1,0))&amp;""),"")&lt;&gt;"",IFERROR(TRIM(INDEX($A931:$Y931,MATCH(Lists!$J$3,$A$1:$Y$1,0))&amp;""),""),IF(IFERROR(TRIM(INDEX($A931:$Y931,MATCH(Lists!$J$4,$A$1:$Y$1,0))&amp;""),"")&lt;&gt;"",IFERROR(TRIM(INDEX($A931:$Y931,MATCH(Lists!$J$4,$A$1:$Y$1,0))&amp;""),""),IFERROR(TRIM(INDEX($A931:$Y931,MATCH(Lists!$J$2,$A$1:$Y$1,0))&amp;""),"")))</f>
        <v/>
      </c>
      <c r="AG931" s="21">
        <f>IFERROR(TRIM(INDEX($A931:$Y931,MATCH(Lists!$J$5,$A$1:$Y$1,0))&amp;""),"")</f>
        <v/>
      </c>
      <c r="AH931" s="21">
        <f>IFERROR(VALUE(IFERROR(TRIM(INDEX($A931:$Y931,MATCH(Lists!$J$6,$A$1:$Y$1,0))&amp;""),"")),"")</f>
        <v/>
      </c>
      <c r="AI931" s="22">
        <f>IF($AD931="S",Themes!$L$8,IF($AD931="M",Themes!$L$9,IF($AD931="L",Themes!$L$10,0)))</f>
        <v/>
      </c>
      <c r="AJ931" s="21">
        <f>IF(OR($AA931="",$AF931=""),0,IF(COUNTIFS($AA$2:$AA931,$AA931,$AF$2:$AF931,$AF931)=1,1,0))</f>
        <v/>
      </c>
      <c r="AK931" s="21">
        <f>IF($AJ931=1,IF(AND($AG931&lt;&gt;"",$AG931&lt;&gt;Themes!$L$12),1,0),0)</f>
        <v/>
      </c>
    </row>
    <row r="932">
      <c r="Z932" s="19" t="n"/>
      <c r="AA932" s="23" t="n"/>
      <c r="AB932" s="23" t="n"/>
      <c r="AC932" s="23" t="n"/>
      <c r="AD932" s="23" t="n"/>
      <c r="AE932" s="19" t="n"/>
      <c r="AF932" s="21">
        <f>IF(IFERROR(TRIM(INDEX($A932:$Y932,MATCH(Lists!$J$3,$A$1:$Y$1,0))&amp;""),"")&lt;&gt;"",IFERROR(TRIM(INDEX($A932:$Y932,MATCH(Lists!$J$3,$A$1:$Y$1,0))&amp;""),""),IF(IFERROR(TRIM(INDEX($A932:$Y932,MATCH(Lists!$J$4,$A$1:$Y$1,0))&amp;""),"")&lt;&gt;"",IFERROR(TRIM(INDEX($A932:$Y932,MATCH(Lists!$J$4,$A$1:$Y$1,0))&amp;""),""),IFERROR(TRIM(INDEX($A932:$Y932,MATCH(Lists!$J$2,$A$1:$Y$1,0))&amp;""),"")))</f>
        <v/>
      </c>
      <c r="AG932" s="21">
        <f>IFERROR(TRIM(INDEX($A932:$Y932,MATCH(Lists!$J$5,$A$1:$Y$1,0))&amp;""),"")</f>
        <v/>
      </c>
      <c r="AH932" s="21">
        <f>IFERROR(VALUE(IFERROR(TRIM(INDEX($A932:$Y932,MATCH(Lists!$J$6,$A$1:$Y$1,0))&amp;""),"")),"")</f>
        <v/>
      </c>
      <c r="AI932" s="22">
        <f>IF($AD932="S",Themes!$L$8,IF($AD932="M",Themes!$L$9,IF($AD932="L",Themes!$L$10,0)))</f>
        <v/>
      </c>
      <c r="AJ932" s="21">
        <f>IF(OR($AA932="",$AF932=""),0,IF(COUNTIFS($AA$2:$AA932,$AA932,$AF$2:$AF932,$AF932)=1,1,0))</f>
        <v/>
      </c>
      <c r="AK932" s="21">
        <f>IF($AJ932=1,IF(AND($AG932&lt;&gt;"",$AG932&lt;&gt;Themes!$L$12),1,0),0)</f>
        <v/>
      </c>
    </row>
    <row r="933">
      <c r="Z933" s="19" t="n"/>
      <c r="AA933" s="23" t="n"/>
      <c r="AB933" s="23" t="n"/>
      <c r="AC933" s="23" t="n"/>
      <c r="AD933" s="23" t="n"/>
      <c r="AE933" s="19" t="n"/>
      <c r="AF933" s="21">
        <f>IF(IFERROR(TRIM(INDEX($A933:$Y933,MATCH(Lists!$J$3,$A$1:$Y$1,0))&amp;""),"")&lt;&gt;"",IFERROR(TRIM(INDEX($A933:$Y933,MATCH(Lists!$J$3,$A$1:$Y$1,0))&amp;""),""),IF(IFERROR(TRIM(INDEX($A933:$Y933,MATCH(Lists!$J$4,$A$1:$Y$1,0))&amp;""),"")&lt;&gt;"",IFERROR(TRIM(INDEX($A933:$Y933,MATCH(Lists!$J$4,$A$1:$Y$1,0))&amp;""),""),IFERROR(TRIM(INDEX($A933:$Y933,MATCH(Lists!$J$2,$A$1:$Y$1,0))&amp;""),"")))</f>
        <v/>
      </c>
      <c r="AG933" s="21">
        <f>IFERROR(TRIM(INDEX($A933:$Y933,MATCH(Lists!$J$5,$A$1:$Y$1,0))&amp;""),"")</f>
        <v/>
      </c>
      <c r="AH933" s="21">
        <f>IFERROR(VALUE(IFERROR(TRIM(INDEX($A933:$Y933,MATCH(Lists!$J$6,$A$1:$Y$1,0))&amp;""),"")),"")</f>
        <v/>
      </c>
      <c r="AI933" s="22">
        <f>IF($AD933="S",Themes!$L$8,IF($AD933="M",Themes!$L$9,IF($AD933="L",Themes!$L$10,0)))</f>
        <v/>
      </c>
      <c r="AJ933" s="21">
        <f>IF(OR($AA933="",$AF933=""),0,IF(COUNTIFS($AA$2:$AA933,$AA933,$AF$2:$AF933,$AF933)=1,1,0))</f>
        <v/>
      </c>
      <c r="AK933" s="21">
        <f>IF($AJ933=1,IF(AND($AG933&lt;&gt;"",$AG933&lt;&gt;Themes!$L$12),1,0),0)</f>
        <v/>
      </c>
    </row>
    <row r="934">
      <c r="Z934" s="19" t="n"/>
      <c r="AA934" s="23" t="n"/>
      <c r="AB934" s="23" t="n"/>
      <c r="AC934" s="23" t="n"/>
      <c r="AD934" s="23" t="n"/>
      <c r="AE934" s="19" t="n"/>
      <c r="AF934" s="21">
        <f>IF(IFERROR(TRIM(INDEX($A934:$Y934,MATCH(Lists!$J$3,$A$1:$Y$1,0))&amp;""),"")&lt;&gt;"",IFERROR(TRIM(INDEX($A934:$Y934,MATCH(Lists!$J$3,$A$1:$Y$1,0))&amp;""),""),IF(IFERROR(TRIM(INDEX($A934:$Y934,MATCH(Lists!$J$4,$A$1:$Y$1,0))&amp;""),"")&lt;&gt;"",IFERROR(TRIM(INDEX($A934:$Y934,MATCH(Lists!$J$4,$A$1:$Y$1,0))&amp;""),""),IFERROR(TRIM(INDEX($A934:$Y934,MATCH(Lists!$J$2,$A$1:$Y$1,0))&amp;""),"")))</f>
        <v/>
      </c>
      <c r="AG934" s="21">
        <f>IFERROR(TRIM(INDEX($A934:$Y934,MATCH(Lists!$J$5,$A$1:$Y$1,0))&amp;""),"")</f>
        <v/>
      </c>
      <c r="AH934" s="21">
        <f>IFERROR(VALUE(IFERROR(TRIM(INDEX($A934:$Y934,MATCH(Lists!$J$6,$A$1:$Y$1,0))&amp;""),"")),"")</f>
        <v/>
      </c>
      <c r="AI934" s="22">
        <f>IF($AD934="S",Themes!$L$8,IF($AD934="M",Themes!$L$9,IF($AD934="L",Themes!$L$10,0)))</f>
        <v/>
      </c>
      <c r="AJ934" s="21">
        <f>IF(OR($AA934="",$AF934=""),0,IF(COUNTIFS($AA$2:$AA934,$AA934,$AF$2:$AF934,$AF934)=1,1,0))</f>
        <v/>
      </c>
      <c r="AK934" s="21">
        <f>IF($AJ934=1,IF(AND($AG934&lt;&gt;"",$AG934&lt;&gt;Themes!$L$12),1,0),0)</f>
        <v/>
      </c>
    </row>
    <row r="935">
      <c r="Z935" s="19" t="n"/>
      <c r="AA935" s="23" t="n"/>
      <c r="AB935" s="23" t="n"/>
      <c r="AC935" s="23" t="n"/>
      <c r="AD935" s="23" t="n"/>
      <c r="AE935" s="19" t="n"/>
      <c r="AF935" s="21">
        <f>IF(IFERROR(TRIM(INDEX($A935:$Y935,MATCH(Lists!$J$3,$A$1:$Y$1,0))&amp;""),"")&lt;&gt;"",IFERROR(TRIM(INDEX($A935:$Y935,MATCH(Lists!$J$3,$A$1:$Y$1,0))&amp;""),""),IF(IFERROR(TRIM(INDEX($A935:$Y935,MATCH(Lists!$J$4,$A$1:$Y$1,0))&amp;""),"")&lt;&gt;"",IFERROR(TRIM(INDEX($A935:$Y935,MATCH(Lists!$J$4,$A$1:$Y$1,0))&amp;""),""),IFERROR(TRIM(INDEX($A935:$Y935,MATCH(Lists!$J$2,$A$1:$Y$1,0))&amp;""),"")))</f>
        <v/>
      </c>
      <c r="AG935" s="21">
        <f>IFERROR(TRIM(INDEX($A935:$Y935,MATCH(Lists!$J$5,$A$1:$Y$1,0))&amp;""),"")</f>
        <v/>
      </c>
      <c r="AH935" s="21">
        <f>IFERROR(VALUE(IFERROR(TRIM(INDEX($A935:$Y935,MATCH(Lists!$J$6,$A$1:$Y$1,0))&amp;""),"")),"")</f>
        <v/>
      </c>
      <c r="AI935" s="22">
        <f>IF($AD935="S",Themes!$L$8,IF($AD935="M",Themes!$L$9,IF($AD935="L",Themes!$L$10,0)))</f>
        <v/>
      </c>
      <c r="AJ935" s="21">
        <f>IF(OR($AA935="",$AF935=""),0,IF(COUNTIFS($AA$2:$AA935,$AA935,$AF$2:$AF935,$AF935)=1,1,0))</f>
        <v/>
      </c>
      <c r="AK935" s="21">
        <f>IF($AJ935=1,IF(AND($AG935&lt;&gt;"",$AG935&lt;&gt;Themes!$L$12),1,0),0)</f>
        <v/>
      </c>
    </row>
    <row r="936">
      <c r="Z936" s="19" t="n"/>
      <c r="AA936" s="23" t="n"/>
      <c r="AB936" s="23" t="n"/>
      <c r="AC936" s="23" t="n"/>
      <c r="AD936" s="23" t="n"/>
      <c r="AE936" s="19" t="n"/>
      <c r="AF936" s="21">
        <f>IF(IFERROR(TRIM(INDEX($A936:$Y936,MATCH(Lists!$J$3,$A$1:$Y$1,0))&amp;""),"")&lt;&gt;"",IFERROR(TRIM(INDEX($A936:$Y936,MATCH(Lists!$J$3,$A$1:$Y$1,0))&amp;""),""),IF(IFERROR(TRIM(INDEX($A936:$Y936,MATCH(Lists!$J$4,$A$1:$Y$1,0))&amp;""),"")&lt;&gt;"",IFERROR(TRIM(INDEX($A936:$Y936,MATCH(Lists!$J$4,$A$1:$Y$1,0))&amp;""),""),IFERROR(TRIM(INDEX($A936:$Y936,MATCH(Lists!$J$2,$A$1:$Y$1,0))&amp;""),"")))</f>
        <v/>
      </c>
      <c r="AG936" s="21">
        <f>IFERROR(TRIM(INDEX($A936:$Y936,MATCH(Lists!$J$5,$A$1:$Y$1,0))&amp;""),"")</f>
        <v/>
      </c>
      <c r="AH936" s="21">
        <f>IFERROR(VALUE(IFERROR(TRIM(INDEX($A936:$Y936,MATCH(Lists!$J$6,$A$1:$Y$1,0))&amp;""),"")),"")</f>
        <v/>
      </c>
      <c r="AI936" s="22">
        <f>IF($AD936="S",Themes!$L$8,IF($AD936="M",Themes!$L$9,IF($AD936="L",Themes!$L$10,0)))</f>
        <v/>
      </c>
      <c r="AJ936" s="21">
        <f>IF(OR($AA936="",$AF936=""),0,IF(COUNTIFS($AA$2:$AA936,$AA936,$AF$2:$AF936,$AF936)=1,1,0))</f>
        <v/>
      </c>
      <c r="AK936" s="21">
        <f>IF($AJ936=1,IF(AND($AG936&lt;&gt;"",$AG936&lt;&gt;Themes!$L$12),1,0),0)</f>
        <v/>
      </c>
    </row>
    <row r="937">
      <c r="Z937" s="19" t="n"/>
      <c r="AA937" s="23" t="n"/>
      <c r="AB937" s="23" t="n"/>
      <c r="AC937" s="23" t="n"/>
      <c r="AD937" s="23" t="n"/>
      <c r="AE937" s="19" t="n"/>
      <c r="AF937" s="21">
        <f>IF(IFERROR(TRIM(INDEX($A937:$Y937,MATCH(Lists!$J$3,$A$1:$Y$1,0))&amp;""),"")&lt;&gt;"",IFERROR(TRIM(INDEX($A937:$Y937,MATCH(Lists!$J$3,$A$1:$Y$1,0))&amp;""),""),IF(IFERROR(TRIM(INDEX($A937:$Y937,MATCH(Lists!$J$4,$A$1:$Y$1,0))&amp;""),"")&lt;&gt;"",IFERROR(TRIM(INDEX($A937:$Y937,MATCH(Lists!$J$4,$A$1:$Y$1,0))&amp;""),""),IFERROR(TRIM(INDEX($A937:$Y937,MATCH(Lists!$J$2,$A$1:$Y$1,0))&amp;""),"")))</f>
        <v/>
      </c>
      <c r="AG937" s="21">
        <f>IFERROR(TRIM(INDEX($A937:$Y937,MATCH(Lists!$J$5,$A$1:$Y$1,0))&amp;""),"")</f>
        <v/>
      </c>
      <c r="AH937" s="21">
        <f>IFERROR(VALUE(IFERROR(TRIM(INDEX($A937:$Y937,MATCH(Lists!$J$6,$A$1:$Y$1,0))&amp;""),"")),"")</f>
        <v/>
      </c>
      <c r="AI937" s="22">
        <f>IF($AD937="S",Themes!$L$8,IF($AD937="M",Themes!$L$9,IF($AD937="L",Themes!$L$10,0)))</f>
        <v/>
      </c>
      <c r="AJ937" s="21">
        <f>IF(OR($AA937="",$AF937=""),0,IF(COUNTIFS($AA$2:$AA937,$AA937,$AF$2:$AF937,$AF937)=1,1,0))</f>
        <v/>
      </c>
      <c r="AK937" s="21">
        <f>IF($AJ937=1,IF(AND($AG937&lt;&gt;"",$AG937&lt;&gt;Themes!$L$12),1,0),0)</f>
        <v/>
      </c>
    </row>
    <row r="938">
      <c r="Z938" s="19" t="n"/>
      <c r="AA938" s="23" t="n"/>
      <c r="AB938" s="23" t="n"/>
      <c r="AC938" s="23" t="n"/>
      <c r="AD938" s="23" t="n"/>
      <c r="AE938" s="19" t="n"/>
      <c r="AF938" s="21">
        <f>IF(IFERROR(TRIM(INDEX($A938:$Y938,MATCH(Lists!$J$3,$A$1:$Y$1,0))&amp;""),"")&lt;&gt;"",IFERROR(TRIM(INDEX($A938:$Y938,MATCH(Lists!$J$3,$A$1:$Y$1,0))&amp;""),""),IF(IFERROR(TRIM(INDEX($A938:$Y938,MATCH(Lists!$J$4,$A$1:$Y$1,0))&amp;""),"")&lt;&gt;"",IFERROR(TRIM(INDEX($A938:$Y938,MATCH(Lists!$J$4,$A$1:$Y$1,0))&amp;""),""),IFERROR(TRIM(INDEX($A938:$Y938,MATCH(Lists!$J$2,$A$1:$Y$1,0))&amp;""),"")))</f>
        <v/>
      </c>
      <c r="AG938" s="21">
        <f>IFERROR(TRIM(INDEX($A938:$Y938,MATCH(Lists!$J$5,$A$1:$Y$1,0))&amp;""),"")</f>
        <v/>
      </c>
      <c r="AH938" s="21">
        <f>IFERROR(VALUE(IFERROR(TRIM(INDEX($A938:$Y938,MATCH(Lists!$J$6,$A$1:$Y$1,0))&amp;""),"")),"")</f>
        <v/>
      </c>
      <c r="AI938" s="22">
        <f>IF($AD938="S",Themes!$L$8,IF($AD938="M",Themes!$L$9,IF($AD938="L",Themes!$L$10,0)))</f>
        <v/>
      </c>
      <c r="AJ938" s="21">
        <f>IF(OR($AA938="",$AF938=""),0,IF(COUNTIFS($AA$2:$AA938,$AA938,$AF$2:$AF938,$AF938)=1,1,0))</f>
        <v/>
      </c>
      <c r="AK938" s="21">
        <f>IF($AJ938=1,IF(AND($AG938&lt;&gt;"",$AG938&lt;&gt;Themes!$L$12),1,0),0)</f>
        <v/>
      </c>
    </row>
    <row r="939">
      <c r="Z939" s="19" t="n"/>
      <c r="AA939" s="23" t="n"/>
      <c r="AB939" s="23" t="n"/>
      <c r="AC939" s="23" t="n"/>
      <c r="AD939" s="23" t="n"/>
      <c r="AE939" s="19" t="n"/>
      <c r="AF939" s="21">
        <f>IF(IFERROR(TRIM(INDEX($A939:$Y939,MATCH(Lists!$J$3,$A$1:$Y$1,0))&amp;""),"")&lt;&gt;"",IFERROR(TRIM(INDEX($A939:$Y939,MATCH(Lists!$J$3,$A$1:$Y$1,0))&amp;""),""),IF(IFERROR(TRIM(INDEX($A939:$Y939,MATCH(Lists!$J$4,$A$1:$Y$1,0))&amp;""),"")&lt;&gt;"",IFERROR(TRIM(INDEX($A939:$Y939,MATCH(Lists!$J$4,$A$1:$Y$1,0))&amp;""),""),IFERROR(TRIM(INDEX($A939:$Y939,MATCH(Lists!$J$2,$A$1:$Y$1,0))&amp;""),"")))</f>
        <v/>
      </c>
      <c r="AG939" s="21">
        <f>IFERROR(TRIM(INDEX($A939:$Y939,MATCH(Lists!$J$5,$A$1:$Y$1,0))&amp;""),"")</f>
        <v/>
      </c>
      <c r="AH939" s="21">
        <f>IFERROR(VALUE(IFERROR(TRIM(INDEX($A939:$Y939,MATCH(Lists!$J$6,$A$1:$Y$1,0))&amp;""),"")),"")</f>
        <v/>
      </c>
      <c r="AI939" s="22">
        <f>IF($AD939="S",Themes!$L$8,IF($AD939="M",Themes!$L$9,IF($AD939="L",Themes!$L$10,0)))</f>
        <v/>
      </c>
      <c r="AJ939" s="21">
        <f>IF(OR($AA939="",$AF939=""),0,IF(COUNTIFS($AA$2:$AA939,$AA939,$AF$2:$AF939,$AF939)=1,1,0))</f>
        <v/>
      </c>
      <c r="AK939" s="21">
        <f>IF($AJ939=1,IF(AND($AG939&lt;&gt;"",$AG939&lt;&gt;Themes!$L$12),1,0),0)</f>
        <v/>
      </c>
    </row>
    <row r="940">
      <c r="Z940" s="19" t="n"/>
      <c r="AA940" s="23" t="n"/>
      <c r="AB940" s="23" t="n"/>
      <c r="AC940" s="23" t="n"/>
      <c r="AD940" s="23" t="n"/>
      <c r="AE940" s="19" t="n"/>
      <c r="AF940" s="21">
        <f>IF(IFERROR(TRIM(INDEX($A940:$Y940,MATCH(Lists!$J$3,$A$1:$Y$1,0))&amp;""),"")&lt;&gt;"",IFERROR(TRIM(INDEX($A940:$Y940,MATCH(Lists!$J$3,$A$1:$Y$1,0))&amp;""),""),IF(IFERROR(TRIM(INDEX($A940:$Y940,MATCH(Lists!$J$4,$A$1:$Y$1,0))&amp;""),"")&lt;&gt;"",IFERROR(TRIM(INDEX($A940:$Y940,MATCH(Lists!$J$4,$A$1:$Y$1,0))&amp;""),""),IFERROR(TRIM(INDEX($A940:$Y940,MATCH(Lists!$J$2,$A$1:$Y$1,0))&amp;""),"")))</f>
        <v/>
      </c>
      <c r="AG940" s="21">
        <f>IFERROR(TRIM(INDEX($A940:$Y940,MATCH(Lists!$J$5,$A$1:$Y$1,0))&amp;""),"")</f>
        <v/>
      </c>
      <c r="AH940" s="21">
        <f>IFERROR(VALUE(IFERROR(TRIM(INDEX($A940:$Y940,MATCH(Lists!$J$6,$A$1:$Y$1,0))&amp;""),"")),"")</f>
        <v/>
      </c>
      <c r="AI940" s="22">
        <f>IF($AD940="S",Themes!$L$8,IF($AD940="M",Themes!$L$9,IF($AD940="L",Themes!$L$10,0)))</f>
        <v/>
      </c>
      <c r="AJ940" s="21">
        <f>IF(OR($AA940="",$AF940=""),0,IF(COUNTIFS($AA$2:$AA940,$AA940,$AF$2:$AF940,$AF940)=1,1,0))</f>
        <v/>
      </c>
      <c r="AK940" s="21">
        <f>IF($AJ940=1,IF(AND($AG940&lt;&gt;"",$AG940&lt;&gt;Themes!$L$12),1,0),0)</f>
        <v/>
      </c>
    </row>
    <row r="941">
      <c r="Z941" s="19" t="n"/>
      <c r="AA941" s="23" t="n"/>
      <c r="AB941" s="23" t="n"/>
      <c r="AC941" s="23" t="n"/>
      <c r="AD941" s="23" t="n"/>
      <c r="AE941" s="19" t="n"/>
      <c r="AF941" s="21">
        <f>IF(IFERROR(TRIM(INDEX($A941:$Y941,MATCH(Lists!$J$3,$A$1:$Y$1,0))&amp;""),"")&lt;&gt;"",IFERROR(TRIM(INDEX($A941:$Y941,MATCH(Lists!$J$3,$A$1:$Y$1,0))&amp;""),""),IF(IFERROR(TRIM(INDEX($A941:$Y941,MATCH(Lists!$J$4,$A$1:$Y$1,0))&amp;""),"")&lt;&gt;"",IFERROR(TRIM(INDEX($A941:$Y941,MATCH(Lists!$J$4,$A$1:$Y$1,0))&amp;""),""),IFERROR(TRIM(INDEX($A941:$Y941,MATCH(Lists!$J$2,$A$1:$Y$1,0))&amp;""),"")))</f>
        <v/>
      </c>
      <c r="AG941" s="21">
        <f>IFERROR(TRIM(INDEX($A941:$Y941,MATCH(Lists!$J$5,$A$1:$Y$1,0))&amp;""),"")</f>
        <v/>
      </c>
      <c r="AH941" s="21">
        <f>IFERROR(VALUE(IFERROR(TRIM(INDEX($A941:$Y941,MATCH(Lists!$J$6,$A$1:$Y$1,0))&amp;""),"")),"")</f>
        <v/>
      </c>
      <c r="AI941" s="22">
        <f>IF($AD941="S",Themes!$L$8,IF($AD941="M",Themes!$L$9,IF($AD941="L",Themes!$L$10,0)))</f>
        <v/>
      </c>
      <c r="AJ941" s="21">
        <f>IF(OR($AA941="",$AF941=""),0,IF(COUNTIFS($AA$2:$AA941,$AA941,$AF$2:$AF941,$AF941)=1,1,0))</f>
        <v/>
      </c>
      <c r="AK941" s="21">
        <f>IF($AJ941=1,IF(AND($AG941&lt;&gt;"",$AG941&lt;&gt;Themes!$L$12),1,0),0)</f>
        <v/>
      </c>
    </row>
    <row r="942">
      <c r="Z942" s="19" t="n"/>
      <c r="AA942" s="23" t="n"/>
      <c r="AB942" s="23" t="n"/>
      <c r="AC942" s="23" t="n"/>
      <c r="AD942" s="23" t="n"/>
      <c r="AE942" s="19" t="n"/>
      <c r="AF942" s="21">
        <f>IF(IFERROR(TRIM(INDEX($A942:$Y942,MATCH(Lists!$J$3,$A$1:$Y$1,0))&amp;""),"")&lt;&gt;"",IFERROR(TRIM(INDEX($A942:$Y942,MATCH(Lists!$J$3,$A$1:$Y$1,0))&amp;""),""),IF(IFERROR(TRIM(INDEX($A942:$Y942,MATCH(Lists!$J$4,$A$1:$Y$1,0))&amp;""),"")&lt;&gt;"",IFERROR(TRIM(INDEX($A942:$Y942,MATCH(Lists!$J$4,$A$1:$Y$1,0))&amp;""),""),IFERROR(TRIM(INDEX($A942:$Y942,MATCH(Lists!$J$2,$A$1:$Y$1,0))&amp;""),"")))</f>
        <v/>
      </c>
      <c r="AG942" s="21">
        <f>IFERROR(TRIM(INDEX($A942:$Y942,MATCH(Lists!$J$5,$A$1:$Y$1,0))&amp;""),"")</f>
        <v/>
      </c>
      <c r="AH942" s="21">
        <f>IFERROR(VALUE(IFERROR(TRIM(INDEX($A942:$Y942,MATCH(Lists!$J$6,$A$1:$Y$1,0))&amp;""),"")),"")</f>
        <v/>
      </c>
      <c r="AI942" s="22">
        <f>IF($AD942="S",Themes!$L$8,IF($AD942="M",Themes!$L$9,IF($AD942="L",Themes!$L$10,0)))</f>
        <v/>
      </c>
      <c r="AJ942" s="21">
        <f>IF(OR($AA942="",$AF942=""),0,IF(COUNTIFS($AA$2:$AA942,$AA942,$AF$2:$AF942,$AF942)=1,1,0))</f>
        <v/>
      </c>
      <c r="AK942" s="21">
        <f>IF($AJ942=1,IF(AND($AG942&lt;&gt;"",$AG942&lt;&gt;Themes!$L$12),1,0),0)</f>
        <v/>
      </c>
    </row>
    <row r="943">
      <c r="Z943" s="19" t="n"/>
      <c r="AA943" s="23" t="n"/>
      <c r="AB943" s="23" t="n"/>
      <c r="AC943" s="23" t="n"/>
      <c r="AD943" s="23" t="n"/>
      <c r="AE943" s="19" t="n"/>
      <c r="AF943" s="21">
        <f>IF(IFERROR(TRIM(INDEX($A943:$Y943,MATCH(Lists!$J$3,$A$1:$Y$1,0))&amp;""),"")&lt;&gt;"",IFERROR(TRIM(INDEX($A943:$Y943,MATCH(Lists!$J$3,$A$1:$Y$1,0))&amp;""),""),IF(IFERROR(TRIM(INDEX($A943:$Y943,MATCH(Lists!$J$4,$A$1:$Y$1,0))&amp;""),"")&lt;&gt;"",IFERROR(TRIM(INDEX($A943:$Y943,MATCH(Lists!$J$4,$A$1:$Y$1,0))&amp;""),""),IFERROR(TRIM(INDEX($A943:$Y943,MATCH(Lists!$J$2,$A$1:$Y$1,0))&amp;""),"")))</f>
        <v/>
      </c>
      <c r="AG943" s="21">
        <f>IFERROR(TRIM(INDEX($A943:$Y943,MATCH(Lists!$J$5,$A$1:$Y$1,0))&amp;""),"")</f>
        <v/>
      </c>
      <c r="AH943" s="21">
        <f>IFERROR(VALUE(IFERROR(TRIM(INDEX($A943:$Y943,MATCH(Lists!$J$6,$A$1:$Y$1,0))&amp;""),"")),"")</f>
        <v/>
      </c>
      <c r="AI943" s="22">
        <f>IF($AD943="S",Themes!$L$8,IF($AD943="M",Themes!$L$9,IF($AD943="L",Themes!$L$10,0)))</f>
        <v/>
      </c>
      <c r="AJ943" s="21">
        <f>IF(OR($AA943="",$AF943=""),0,IF(COUNTIFS($AA$2:$AA943,$AA943,$AF$2:$AF943,$AF943)=1,1,0))</f>
        <v/>
      </c>
      <c r="AK943" s="21">
        <f>IF($AJ943=1,IF(AND($AG943&lt;&gt;"",$AG943&lt;&gt;Themes!$L$12),1,0),0)</f>
        <v/>
      </c>
    </row>
    <row r="944">
      <c r="Z944" s="19" t="n"/>
      <c r="AA944" s="23" t="n"/>
      <c r="AB944" s="23" t="n"/>
      <c r="AC944" s="23" t="n"/>
      <c r="AD944" s="23" t="n"/>
      <c r="AE944" s="19" t="n"/>
      <c r="AF944" s="21">
        <f>IF(IFERROR(TRIM(INDEX($A944:$Y944,MATCH(Lists!$J$3,$A$1:$Y$1,0))&amp;""),"")&lt;&gt;"",IFERROR(TRIM(INDEX($A944:$Y944,MATCH(Lists!$J$3,$A$1:$Y$1,0))&amp;""),""),IF(IFERROR(TRIM(INDEX($A944:$Y944,MATCH(Lists!$J$4,$A$1:$Y$1,0))&amp;""),"")&lt;&gt;"",IFERROR(TRIM(INDEX($A944:$Y944,MATCH(Lists!$J$4,$A$1:$Y$1,0))&amp;""),""),IFERROR(TRIM(INDEX($A944:$Y944,MATCH(Lists!$J$2,$A$1:$Y$1,0))&amp;""),"")))</f>
        <v/>
      </c>
      <c r="AG944" s="21">
        <f>IFERROR(TRIM(INDEX($A944:$Y944,MATCH(Lists!$J$5,$A$1:$Y$1,0))&amp;""),"")</f>
        <v/>
      </c>
      <c r="AH944" s="21">
        <f>IFERROR(VALUE(IFERROR(TRIM(INDEX($A944:$Y944,MATCH(Lists!$J$6,$A$1:$Y$1,0))&amp;""),"")),"")</f>
        <v/>
      </c>
      <c r="AI944" s="22">
        <f>IF($AD944="S",Themes!$L$8,IF($AD944="M",Themes!$L$9,IF($AD944="L",Themes!$L$10,0)))</f>
        <v/>
      </c>
      <c r="AJ944" s="21">
        <f>IF(OR($AA944="",$AF944=""),0,IF(COUNTIFS($AA$2:$AA944,$AA944,$AF$2:$AF944,$AF944)=1,1,0))</f>
        <v/>
      </c>
      <c r="AK944" s="21">
        <f>IF($AJ944=1,IF(AND($AG944&lt;&gt;"",$AG944&lt;&gt;Themes!$L$12),1,0),0)</f>
        <v/>
      </c>
    </row>
    <row r="945">
      <c r="Z945" s="19" t="n"/>
      <c r="AA945" s="23" t="n"/>
      <c r="AB945" s="23" t="n"/>
      <c r="AC945" s="23" t="n"/>
      <c r="AD945" s="23" t="n"/>
      <c r="AE945" s="19" t="n"/>
      <c r="AF945" s="21">
        <f>IF(IFERROR(TRIM(INDEX($A945:$Y945,MATCH(Lists!$J$3,$A$1:$Y$1,0))&amp;""),"")&lt;&gt;"",IFERROR(TRIM(INDEX($A945:$Y945,MATCH(Lists!$J$3,$A$1:$Y$1,0))&amp;""),""),IF(IFERROR(TRIM(INDEX($A945:$Y945,MATCH(Lists!$J$4,$A$1:$Y$1,0))&amp;""),"")&lt;&gt;"",IFERROR(TRIM(INDEX($A945:$Y945,MATCH(Lists!$J$4,$A$1:$Y$1,0))&amp;""),""),IFERROR(TRIM(INDEX($A945:$Y945,MATCH(Lists!$J$2,$A$1:$Y$1,0))&amp;""),"")))</f>
        <v/>
      </c>
      <c r="AG945" s="21">
        <f>IFERROR(TRIM(INDEX($A945:$Y945,MATCH(Lists!$J$5,$A$1:$Y$1,0))&amp;""),"")</f>
        <v/>
      </c>
      <c r="AH945" s="21">
        <f>IFERROR(VALUE(IFERROR(TRIM(INDEX($A945:$Y945,MATCH(Lists!$J$6,$A$1:$Y$1,0))&amp;""),"")),"")</f>
        <v/>
      </c>
      <c r="AI945" s="22">
        <f>IF($AD945="S",Themes!$L$8,IF($AD945="M",Themes!$L$9,IF($AD945="L",Themes!$L$10,0)))</f>
        <v/>
      </c>
      <c r="AJ945" s="21">
        <f>IF(OR($AA945="",$AF945=""),0,IF(COUNTIFS($AA$2:$AA945,$AA945,$AF$2:$AF945,$AF945)=1,1,0))</f>
        <v/>
      </c>
      <c r="AK945" s="21">
        <f>IF($AJ945=1,IF(AND($AG945&lt;&gt;"",$AG945&lt;&gt;Themes!$L$12),1,0),0)</f>
        <v/>
      </c>
    </row>
    <row r="946">
      <c r="Z946" s="19" t="n"/>
      <c r="AA946" s="23" t="n"/>
      <c r="AB946" s="23" t="n"/>
      <c r="AC946" s="23" t="n"/>
      <c r="AD946" s="23" t="n"/>
      <c r="AE946" s="19" t="n"/>
      <c r="AF946" s="21">
        <f>IF(IFERROR(TRIM(INDEX($A946:$Y946,MATCH(Lists!$J$3,$A$1:$Y$1,0))&amp;""),"")&lt;&gt;"",IFERROR(TRIM(INDEX($A946:$Y946,MATCH(Lists!$J$3,$A$1:$Y$1,0))&amp;""),""),IF(IFERROR(TRIM(INDEX($A946:$Y946,MATCH(Lists!$J$4,$A$1:$Y$1,0))&amp;""),"")&lt;&gt;"",IFERROR(TRIM(INDEX($A946:$Y946,MATCH(Lists!$J$4,$A$1:$Y$1,0))&amp;""),""),IFERROR(TRIM(INDEX($A946:$Y946,MATCH(Lists!$J$2,$A$1:$Y$1,0))&amp;""),"")))</f>
        <v/>
      </c>
      <c r="AG946" s="21">
        <f>IFERROR(TRIM(INDEX($A946:$Y946,MATCH(Lists!$J$5,$A$1:$Y$1,0))&amp;""),"")</f>
        <v/>
      </c>
      <c r="AH946" s="21">
        <f>IFERROR(VALUE(IFERROR(TRIM(INDEX($A946:$Y946,MATCH(Lists!$J$6,$A$1:$Y$1,0))&amp;""),"")),"")</f>
        <v/>
      </c>
      <c r="AI946" s="22">
        <f>IF($AD946="S",Themes!$L$8,IF($AD946="M",Themes!$L$9,IF($AD946="L",Themes!$L$10,0)))</f>
        <v/>
      </c>
      <c r="AJ946" s="21">
        <f>IF(OR($AA946="",$AF946=""),0,IF(COUNTIFS($AA$2:$AA946,$AA946,$AF$2:$AF946,$AF946)=1,1,0))</f>
        <v/>
      </c>
      <c r="AK946" s="21">
        <f>IF($AJ946=1,IF(AND($AG946&lt;&gt;"",$AG946&lt;&gt;Themes!$L$12),1,0),0)</f>
        <v/>
      </c>
    </row>
    <row r="947">
      <c r="Z947" s="19" t="n"/>
      <c r="AA947" s="23" t="n"/>
      <c r="AB947" s="23" t="n"/>
      <c r="AC947" s="23" t="n"/>
      <c r="AD947" s="23" t="n"/>
      <c r="AE947" s="19" t="n"/>
      <c r="AF947" s="21">
        <f>IF(IFERROR(TRIM(INDEX($A947:$Y947,MATCH(Lists!$J$3,$A$1:$Y$1,0))&amp;""),"")&lt;&gt;"",IFERROR(TRIM(INDEX($A947:$Y947,MATCH(Lists!$J$3,$A$1:$Y$1,0))&amp;""),""),IF(IFERROR(TRIM(INDEX($A947:$Y947,MATCH(Lists!$J$4,$A$1:$Y$1,0))&amp;""),"")&lt;&gt;"",IFERROR(TRIM(INDEX($A947:$Y947,MATCH(Lists!$J$4,$A$1:$Y$1,0))&amp;""),""),IFERROR(TRIM(INDEX($A947:$Y947,MATCH(Lists!$J$2,$A$1:$Y$1,0))&amp;""),"")))</f>
        <v/>
      </c>
      <c r="AG947" s="21">
        <f>IFERROR(TRIM(INDEX($A947:$Y947,MATCH(Lists!$J$5,$A$1:$Y$1,0))&amp;""),"")</f>
        <v/>
      </c>
      <c r="AH947" s="21">
        <f>IFERROR(VALUE(IFERROR(TRIM(INDEX($A947:$Y947,MATCH(Lists!$J$6,$A$1:$Y$1,0))&amp;""),"")),"")</f>
        <v/>
      </c>
      <c r="AI947" s="22">
        <f>IF($AD947="S",Themes!$L$8,IF($AD947="M",Themes!$L$9,IF($AD947="L",Themes!$L$10,0)))</f>
        <v/>
      </c>
      <c r="AJ947" s="21">
        <f>IF(OR($AA947="",$AF947=""),0,IF(COUNTIFS($AA$2:$AA947,$AA947,$AF$2:$AF947,$AF947)=1,1,0))</f>
        <v/>
      </c>
      <c r="AK947" s="21">
        <f>IF($AJ947=1,IF(AND($AG947&lt;&gt;"",$AG947&lt;&gt;Themes!$L$12),1,0),0)</f>
        <v/>
      </c>
    </row>
    <row r="948">
      <c r="Z948" s="19" t="n"/>
      <c r="AA948" s="23" t="n"/>
      <c r="AB948" s="23" t="n"/>
      <c r="AC948" s="23" t="n"/>
      <c r="AD948" s="23" t="n"/>
      <c r="AE948" s="19" t="n"/>
      <c r="AF948" s="21">
        <f>IF(IFERROR(TRIM(INDEX($A948:$Y948,MATCH(Lists!$J$3,$A$1:$Y$1,0))&amp;""),"")&lt;&gt;"",IFERROR(TRIM(INDEX($A948:$Y948,MATCH(Lists!$J$3,$A$1:$Y$1,0))&amp;""),""),IF(IFERROR(TRIM(INDEX($A948:$Y948,MATCH(Lists!$J$4,$A$1:$Y$1,0))&amp;""),"")&lt;&gt;"",IFERROR(TRIM(INDEX($A948:$Y948,MATCH(Lists!$J$4,$A$1:$Y$1,0))&amp;""),""),IFERROR(TRIM(INDEX($A948:$Y948,MATCH(Lists!$J$2,$A$1:$Y$1,0))&amp;""),"")))</f>
        <v/>
      </c>
      <c r="AG948" s="21">
        <f>IFERROR(TRIM(INDEX($A948:$Y948,MATCH(Lists!$J$5,$A$1:$Y$1,0))&amp;""),"")</f>
        <v/>
      </c>
      <c r="AH948" s="21">
        <f>IFERROR(VALUE(IFERROR(TRIM(INDEX($A948:$Y948,MATCH(Lists!$J$6,$A$1:$Y$1,0))&amp;""),"")),"")</f>
        <v/>
      </c>
      <c r="AI948" s="22">
        <f>IF($AD948="S",Themes!$L$8,IF($AD948="M",Themes!$L$9,IF($AD948="L",Themes!$L$10,0)))</f>
        <v/>
      </c>
      <c r="AJ948" s="21">
        <f>IF(OR($AA948="",$AF948=""),0,IF(COUNTIFS($AA$2:$AA948,$AA948,$AF$2:$AF948,$AF948)=1,1,0))</f>
        <v/>
      </c>
      <c r="AK948" s="21">
        <f>IF($AJ948=1,IF(AND($AG948&lt;&gt;"",$AG948&lt;&gt;Themes!$L$12),1,0),0)</f>
        <v/>
      </c>
    </row>
    <row r="949">
      <c r="Z949" s="19" t="n"/>
      <c r="AA949" s="23" t="n"/>
      <c r="AB949" s="23" t="n"/>
      <c r="AC949" s="23" t="n"/>
      <c r="AD949" s="23" t="n"/>
      <c r="AE949" s="19" t="n"/>
      <c r="AF949" s="21">
        <f>IF(IFERROR(TRIM(INDEX($A949:$Y949,MATCH(Lists!$J$3,$A$1:$Y$1,0))&amp;""),"")&lt;&gt;"",IFERROR(TRIM(INDEX($A949:$Y949,MATCH(Lists!$J$3,$A$1:$Y$1,0))&amp;""),""),IF(IFERROR(TRIM(INDEX($A949:$Y949,MATCH(Lists!$J$4,$A$1:$Y$1,0))&amp;""),"")&lt;&gt;"",IFERROR(TRIM(INDEX($A949:$Y949,MATCH(Lists!$J$4,$A$1:$Y$1,0))&amp;""),""),IFERROR(TRIM(INDEX($A949:$Y949,MATCH(Lists!$J$2,$A$1:$Y$1,0))&amp;""),"")))</f>
        <v/>
      </c>
      <c r="AG949" s="21">
        <f>IFERROR(TRIM(INDEX($A949:$Y949,MATCH(Lists!$J$5,$A$1:$Y$1,0))&amp;""),"")</f>
        <v/>
      </c>
      <c r="AH949" s="21">
        <f>IFERROR(VALUE(IFERROR(TRIM(INDEX($A949:$Y949,MATCH(Lists!$J$6,$A$1:$Y$1,0))&amp;""),"")),"")</f>
        <v/>
      </c>
      <c r="AI949" s="22">
        <f>IF($AD949="S",Themes!$L$8,IF($AD949="M",Themes!$L$9,IF($AD949="L",Themes!$L$10,0)))</f>
        <v/>
      </c>
      <c r="AJ949" s="21">
        <f>IF(OR($AA949="",$AF949=""),0,IF(COUNTIFS($AA$2:$AA949,$AA949,$AF$2:$AF949,$AF949)=1,1,0))</f>
        <v/>
      </c>
      <c r="AK949" s="21">
        <f>IF($AJ949=1,IF(AND($AG949&lt;&gt;"",$AG949&lt;&gt;Themes!$L$12),1,0),0)</f>
        <v/>
      </c>
    </row>
    <row r="950">
      <c r="Z950" s="19" t="n"/>
      <c r="AA950" s="23" t="n"/>
      <c r="AB950" s="23" t="n"/>
      <c r="AC950" s="23" t="n"/>
      <c r="AD950" s="23" t="n"/>
      <c r="AE950" s="19" t="n"/>
      <c r="AF950" s="21">
        <f>IF(IFERROR(TRIM(INDEX($A950:$Y950,MATCH(Lists!$J$3,$A$1:$Y$1,0))&amp;""),"")&lt;&gt;"",IFERROR(TRIM(INDEX($A950:$Y950,MATCH(Lists!$J$3,$A$1:$Y$1,0))&amp;""),""),IF(IFERROR(TRIM(INDEX($A950:$Y950,MATCH(Lists!$J$4,$A$1:$Y$1,0))&amp;""),"")&lt;&gt;"",IFERROR(TRIM(INDEX($A950:$Y950,MATCH(Lists!$J$4,$A$1:$Y$1,0))&amp;""),""),IFERROR(TRIM(INDEX($A950:$Y950,MATCH(Lists!$J$2,$A$1:$Y$1,0))&amp;""),"")))</f>
        <v/>
      </c>
      <c r="AG950" s="21">
        <f>IFERROR(TRIM(INDEX($A950:$Y950,MATCH(Lists!$J$5,$A$1:$Y$1,0))&amp;""),"")</f>
        <v/>
      </c>
      <c r="AH950" s="21">
        <f>IFERROR(VALUE(IFERROR(TRIM(INDEX($A950:$Y950,MATCH(Lists!$J$6,$A$1:$Y$1,0))&amp;""),"")),"")</f>
        <v/>
      </c>
      <c r="AI950" s="22">
        <f>IF($AD950="S",Themes!$L$8,IF($AD950="M",Themes!$L$9,IF($AD950="L",Themes!$L$10,0)))</f>
        <v/>
      </c>
      <c r="AJ950" s="21">
        <f>IF(OR($AA950="",$AF950=""),0,IF(COUNTIFS($AA$2:$AA950,$AA950,$AF$2:$AF950,$AF950)=1,1,0))</f>
        <v/>
      </c>
      <c r="AK950" s="21">
        <f>IF($AJ950=1,IF(AND($AG950&lt;&gt;"",$AG950&lt;&gt;Themes!$L$12),1,0),0)</f>
        <v/>
      </c>
    </row>
    <row r="951">
      <c r="Z951" s="19" t="n"/>
      <c r="AA951" s="23" t="n"/>
      <c r="AB951" s="23" t="n"/>
      <c r="AC951" s="23" t="n"/>
      <c r="AD951" s="23" t="n"/>
      <c r="AE951" s="19" t="n"/>
      <c r="AF951" s="21">
        <f>IF(IFERROR(TRIM(INDEX($A951:$Y951,MATCH(Lists!$J$3,$A$1:$Y$1,0))&amp;""),"")&lt;&gt;"",IFERROR(TRIM(INDEX($A951:$Y951,MATCH(Lists!$J$3,$A$1:$Y$1,0))&amp;""),""),IF(IFERROR(TRIM(INDEX($A951:$Y951,MATCH(Lists!$J$4,$A$1:$Y$1,0))&amp;""),"")&lt;&gt;"",IFERROR(TRIM(INDEX($A951:$Y951,MATCH(Lists!$J$4,$A$1:$Y$1,0))&amp;""),""),IFERROR(TRIM(INDEX($A951:$Y951,MATCH(Lists!$J$2,$A$1:$Y$1,0))&amp;""),"")))</f>
        <v/>
      </c>
      <c r="AG951" s="21">
        <f>IFERROR(TRIM(INDEX($A951:$Y951,MATCH(Lists!$J$5,$A$1:$Y$1,0))&amp;""),"")</f>
        <v/>
      </c>
      <c r="AH951" s="21">
        <f>IFERROR(VALUE(IFERROR(TRIM(INDEX($A951:$Y951,MATCH(Lists!$J$6,$A$1:$Y$1,0))&amp;""),"")),"")</f>
        <v/>
      </c>
      <c r="AI951" s="22">
        <f>IF($AD951="S",Themes!$L$8,IF($AD951="M",Themes!$L$9,IF($AD951="L",Themes!$L$10,0)))</f>
        <v/>
      </c>
      <c r="AJ951" s="21">
        <f>IF(OR($AA951="",$AF951=""),0,IF(COUNTIFS($AA$2:$AA951,$AA951,$AF$2:$AF951,$AF951)=1,1,0))</f>
        <v/>
      </c>
      <c r="AK951" s="21">
        <f>IF($AJ951=1,IF(AND($AG951&lt;&gt;"",$AG951&lt;&gt;Themes!$L$12),1,0),0)</f>
        <v/>
      </c>
    </row>
    <row r="952">
      <c r="Z952" s="19" t="n"/>
      <c r="AA952" s="23" t="n"/>
      <c r="AB952" s="23" t="n"/>
      <c r="AC952" s="23" t="n"/>
      <c r="AD952" s="23" t="n"/>
      <c r="AE952" s="19" t="n"/>
      <c r="AF952" s="21">
        <f>IF(IFERROR(TRIM(INDEX($A952:$Y952,MATCH(Lists!$J$3,$A$1:$Y$1,0))&amp;""),"")&lt;&gt;"",IFERROR(TRIM(INDEX($A952:$Y952,MATCH(Lists!$J$3,$A$1:$Y$1,0))&amp;""),""),IF(IFERROR(TRIM(INDEX($A952:$Y952,MATCH(Lists!$J$4,$A$1:$Y$1,0))&amp;""),"")&lt;&gt;"",IFERROR(TRIM(INDEX($A952:$Y952,MATCH(Lists!$J$4,$A$1:$Y$1,0))&amp;""),""),IFERROR(TRIM(INDEX($A952:$Y952,MATCH(Lists!$J$2,$A$1:$Y$1,0))&amp;""),"")))</f>
        <v/>
      </c>
      <c r="AG952" s="21">
        <f>IFERROR(TRIM(INDEX($A952:$Y952,MATCH(Lists!$J$5,$A$1:$Y$1,0))&amp;""),"")</f>
        <v/>
      </c>
      <c r="AH952" s="21">
        <f>IFERROR(VALUE(IFERROR(TRIM(INDEX($A952:$Y952,MATCH(Lists!$J$6,$A$1:$Y$1,0))&amp;""),"")),"")</f>
        <v/>
      </c>
      <c r="AI952" s="22">
        <f>IF($AD952="S",Themes!$L$8,IF($AD952="M",Themes!$L$9,IF($AD952="L",Themes!$L$10,0)))</f>
        <v/>
      </c>
      <c r="AJ952" s="21">
        <f>IF(OR($AA952="",$AF952=""),0,IF(COUNTIFS($AA$2:$AA952,$AA952,$AF$2:$AF952,$AF952)=1,1,0))</f>
        <v/>
      </c>
      <c r="AK952" s="21">
        <f>IF($AJ952=1,IF(AND($AG952&lt;&gt;"",$AG952&lt;&gt;Themes!$L$12),1,0),0)</f>
        <v/>
      </c>
    </row>
    <row r="953">
      <c r="Z953" s="19" t="n"/>
      <c r="AA953" s="23" t="n"/>
      <c r="AB953" s="23" t="n"/>
      <c r="AC953" s="23" t="n"/>
      <c r="AD953" s="23" t="n"/>
      <c r="AE953" s="19" t="n"/>
      <c r="AF953" s="21">
        <f>IF(IFERROR(TRIM(INDEX($A953:$Y953,MATCH(Lists!$J$3,$A$1:$Y$1,0))&amp;""),"")&lt;&gt;"",IFERROR(TRIM(INDEX($A953:$Y953,MATCH(Lists!$J$3,$A$1:$Y$1,0))&amp;""),""),IF(IFERROR(TRIM(INDEX($A953:$Y953,MATCH(Lists!$J$4,$A$1:$Y$1,0))&amp;""),"")&lt;&gt;"",IFERROR(TRIM(INDEX($A953:$Y953,MATCH(Lists!$J$4,$A$1:$Y$1,0))&amp;""),""),IFERROR(TRIM(INDEX($A953:$Y953,MATCH(Lists!$J$2,$A$1:$Y$1,0))&amp;""),"")))</f>
        <v/>
      </c>
      <c r="AG953" s="21">
        <f>IFERROR(TRIM(INDEX($A953:$Y953,MATCH(Lists!$J$5,$A$1:$Y$1,0))&amp;""),"")</f>
        <v/>
      </c>
      <c r="AH953" s="21">
        <f>IFERROR(VALUE(IFERROR(TRIM(INDEX($A953:$Y953,MATCH(Lists!$J$6,$A$1:$Y$1,0))&amp;""),"")),"")</f>
        <v/>
      </c>
      <c r="AI953" s="22">
        <f>IF($AD953="S",Themes!$L$8,IF($AD953="M",Themes!$L$9,IF($AD953="L",Themes!$L$10,0)))</f>
        <v/>
      </c>
      <c r="AJ953" s="21">
        <f>IF(OR($AA953="",$AF953=""),0,IF(COUNTIFS($AA$2:$AA953,$AA953,$AF$2:$AF953,$AF953)=1,1,0))</f>
        <v/>
      </c>
      <c r="AK953" s="21">
        <f>IF($AJ953=1,IF(AND($AG953&lt;&gt;"",$AG953&lt;&gt;Themes!$L$12),1,0),0)</f>
        <v/>
      </c>
    </row>
    <row r="954">
      <c r="Z954" s="19" t="n"/>
      <c r="AA954" s="23" t="n"/>
      <c r="AB954" s="23" t="n"/>
      <c r="AC954" s="23" t="n"/>
      <c r="AD954" s="23" t="n"/>
      <c r="AE954" s="19" t="n"/>
      <c r="AF954" s="21">
        <f>IF(IFERROR(TRIM(INDEX($A954:$Y954,MATCH(Lists!$J$3,$A$1:$Y$1,0))&amp;""),"")&lt;&gt;"",IFERROR(TRIM(INDEX($A954:$Y954,MATCH(Lists!$J$3,$A$1:$Y$1,0))&amp;""),""),IF(IFERROR(TRIM(INDEX($A954:$Y954,MATCH(Lists!$J$4,$A$1:$Y$1,0))&amp;""),"")&lt;&gt;"",IFERROR(TRIM(INDEX($A954:$Y954,MATCH(Lists!$J$4,$A$1:$Y$1,0))&amp;""),""),IFERROR(TRIM(INDEX($A954:$Y954,MATCH(Lists!$J$2,$A$1:$Y$1,0))&amp;""),"")))</f>
        <v/>
      </c>
      <c r="AG954" s="21">
        <f>IFERROR(TRIM(INDEX($A954:$Y954,MATCH(Lists!$J$5,$A$1:$Y$1,0))&amp;""),"")</f>
        <v/>
      </c>
      <c r="AH954" s="21">
        <f>IFERROR(VALUE(IFERROR(TRIM(INDEX($A954:$Y954,MATCH(Lists!$J$6,$A$1:$Y$1,0))&amp;""),"")),"")</f>
        <v/>
      </c>
      <c r="AI954" s="22">
        <f>IF($AD954="S",Themes!$L$8,IF($AD954="M",Themes!$L$9,IF($AD954="L",Themes!$L$10,0)))</f>
        <v/>
      </c>
      <c r="AJ954" s="21">
        <f>IF(OR($AA954="",$AF954=""),0,IF(COUNTIFS($AA$2:$AA954,$AA954,$AF$2:$AF954,$AF954)=1,1,0))</f>
        <v/>
      </c>
      <c r="AK954" s="21">
        <f>IF($AJ954=1,IF(AND($AG954&lt;&gt;"",$AG954&lt;&gt;Themes!$L$12),1,0),0)</f>
        <v/>
      </c>
    </row>
    <row r="955">
      <c r="Z955" s="19" t="n"/>
      <c r="AA955" s="23" t="n"/>
      <c r="AB955" s="23" t="n"/>
      <c r="AC955" s="23" t="n"/>
      <c r="AD955" s="23" t="n"/>
      <c r="AE955" s="19" t="n"/>
      <c r="AF955" s="21">
        <f>IF(IFERROR(TRIM(INDEX($A955:$Y955,MATCH(Lists!$J$3,$A$1:$Y$1,0))&amp;""),"")&lt;&gt;"",IFERROR(TRIM(INDEX($A955:$Y955,MATCH(Lists!$J$3,$A$1:$Y$1,0))&amp;""),""),IF(IFERROR(TRIM(INDEX($A955:$Y955,MATCH(Lists!$J$4,$A$1:$Y$1,0))&amp;""),"")&lt;&gt;"",IFERROR(TRIM(INDEX($A955:$Y955,MATCH(Lists!$J$4,$A$1:$Y$1,0))&amp;""),""),IFERROR(TRIM(INDEX($A955:$Y955,MATCH(Lists!$J$2,$A$1:$Y$1,0))&amp;""),"")))</f>
        <v/>
      </c>
      <c r="AG955" s="21">
        <f>IFERROR(TRIM(INDEX($A955:$Y955,MATCH(Lists!$J$5,$A$1:$Y$1,0))&amp;""),"")</f>
        <v/>
      </c>
      <c r="AH955" s="21">
        <f>IFERROR(VALUE(IFERROR(TRIM(INDEX($A955:$Y955,MATCH(Lists!$J$6,$A$1:$Y$1,0))&amp;""),"")),"")</f>
        <v/>
      </c>
      <c r="AI955" s="22">
        <f>IF($AD955="S",Themes!$L$8,IF($AD955="M",Themes!$L$9,IF($AD955="L",Themes!$L$10,0)))</f>
        <v/>
      </c>
      <c r="AJ955" s="21">
        <f>IF(OR($AA955="",$AF955=""),0,IF(COUNTIFS($AA$2:$AA955,$AA955,$AF$2:$AF955,$AF955)=1,1,0))</f>
        <v/>
      </c>
      <c r="AK955" s="21">
        <f>IF($AJ955=1,IF(AND($AG955&lt;&gt;"",$AG955&lt;&gt;Themes!$L$12),1,0),0)</f>
        <v/>
      </c>
    </row>
    <row r="956">
      <c r="Z956" s="19" t="n"/>
      <c r="AA956" s="23" t="n"/>
      <c r="AB956" s="23" t="n"/>
      <c r="AC956" s="23" t="n"/>
      <c r="AD956" s="23" t="n"/>
      <c r="AE956" s="19" t="n"/>
      <c r="AF956" s="21">
        <f>IF(IFERROR(TRIM(INDEX($A956:$Y956,MATCH(Lists!$J$3,$A$1:$Y$1,0))&amp;""),"")&lt;&gt;"",IFERROR(TRIM(INDEX($A956:$Y956,MATCH(Lists!$J$3,$A$1:$Y$1,0))&amp;""),""),IF(IFERROR(TRIM(INDEX($A956:$Y956,MATCH(Lists!$J$4,$A$1:$Y$1,0))&amp;""),"")&lt;&gt;"",IFERROR(TRIM(INDEX($A956:$Y956,MATCH(Lists!$J$4,$A$1:$Y$1,0))&amp;""),""),IFERROR(TRIM(INDEX($A956:$Y956,MATCH(Lists!$J$2,$A$1:$Y$1,0))&amp;""),"")))</f>
        <v/>
      </c>
      <c r="AG956" s="21">
        <f>IFERROR(TRIM(INDEX($A956:$Y956,MATCH(Lists!$J$5,$A$1:$Y$1,0))&amp;""),"")</f>
        <v/>
      </c>
      <c r="AH956" s="21">
        <f>IFERROR(VALUE(IFERROR(TRIM(INDEX($A956:$Y956,MATCH(Lists!$J$6,$A$1:$Y$1,0))&amp;""),"")),"")</f>
        <v/>
      </c>
      <c r="AI956" s="22">
        <f>IF($AD956="S",Themes!$L$8,IF($AD956="M",Themes!$L$9,IF($AD956="L",Themes!$L$10,0)))</f>
        <v/>
      </c>
      <c r="AJ956" s="21">
        <f>IF(OR($AA956="",$AF956=""),0,IF(COUNTIFS($AA$2:$AA956,$AA956,$AF$2:$AF956,$AF956)=1,1,0))</f>
        <v/>
      </c>
      <c r="AK956" s="21">
        <f>IF($AJ956=1,IF(AND($AG956&lt;&gt;"",$AG956&lt;&gt;Themes!$L$12),1,0),0)</f>
        <v/>
      </c>
    </row>
    <row r="957">
      <c r="Z957" s="19" t="n"/>
      <c r="AA957" s="23" t="n"/>
      <c r="AB957" s="23" t="n"/>
      <c r="AC957" s="23" t="n"/>
      <c r="AD957" s="23" t="n"/>
      <c r="AE957" s="19" t="n"/>
      <c r="AF957" s="21">
        <f>IF(IFERROR(TRIM(INDEX($A957:$Y957,MATCH(Lists!$J$3,$A$1:$Y$1,0))&amp;""),"")&lt;&gt;"",IFERROR(TRIM(INDEX($A957:$Y957,MATCH(Lists!$J$3,$A$1:$Y$1,0))&amp;""),""),IF(IFERROR(TRIM(INDEX($A957:$Y957,MATCH(Lists!$J$4,$A$1:$Y$1,0))&amp;""),"")&lt;&gt;"",IFERROR(TRIM(INDEX($A957:$Y957,MATCH(Lists!$J$4,$A$1:$Y$1,0))&amp;""),""),IFERROR(TRIM(INDEX($A957:$Y957,MATCH(Lists!$J$2,$A$1:$Y$1,0))&amp;""),"")))</f>
        <v/>
      </c>
      <c r="AG957" s="21">
        <f>IFERROR(TRIM(INDEX($A957:$Y957,MATCH(Lists!$J$5,$A$1:$Y$1,0))&amp;""),"")</f>
        <v/>
      </c>
      <c r="AH957" s="21">
        <f>IFERROR(VALUE(IFERROR(TRIM(INDEX($A957:$Y957,MATCH(Lists!$J$6,$A$1:$Y$1,0))&amp;""),"")),"")</f>
        <v/>
      </c>
      <c r="AI957" s="22">
        <f>IF($AD957="S",Themes!$L$8,IF($AD957="M",Themes!$L$9,IF($AD957="L",Themes!$L$10,0)))</f>
        <v/>
      </c>
      <c r="AJ957" s="21">
        <f>IF(OR($AA957="",$AF957=""),0,IF(COUNTIFS($AA$2:$AA957,$AA957,$AF$2:$AF957,$AF957)=1,1,0))</f>
        <v/>
      </c>
      <c r="AK957" s="21">
        <f>IF($AJ957=1,IF(AND($AG957&lt;&gt;"",$AG957&lt;&gt;Themes!$L$12),1,0),0)</f>
        <v/>
      </c>
    </row>
    <row r="958">
      <c r="Z958" s="19" t="n"/>
      <c r="AA958" s="23" t="n"/>
      <c r="AB958" s="23" t="n"/>
      <c r="AC958" s="23" t="n"/>
      <c r="AD958" s="23" t="n"/>
      <c r="AE958" s="19" t="n"/>
      <c r="AF958" s="21">
        <f>IF(IFERROR(TRIM(INDEX($A958:$Y958,MATCH(Lists!$J$3,$A$1:$Y$1,0))&amp;""),"")&lt;&gt;"",IFERROR(TRIM(INDEX($A958:$Y958,MATCH(Lists!$J$3,$A$1:$Y$1,0))&amp;""),""),IF(IFERROR(TRIM(INDEX($A958:$Y958,MATCH(Lists!$J$4,$A$1:$Y$1,0))&amp;""),"")&lt;&gt;"",IFERROR(TRIM(INDEX($A958:$Y958,MATCH(Lists!$J$4,$A$1:$Y$1,0))&amp;""),""),IFERROR(TRIM(INDEX($A958:$Y958,MATCH(Lists!$J$2,$A$1:$Y$1,0))&amp;""),"")))</f>
        <v/>
      </c>
      <c r="AG958" s="21">
        <f>IFERROR(TRIM(INDEX($A958:$Y958,MATCH(Lists!$J$5,$A$1:$Y$1,0))&amp;""),"")</f>
        <v/>
      </c>
      <c r="AH958" s="21">
        <f>IFERROR(VALUE(IFERROR(TRIM(INDEX($A958:$Y958,MATCH(Lists!$J$6,$A$1:$Y$1,0))&amp;""),"")),"")</f>
        <v/>
      </c>
      <c r="AI958" s="22">
        <f>IF($AD958="S",Themes!$L$8,IF($AD958="M",Themes!$L$9,IF($AD958="L",Themes!$L$10,0)))</f>
        <v/>
      </c>
      <c r="AJ958" s="21">
        <f>IF(OR($AA958="",$AF958=""),0,IF(COUNTIFS($AA$2:$AA958,$AA958,$AF$2:$AF958,$AF958)=1,1,0))</f>
        <v/>
      </c>
      <c r="AK958" s="21">
        <f>IF($AJ958=1,IF(AND($AG958&lt;&gt;"",$AG958&lt;&gt;Themes!$L$12),1,0),0)</f>
        <v/>
      </c>
    </row>
    <row r="959">
      <c r="Z959" s="19" t="n"/>
      <c r="AA959" s="23" t="n"/>
      <c r="AB959" s="23" t="n"/>
      <c r="AC959" s="23" t="n"/>
      <c r="AD959" s="23" t="n"/>
      <c r="AE959" s="19" t="n"/>
      <c r="AF959" s="21">
        <f>IF(IFERROR(TRIM(INDEX($A959:$Y959,MATCH(Lists!$J$3,$A$1:$Y$1,0))&amp;""),"")&lt;&gt;"",IFERROR(TRIM(INDEX($A959:$Y959,MATCH(Lists!$J$3,$A$1:$Y$1,0))&amp;""),""),IF(IFERROR(TRIM(INDEX($A959:$Y959,MATCH(Lists!$J$4,$A$1:$Y$1,0))&amp;""),"")&lt;&gt;"",IFERROR(TRIM(INDEX($A959:$Y959,MATCH(Lists!$J$4,$A$1:$Y$1,0))&amp;""),""),IFERROR(TRIM(INDEX($A959:$Y959,MATCH(Lists!$J$2,$A$1:$Y$1,0))&amp;""),"")))</f>
        <v/>
      </c>
      <c r="AG959" s="21">
        <f>IFERROR(TRIM(INDEX($A959:$Y959,MATCH(Lists!$J$5,$A$1:$Y$1,0))&amp;""),"")</f>
        <v/>
      </c>
      <c r="AH959" s="21">
        <f>IFERROR(VALUE(IFERROR(TRIM(INDEX($A959:$Y959,MATCH(Lists!$J$6,$A$1:$Y$1,0))&amp;""),"")),"")</f>
        <v/>
      </c>
      <c r="AI959" s="22">
        <f>IF($AD959="S",Themes!$L$8,IF($AD959="M",Themes!$L$9,IF($AD959="L",Themes!$L$10,0)))</f>
        <v/>
      </c>
      <c r="AJ959" s="21">
        <f>IF(OR($AA959="",$AF959=""),0,IF(COUNTIFS($AA$2:$AA959,$AA959,$AF$2:$AF959,$AF959)=1,1,0))</f>
        <v/>
      </c>
      <c r="AK959" s="21">
        <f>IF($AJ959=1,IF(AND($AG959&lt;&gt;"",$AG959&lt;&gt;Themes!$L$12),1,0),0)</f>
        <v/>
      </c>
    </row>
    <row r="960">
      <c r="Z960" s="19" t="n"/>
      <c r="AA960" s="23" t="n"/>
      <c r="AB960" s="23" t="n"/>
      <c r="AC960" s="23" t="n"/>
      <c r="AD960" s="23" t="n"/>
      <c r="AE960" s="19" t="n"/>
      <c r="AF960" s="21">
        <f>IF(IFERROR(TRIM(INDEX($A960:$Y960,MATCH(Lists!$J$3,$A$1:$Y$1,0))&amp;""),"")&lt;&gt;"",IFERROR(TRIM(INDEX($A960:$Y960,MATCH(Lists!$J$3,$A$1:$Y$1,0))&amp;""),""),IF(IFERROR(TRIM(INDEX($A960:$Y960,MATCH(Lists!$J$4,$A$1:$Y$1,0))&amp;""),"")&lt;&gt;"",IFERROR(TRIM(INDEX($A960:$Y960,MATCH(Lists!$J$4,$A$1:$Y$1,0))&amp;""),""),IFERROR(TRIM(INDEX($A960:$Y960,MATCH(Lists!$J$2,$A$1:$Y$1,0))&amp;""),"")))</f>
        <v/>
      </c>
      <c r="AG960" s="21">
        <f>IFERROR(TRIM(INDEX($A960:$Y960,MATCH(Lists!$J$5,$A$1:$Y$1,0))&amp;""),"")</f>
        <v/>
      </c>
      <c r="AH960" s="21">
        <f>IFERROR(VALUE(IFERROR(TRIM(INDEX($A960:$Y960,MATCH(Lists!$J$6,$A$1:$Y$1,0))&amp;""),"")),"")</f>
        <v/>
      </c>
      <c r="AI960" s="22">
        <f>IF($AD960="S",Themes!$L$8,IF($AD960="M",Themes!$L$9,IF($AD960="L",Themes!$L$10,0)))</f>
        <v/>
      </c>
      <c r="AJ960" s="21">
        <f>IF(OR($AA960="",$AF960=""),0,IF(COUNTIFS($AA$2:$AA960,$AA960,$AF$2:$AF960,$AF960)=1,1,0))</f>
        <v/>
      </c>
      <c r="AK960" s="21">
        <f>IF($AJ960=1,IF(AND($AG960&lt;&gt;"",$AG960&lt;&gt;Themes!$L$12),1,0),0)</f>
        <v/>
      </c>
    </row>
    <row r="961">
      <c r="Z961" s="19" t="n"/>
      <c r="AA961" s="23" t="n"/>
      <c r="AB961" s="23" t="n"/>
      <c r="AC961" s="23" t="n"/>
      <c r="AD961" s="23" t="n"/>
      <c r="AE961" s="19" t="n"/>
      <c r="AF961" s="21">
        <f>IF(IFERROR(TRIM(INDEX($A961:$Y961,MATCH(Lists!$J$3,$A$1:$Y$1,0))&amp;""),"")&lt;&gt;"",IFERROR(TRIM(INDEX($A961:$Y961,MATCH(Lists!$J$3,$A$1:$Y$1,0))&amp;""),""),IF(IFERROR(TRIM(INDEX($A961:$Y961,MATCH(Lists!$J$4,$A$1:$Y$1,0))&amp;""),"")&lt;&gt;"",IFERROR(TRIM(INDEX($A961:$Y961,MATCH(Lists!$J$4,$A$1:$Y$1,0))&amp;""),""),IFERROR(TRIM(INDEX($A961:$Y961,MATCH(Lists!$J$2,$A$1:$Y$1,0))&amp;""),"")))</f>
        <v/>
      </c>
      <c r="AG961" s="21">
        <f>IFERROR(TRIM(INDEX($A961:$Y961,MATCH(Lists!$J$5,$A$1:$Y$1,0))&amp;""),"")</f>
        <v/>
      </c>
      <c r="AH961" s="21">
        <f>IFERROR(VALUE(IFERROR(TRIM(INDEX($A961:$Y961,MATCH(Lists!$J$6,$A$1:$Y$1,0))&amp;""),"")),"")</f>
        <v/>
      </c>
      <c r="AI961" s="22">
        <f>IF($AD961="S",Themes!$L$8,IF($AD961="M",Themes!$L$9,IF($AD961="L",Themes!$L$10,0)))</f>
        <v/>
      </c>
      <c r="AJ961" s="21">
        <f>IF(OR($AA961="",$AF961=""),0,IF(COUNTIFS($AA$2:$AA961,$AA961,$AF$2:$AF961,$AF961)=1,1,0))</f>
        <v/>
      </c>
      <c r="AK961" s="21">
        <f>IF($AJ961=1,IF(AND($AG961&lt;&gt;"",$AG961&lt;&gt;Themes!$L$12),1,0),0)</f>
        <v/>
      </c>
    </row>
    <row r="962">
      <c r="Z962" s="19" t="n"/>
      <c r="AA962" s="23" t="n"/>
      <c r="AB962" s="23" t="n"/>
      <c r="AC962" s="23" t="n"/>
      <c r="AD962" s="23" t="n"/>
      <c r="AE962" s="19" t="n"/>
      <c r="AF962" s="21">
        <f>IF(IFERROR(TRIM(INDEX($A962:$Y962,MATCH(Lists!$J$3,$A$1:$Y$1,0))&amp;""),"")&lt;&gt;"",IFERROR(TRIM(INDEX($A962:$Y962,MATCH(Lists!$J$3,$A$1:$Y$1,0))&amp;""),""),IF(IFERROR(TRIM(INDEX($A962:$Y962,MATCH(Lists!$J$4,$A$1:$Y$1,0))&amp;""),"")&lt;&gt;"",IFERROR(TRIM(INDEX($A962:$Y962,MATCH(Lists!$J$4,$A$1:$Y$1,0))&amp;""),""),IFERROR(TRIM(INDEX($A962:$Y962,MATCH(Lists!$J$2,$A$1:$Y$1,0))&amp;""),"")))</f>
        <v/>
      </c>
      <c r="AG962" s="21">
        <f>IFERROR(TRIM(INDEX($A962:$Y962,MATCH(Lists!$J$5,$A$1:$Y$1,0))&amp;""),"")</f>
        <v/>
      </c>
      <c r="AH962" s="21">
        <f>IFERROR(VALUE(IFERROR(TRIM(INDEX($A962:$Y962,MATCH(Lists!$J$6,$A$1:$Y$1,0))&amp;""),"")),"")</f>
        <v/>
      </c>
      <c r="AI962" s="22">
        <f>IF($AD962="S",Themes!$L$8,IF($AD962="M",Themes!$L$9,IF($AD962="L",Themes!$L$10,0)))</f>
        <v/>
      </c>
      <c r="AJ962" s="21">
        <f>IF(OR($AA962="",$AF962=""),0,IF(COUNTIFS($AA$2:$AA962,$AA962,$AF$2:$AF962,$AF962)=1,1,0))</f>
        <v/>
      </c>
      <c r="AK962" s="21">
        <f>IF($AJ962=1,IF(AND($AG962&lt;&gt;"",$AG962&lt;&gt;Themes!$L$12),1,0),0)</f>
        <v/>
      </c>
    </row>
    <row r="963">
      <c r="Z963" s="19" t="n"/>
      <c r="AA963" s="23" t="n"/>
      <c r="AB963" s="23" t="n"/>
      <c r="AC963" s="23" t="n"/>
      <c r="AD963" s="23" t="n"/>
      <c r="AE963" s="19" t="n"/>
      <c r="AF963" s="21">
        <f>IF(IFERROR(TRIM(INDEX($A963:$Y963,MATCH(Lists!$J$3,$A$1:$Y$1,0))&amp;""),"")&lt;&gt;"",IFERROR(TRIM(INDEX($A963:$Y963,MATCH(Lists!$J$3,$A$1:$Y$1,0))&amp;""),""),IF(IFERROR(TRIM(INDEX($A963:$Y963,MATCH(Lists!$J$4,$A$1:$Y$1,0))&amp;""),"")&lt;&gt;"",IFERROR(TRIM(INDEX($A963:$Y963,MATCH(Lists!$J$4,$A$1:$Y$1,0))&amp;""),""),IFERROR(TRIM(INDEX($A963:$Y963,MATCH(Lists!$J$2,$A$1:$Y$1,0))&amp;""),"")))</f>
        <v/>
      </c>
      <c r="AG963" s="21">
        <f>IFERROR(TRIM(INDEX($A963:$Y963,MATCH(Lists!$J$5,$A$1:$Y$1,0))&amp;""),"")</f>
        <v/>
      </c>
      <c r="AH963" s="21">
        <f>IFERROR(VALUE(IFERROR(TRIM(INDEX($A963:$Y963,MATCH(Lists!$J$6,$A$1:$Y$1,0))&amp;""),"")),"")</f>
        <v/>
      </c>
      <c r="AI963" s="22">
        <f>IF($AD963="S",Themes!$L$8,IF($AD963="M",Themes!$L$9,IF($AD963="L",Themes!$L$10,0)))</f>
        <v/>
      </c>
      <c r="AJ963" s="21">
        <f>IF(OR($AA963="",$AF963=""),0,IF(COUNTIFS($AA$2:$AA963,$AA963,$AF$2:$AF963,$AF963)=1,1,0))</f>
        <v/>
      </c>
      <c r="AK963" s="21">
        <f>IF($AJ963=1,IF(AND($AG963&lt;&gt;"",$AG963&lt;&gt;Themes!$L$12),1,0),0)</f>
        <v/>
      </c>
    </row>
    <row r="964">
      <c r="Z964" s="19" t="n"/>
      <c r="AA964" s="23" t="n"/>
      <c r="AB964" s="23" t="n"/>
      <c r="AC964" s="23" t="n"/>
      <c r="AD964" s="23" t="n"/>
      <c r="AE964" s="19" t="n"/>
      <c r="AF964" s="21">
        <f>IF(IFERROR(TRIM(INDEX($A964:$Y964,MATCH(Lists!$J$3,$A$1:$Y$1,0))&amp;""),"")&lt;&gt;"",IFERROR(TRIM(INDEX($A964:$Y964,MATCH(Lists!$J$3,$A$1:$Y$1,0))&amp;""),""),IF(IFERROR(TRIM(INDEX($A964:$Y964,MATCH(Lists!$J$4,$A$1:$Y$1,0))&amp;""),"")&lt;&gt;"",IFERROR(TRIM(INDEX($A964:$Y964,MATCH(Lists!$J$4,$A$1:$Y$1,0))&amp;""),""),IFERROR(TRIM(INDEX($A964:$Y964,MATCH(Lists!$J$2,$A$1:$Y$1,0))&amp;""),"")))</f>
        <v/>
      </c>
      <c r="AG964" s="21">
        <f>IFERROR(TRIM(INDEX($A964:$Y964,MATCH(Lists!$J$5,$A$1:$Y$1,0))&amp;""),"")</f>
        <v/>
      </c>
      <c r="AH964" s="21">
        <f>IFERROR(VALUE(IFERROR(TRIM(INDEX($A964:$Y964,MATCH(Lists!$J$6,$A$1:$Y$1,0))&amp;""),"")),"")</f>
        <v/>
      </c>
      <c r="AI964" s="22">
        <f>IF($AD964="S",Themes!$L$8,IF($AD964="M",Themes!$L$9,IF($AD964="L",Themes!$L$10,0)))</f>
        <v/>
      </c>
      <c r="AJ964" s="21">
        <f>IF(OR($AA964="",$AF964=""),0,IF(COUNTIFS($AA$2:$AA964,$AA964,$AF$2:$AF964,$AF964)=1,1,0))</f>
        <v/>
      </c>
      <c r="AK964" s="21">
        <f>IF($AJ964=1,IF(AND($AG964&lt;&gt;"",$AG964&lt;&gt;Themes!$L$12),1,0),0)</f>
        <v/>
      </c>
    </row>
    <row r="965">
      <c r="Z965" s="19" t="n"/>
      <c r="AA965" s="23" t="n"/>
      <c r="AB965" s="23" t="n"/>
      <c r="AC965" s="23" t="n"/>
      <c r="AD965" s="23" t="n"/>
      <c r="AE965" s="19" t="n"/>
      <c r="AF965" s="21">
        <f>IF(IFERROR(TRIM(INDEX($A965:$Y965,MATCH(Lists!$J$3,$A$1:$Y$1,0))&amp;""),"")&lt;&gt;"",IFERROR(TRIM(INDEX($A965:$Y965,MATCH(Lists!$J$3,$A$1:$Y$1,0))&amp;""),""),IF(IFERROR(TRIM(INDEX($A965:$Y965,MATCH(Lists!$J$4,$A$1:$Y$1,0))&amp;""),"")&lt;&gt;"",IFERROR(TRIM(INDEX($A965:$Y965,MATCH(Lists!$J$4,$A$1:$Y$1,0))&amp;""),""),IFERROR(TRIM(INDEX($A965:$Y965,MATCH(Lists!$J$2,$A$1:$Y$1,0))&amp;""),"")))</f>
        <v/>
      </c>
      <c r="AG965" s="21">
        <f>IFERROR(TRIM(INDEX($A965:$Y965,MATCH(Lists!$J$5,$A$1:$Y$1,0))&amp;""),"")</f>
        <v/>
      </c>
      <c r="AH965" s="21">
        <f>IFERROR(VALUE(IFERROR(TRIM(INDEX($A965:$Y965,MATCH(Lists!$J$6,$A$1:$Y$1,0))&amp;""),"")),"")</f>
        <v/>
      </c>
      <c r="AI965" s="22">
        <f>IF($AD965="S",Themes!$L$8,IF($AD965="M",Themes!$L$9,IF($AD965="L",Themes!$L$10,0)))</f>
        <v/>
      </c>
      <c r="AJ965" s="21">
        <f>IF(OR($AA965="",$AF965=""),0,IF(COUNTIFS($AA$2:$AA965,$AA965,$AF$2:$AF965,$AF965)=1,1,0))</f>
        <v/>
      </c>
      <c r="AK965" s="21">
        <f>IF($AJ965=1,IF(AND($AG965&lt;&gt;"",$AG965&lt;&gt;Themes!$L$12),1,0),0)</f>
        <v/>
      </c>
    </row>
    <row r="966">
      <c r="Z966" s="19" t="n"/>
      <c r="AA966" s="23" t="n"/>
      <c r="AB966" s="23" t="n"/>
      <c r="AC966" s="23" t="n"/>
      <c r="AD966" s="23" t="n"/>
      <c r="AE966" s="19" t="n"/>
      <c r="AF966" s="21">
        <f>IF(IFERROR(TRIM(INDEX($A966:$Y966,MATCH(Lists!$J$3,$A$1:$Y$1,0))&amp;""),"")&lt;&gt;"",IFERROR(TRIM(INDEX($A966:$Y966,MATCH(Lists!$J$3,$A$1:$Y$1,0))&amp;""),""),IF(IFERROR(TRIM(INDEX($A966:$Y966,MATCH(Lists!$J$4,$A$1:$Y$1,0))&amp;""),"")&lt;&gt;"",IFERROR(TRIM(INDEX($A966:$Y966,MATCH(Lists!$J$4,$A$1:$Y$1,0))&amp;""),""),IFERROR(TRIM(INDEX($A966:$Y966,MATCH(Lists!$J$2,$A$1:$Y$1,0))&amp;""),"")))</f>
        <v/>
      </c>
      <c r="AG966" s="21">
        <f>IFERROR(TRIM(INDEX($A966:$Y966,MATCH(Lists!$J$5,$A$1:$Y$1,0))&amp;""),"")</f>
        <v/>
      </c>
      <c r="AH966" s="21">
        <f>IFERROR(VALUE(IFERROR(TRIM(INDEX($A966:$Y966,MATCH(Lists!$J$6,$A$1:$Y$1,0))&amp;""),"")),"")</f>
        <v/>
      </c>
      <c r="AI966" s="22">
        <f>IF($AD966="S",Themes!$L$8,IF($AD966="M",Themes!$L$9,IF($AD966="L",Themes!$L$10,0)))</f>
        <v/>
      </c>
      <c r="AJ966" s="21">
        <f>IF(OR($AA966="",$AF966=""),0,IF(COUNTIFS($AA$2:$AA966,$AA966,$AF$2:$AF966,$AF966)=1,1,0))</f>
        <v/>
      </c>
      <c r="AK966" s="21">
        <f>IF($AJ966=1,IF(AND($AG966&lt;&gt;"",$AG966&lt;&gt;Themes!$L$12),1,0),0)</f>
        <v/>
      </c>
    </row>
    <row r="967">
      <c r="Z967" s="19" t="n"/>
      <c r="AA967" s="23" t="n"/>
      <c r="AB967" s="23" t="n"/>
      <c r="AC967" s="23" t="n"/>
      <c r="AD967" s="23" t="n"/>
      <c r="AE967" s="19" t="n"/>
      <c r="AF967" s="21">
        <f>IF(IFERROR(TRIM(INDEX($A967:$Y967,MATCH(Lists!$J$3,$A$1:$Y$1,0))&amp;""),"")&lt;&gt;"",IFERROR(TRIM(INDEX($A967:$Y967,MATCH(Lists!$J$3,$A$1:$Y$1,0))&amp;""),""),IF(IFERROR(TRIM(INDEX($A967:$Y967,MATCH(Lists!$J$4,$A$1:$Y$1,0))&amp;""),"")&lt;&gt;"",IFERROR(TRIM(INDEX($A967:$Y967,MATCH(Lists!$J$4,$A$1:$Y$1,0))&amp;""),""),IFERROR(TRIM(INDEX($A967:$Y967,MATCH(Lists!$J$2,$A$1:$Y$1,0))&amp;""),"")))</f>
        <v/>
      </c>
      <c r="AG967" s="21">
        <f>IFERROR(TRIM(INDEX($A967:$Y967,MATCH(Lists!$J$5,$A$1:$Y$1,0))&amp;""),"")</f>
        <v/>
      </c>
      <c r="AH967" s="21">
        <f>IFERROR(VALUE(IFERROR(TRIM(INDEX($A967:$Y967,MATCH(Lists!$J$6,$A$1:$Y$1,0))&amp;""),"")),"")</f>
        <v/>
      </c>
      <c r="AI967" s="22">
        <f>IF($AD967="S",Themes!$L$8,IF($AD967="M",Themes!$L$9,IF($AD967="L",Themes!$L$10,0)))</f>
        <v/>
      </c>
      <c r="AJ967" s="21">
        <f>IF(OR($AA967="",$AF967=""),0,IF(COUNTIFS($AA$2:$AA967,$AA967,$AF$2:$AF967,$AF967)=1,1,0))</f>
        <v/>
      </c>
      <c r="AK967" s="21">
        <f>IF($AJ967=1,IF(AND($AG967&lt;&gt;"",$AG967&lt;&gt;Themes!$L$12),1,0),0)</f>
        <v/>
      </c>
    </row>
    <row r="968">
      <c r="Z968" s="19" t="n"/>
      <c r="AA968" s="23" t="n"/>
      <c r="AB968" s="23" t="n"/>
      <c r="AC968" s="23" t="n"/>
      <c r="AD968" s="23" t="n"/>
      <c r="AE968" s="19" t="n"/>
      <c r="AF968" s="21">
        <f>IF(IFERROR(TRIM(INDEX($A968:$Y968,MATCH(Lists!$J$3,$A$1:$Y$1,0))&amp;""),"")&lt;&gt;"",IFERROR(TRIM(INDEX($A968:$Y968,MATCH(Lists!$J$3,$A$1:$Y$1,0))&amp;""),""),IF(IFERROR(TRIM(INDEX($A968:$Y968,MATCH(Lists!$J$4,$A$1:$Y$1,0))&amp;""),"")&lt;&gt;"",IFERROR(TRIM(INDEX($A968:$Y968,MATCH(Lists!$J$4,$A$1:$Y$1,0))&amp;""),""),IFERROR(TRIM(INDEX($A968:$Y968,MATCH(Lists!$J$2,$A$1:$Y$1,0))&amp;""),"")))</f>
        <v/>
      </c>
      <c r="AG968" s="21">
        <f>IFERROR(TRIM(INDEX($A968:$Y968,MATCH(Lists!$J$5,$A$1:$Y$1,0))&amp;""),"")</f>
        <v/>
      </c>
      <c r="AH968" s="21">
        <f>IFERROR(VALUE(IFERROR(TRIM(INDEX($A968:$Y968,MATCH(Lists!$J$6,$A$1:$Y$1,0))&amp;""),"")),"")</f>
        <v/>
      </c>
      <c r="AI968" s="22">
        <f>IF($AD968="S",Themes!$L$8,IF($AD968="M",Themes!$L$9,IF($AD968="L",Themes!$L$10,0)))</f>
        <v/>
      </c>
      <c r="AJ968" s="21">
        <f>IF(OR($AA968="",$AF968=""),0,IF(COUNTIFS($AA$2:$AA968,$AA968,$AF$2:$AF968,$AF968)=1,1,0))</f>
        <v/>
      </c>
      <c r="AK968" s="21">
        <f>IF($AJ968=1,IF(AND($AG968&lt;&gt;"",$AG968&lt;&gt;Themes!$L$12),1,0),0)</f>
        <v/>
      </c>
    </row>
    <row r="969">
      <c r="Z969" s="19" t="n"/>
      <c r="AA969" s="23" t="n"/>
      <c r="AB969" s="23" t="n"/>
      <c r="AC969" s="23" t="n"/>
      <c r="AD969" s="23" t="n"/>
      <c r="AE969" s="19" t="n"/>
      <c r="AF969" s="21">
        <f>IF(IFERROR(TRIM(INDEX($A969:$Y969,MATCH(Lists!$J$3,$A$1:$Y$1,0))&amp;""),"")&lt;&gt;"",IFERROR(TRIM(INDEX($A969:$Y969,MATCH(Lists!$J$3,$A$1:$Y$1,0))&amp;""),""),IF(IFERROR(TRIM(INDEX($A969:$Y969,MATCH(Lists!$J$4,$A$1:$Y$1,0))&amp;""),"")&lt;&gt;"",IFERROR(TRIM(INDEX($A969:$Y969,MATCH(Lists!$J$4,$A$1:$Y$1,0))&amp;""),""),IFERROR(TRIM(INDEX($A969:$Y969,MATCH(Lists!$J$2,$A$1:$Y$1,0))&amp;""),"")))</f>
        <v/>
      </c>
      <c r="AG969" s="21">
        <f>IFERROR(TRIM(INDEX($A969:$Y969,MATCH(Lists!$J$5,$A$1:$Y$1,0))&amp;""),"")</f>
        <v/>
      </c>
      <c r="AH969" s="21">
        <f>IFERROR(VALUE(IFERROR(TRIM(INDEX($A969:$Y969,MATCH(Lists!$J$6,$A$1:$Y$1,0))&amp;""),"")),"")</f>
        <v/>
      </c>
      <c r="AI969" s="22">
        <f>IF($AD969="S",Themes!$L$8,IF($AD969="M",Themes!$L$9,IF($AD969="L",Themes!$L$10,0)))</f>
        <v/>
      </c>
      <c r="AJ969" s="21">
        <f>IF(OR($AA969="",$AF969=""),0,IF(COUNTIFS($AA$2:$AA969,$AA969,$AF$2:$AF969,$AF969)=1,1,0))</f>
        <v/>
      </c>
      <c r="AK969" s="21">
        <f>IF($AJ969=1,IF(AND($AG969&lt;&gt;"",$AG969&lt;&gt;Themes!$L$12),1,0),0)</f>
        <v/>
      </c>
    </row>
    <row r="970">
      <c r="Z970" s="19" t="n"/>
      <c r="AA970" s="23" t="n"/>
      <c r="AB970" s="23" t="n"/>
      <c r="AC970" s="23" t="n"/>
      <c r="AD970" s="23" t="n"/>
      <c r="AE970" s="19" t="n"/>
      <c r="AF970" s="21">
        <f>IF(IFERROR(TRIM(INDEX($A970:$Y970,MATCH(Lists!$J$3,$A$1:$Y$1,0))&amp;""),"")&lt;&gt;"",IFERROR(TRIM(INDEX($A970:$Y970,MATCH(Lists!$J$3,$A$1:$Y$1,0))&amp;""),""),IF(IFERROR(TRIM(INDEX($A970:$Y970,MATCH(Lists!$J$4,$A$1:$Y$1,0))&amp;""),"")&lt;&gt;"",IFERROR(TRIM(INDEX($A970:$Y970,MATCH(Lists!$J$4,$A$1:$Y$1,0))&amp;""),""),IFERROR(TRIM(INDEX($A970:$Y970,MATCH(Lists!$J$2,$A$1:$Y$1,0))&amp;""),"")))</f>
        <v/>
      </c>
      <c r="AG970" s="21">
        <f>IFERROR(TRIM(INDEX($A970:$Y970,MATCH(Lists!$J$5,$A$1:$Y$1,0))&amp;""),"")</f>
        <v/>
      </c>
      <c r="AH970" s="21">
        <f>IFERROR(VALUE(IFERROR(TRIM(INDEX($A970:$Y970,MATCH(Lists!$J$6,$A$1:$Y$1,0))&amp;""),"")),"")</f>
        <v/>
      </c>
      <c r="AI970" s="22">
        <f>IF($AD970="S",Themes!$L$8,IF($AD970="M",Themes!$L$9,IF($AD970="L",Themes!$L$10,0)))</f>
        <v/>
      </c>
      <c r="AJ970" s="21">
        <f>IF(OR($AA970="",$AF970=""),0,IF(COUNTIFS($AA$2:$AA970,$AA970,$AF$2:$AF970,$AF970)=1,1,0))</f>
        <v/>
      </c>
      <c r="AK970" s="21">
        <f>IF($AJ970=1,IF(AND($AG970&lt;&gt;"",$AG970&lt;&gt;Themes!$L$12),1,0),0)</f>
        <v/>
      </c>
    </row>
    <row r="971">
      <c r="Z971" s="19" t="n"/>
      <c r="AA971" s="23" t="n"/>
      <c r="AB971" s="23" t="n"/>
      <c r="AC971" s="23" t="n"/>
      <c r="AD971" s="23" t="n"/>
      <c r="AE971" s="19" t="n"/>
      <c r="AF971" s="21">
        <f>IF(IFERROR(TRIM(INDEX($A971:$Y971,MATCH(Lists!$J$3,$A$1:$Y$1,0))&amp;""),"")&lt;&gt;"",IFERROR(TRIM(INDEX($A971:$Y971,MATCH(Lists!$J$3,$A$1:$Y$1,0))&amp;""),""),IF(IFERROR(TRIM(INDEX($A971:$Y971,MATCH(Lists!$J$4,$A$1:$Y$1,0))&amp;""),"")&lt;&gt;"",IFERROR(TRIM(INDEX($A971:$Y971,MATCH(Lists!$J$4,$A$1:$Y$1,0))&amp;""),""),IFERROR(TRIM(INDEX($A971:$Y971,MATCH(Lists!$J$2,$A$1:$Y$1,0))&amp;""),"")))</f>
        <v/>
      </c>
      <c r="AG971" s="21">
        <f>IFERROR(TRIM(INDEX($A971:$Y971,MATCH(Lists!$J$5,$A$1:$Y$1,0))&amp;""),"")</f>
        <v/>
      </c>
      <c r="AH971" s="21">
        <f>IFERROR(VALUE(IFERROR(TRIM(INDEX($A971:$Y971,MATCH(Lists!$J$6,$A$1:$Y$1,0))&amp;""),"")),"")</f>
        <v/>
      </c>
      <c r="AI971" s="22">
        <f>IF($AD971="S",Themes!$L$8,IF($AD971="M",Themes!$L$9,IF($AD971="L",Themes!$L$10,0)))</f>
        <v/>
      </c>
      <c r="AJ971" s="21">
        <f>IF(OR($AA971="",$AF971=""),0,IF(COUNTIFS($AA$2:$AA971,$AA971,$AF$2:$AF971,$AF971)=1,1,0))</f>
        <v/>
      </c>
      <c r="AK971" s="21">
        <f>IF($AJ971=1,IF(AND($AG971&lt;&gt;"",$AG971&lt;&gt;Themes!$L$12),1,0),0)</f>
        <v/>
      </c>
    </row>
    <row r="972">
      <c r="Z972" s="19" t="n"/>
      <c r="AA972" s="23" t="n"/>
      <c r="AB972" s="23" t="n"/>
      <c r="AC972" s="23" t="n"/>
      <c r="AD972" s="23" t="n"/>
      <c r="AE972" s="19" t="n"/>
      <c r="AF972" s="21">
        <f>IF(IFERROR(TRIM(INDEX($A972:$Y972,MATCH(Lists!$J$3,$A$1:$Y$1,0))&amp;""),"")&lt;&gt;"",IFERROR(TRIM(INDEX($A972:$Y972,MATCH(Lists!$J$3,$A$1:$Y$1,0))&amp;""),""),IF(IFERROR(TRIM(INDEX($A972:$Y972,MATCH(Lists!$J$4,$A$1:$Y$1,0))&amp;""),"")&lt;&gt;"",IFERROR(TRIM(INDEX($A972:$Y972,MATCH(Lists!$J$4,$A$1:$Y$1,0))&amp;""),""),IFERROR(TRIM(INDEX($A972:$Y972,MATCH(Lists!$J$2,$A$1:$Y$1,0))&amp;""),"")))</f>
        <v/>
      </c>
      <c r="AG972" s="21">
        <f>IFERROR(TRIM(INDEX($A972:$Y972,MATCH(Lists!$J$5,$A$1:$Y$1,0))&amp;""),"")</f>
        <v/>
      </c>
      <c r="AH972" s="21">
        <f>IFERROR(VALUE(IFERROR(TRIM(INDEX($A972:$Y972,MATCH(Lists!$J$6,$A$1:$Y$1,0))&amp;""),"")),"")</f>
        <v/>
      </c>
      <c r="AI972" s="22">
        <f>IF($AD972="S",Themes!$L$8,IF($AD972="M",Themes!$L$9,IF($AD972="L",Themes!$L$10,0)))</f>
        <v/>
      </c>
      <c r="AJ972" s="21">
        <f>IF(OR($AA972="",$AF972=""),0,IF(COUNTIFS($AA$2:$AA972,$AA972,$AF$2:$AF972,$AF972)=1,1,0))</f>
        <v/>
      </c>
      <c r="AK972" s="21">
        <f>IF($AJ972=1,IF(AND($AG972&lt;&gt;"",$AG972&lt;&gt;Themes!$L$12),1,0),0)</f>
        <v/>
      </c>
    </row>
    <row r="973">
      <c r="Z973" s="19" t="n"/>
      <c r="AA973" s="23" t="n"/>
      <c r="AB973" s="23" t="n"/>
      <c r="AC973" s="23" t="n"/>
      <c r="AD973" s="23" t="n"/>
      <c r="AE973" s="19" t="n"/>
      <c r="AF973" s="21">
        <f>IF(IFERROR(TRIM(INDEX($A973:$Y973,MATCH(Lists!$J$3,$A$1:$Y$1,0))&amp;""),"")&lt;&gt;"",IFERROR(TRIM(INDEX($A973:$Y973,MATCH(Lists!$J$3,$A$1:$Y$1,0))&amp;""),""),IF(IFERROR(TRIM(INDEX($A973:$Y973,MATCH(Lists!$J$4,$A$1:$Y$1,0))&amp;""),"")&lt;&gt;"",IFERROR(TRIM(INDEX($A973:$Y973,MATCH(Lists!$J$4,$A$1:$Y$1,0))&amp;""),""),IFERROR(TRIM(INDEX($A973:$Y973,MATCH(Lists!$J$2,$A$1:$Y$1,0))&amp;""),"")))</f>
        <v/>
      </c>
      <c r="AG973" s="21">
        <f>IFERROR(TRIM(INDEX($A973:$Y973,MATCH(Lists!$J$5,$A$1:$Y$1,0))&amp;""),"")</f>
        <v/>
      </c>
      <c r="AH973" s="21">
        <f>IFERROR(VALUE(IFERROR(TRIM(INDEX($A973:$Y973,MATCH(Lists!$J$6,$A$1:$Y$1,0))&amp;""),"")),"")</f>
        <v/>
      </c>
      <c r="AI973" s="22">
        <f>IF($AD973="S",Themes!$L$8,IF($AD973="M",Themes!$L$9,IF($AD973="L",Themes!$L$10,0)))</f>
        <v/>
      </c>
      <c r="AJ973" s="21">
        <f>IF(OR($AA973="",$AF973=""),0,IF(COUNTIFS($AA$2:$AA973,$AA973,$AF$2:$AF973,$AF973)=1,1,0))</f>
        <v/>
      </c>
      <c r="AK973" s="21">
        <f>IF($AJ973=1,IF(AND($AG973&lt;&gt;"",$AG973&lt;&gt;Themes!$L$12),1,0),0)</f>
        <v/>
      </c>
    </row>
    <row r="974">
      <c r="Z974" s="19" t="n"/>
      <c r="AA974" s="23" t="n"/>
      <c r="AB974" s="23" t="n"/>
      <c r="AC974" s="23" t="n"/>
      <c r="AD974" s="23" t="n"/>
      <c r="AE974" s="19" t="n"/>
      <c r="AF974" s="21">
        <f>IF(IFERROR(TRIM(INDEX($A974:$Y974,MATCH(Lists!$J$3,$A$1:$Y$1,0))&amp;""),"")&lt;&gt;"",IFERROR(TRIM(INDEX($A974:$Y974,MATCH(Lists!$J$3,$A$1:$Y$1,0))&amp;""),""),IF(IFERROR(TRIM(INDEX($A974:$Y974,MATCH(Lists!$J$4,$A$1:$Y$1,0))&amp;""),"")&lt;&gt;"",IFERROR(TRIM(INDEX($A974:$Y974,MATCH(Lists!$J$4,$A$1:$Y$1,0))&amp;""),""),IFERROR(TRIM(INDEX($A974:$Y974,MATCH(Lists!$J$2,$A$1:$Y$1,0))&amp;""),"")))</f>
        <v/>
      </c>
      <c r="AG974" s="21">
        <f>IFERROR(TRIM(INDEX($A974:$Y974,MATCH(Lists!$J$5,$A$1:$Y$1,0))&amp;""),"")</f>
        <v/>
      </c>
      <c r="AH974" s="21">
        <f>IFERROR(VALUE(IFERROR(TRIM(INDEX($A974:$Y974,MATCH(Lists!$J$6,$A$1:$Y$1,0))&amp;""),"")),"")</f>
        <v/>
      </c>
      <c r="AI974" s="22">
        <f>IF($AD974="S",Themes!$L$8,IF($AD974="M",Themes!$L$9,IF($AD974="L",Themes!$L$10,0)))</f>
        <v/>
      </c>
      <c r="AJ974" s="21">
        <f>IF(OR($AA974="",$AF974=""),0,IF(COUNTIFS($AA$2:$AA974,$AA974,$AF$2:$AF974,$AF974)=1,1,0))</f>
        <v/>
      </c>
      <c r="AK974" s="21">
        <f>IF($AJ974=1,IF(AND($AG974&lt;&gt;"",$AG974&lt;&gt;Themes!$L$12),1,0),0)</f>
        <v/>
      </c>
    </row>
    <row r="975">
      <c r="Z975" s="19" t="n"/>
      <c r="AA975" s="23" t="n"/>
      <c r="AB975" s="23" t="n"/>
      <c r="AC975" s="23" t="n"/>
      <c r="AD975" s="23" t="n"/>
      <c r="AE975" s="19" t="n"/>
      <c r="AF975" s="21">
        <f>IF(IFERROR(TRIM(INDEX($A975:$Y975,MATCH(Lists!$J$3,$A$1:$Y$1,0))&amp;""),"")&lt;&gt;"",IFERROR(TRIM(INDEX($A975:$Y975,MATCH(Lists!$J$3,$A$1:$Y$1,0))&amp;""),""),IF(IFERROR(TRIM(INDEX($A975:$Y975,MATCH(Lists!$J$4,$A$1:$Y$1,0))&amp;""),"")&lt;&gt;"",IFERROR(TRIM(INDEX($A975:$Y975,MATCH(Lists!$J$4,$A$1:$Y$1,0))&amp;""),""),IFERROR(TRIM(INDEX($A975:$Y975,MATCH(Lists!$J$2,$A$1:$Y$1,0))&amp;""),"")))</f>
        <v/>
      </c>
      <c r="AG975" s="21">
        <f>IFERROR(TRIM(INDEX($A975:$Y975,MATCH(Lists!$J$5,$A$1:$Y$1,0))&amp;""),"")</f>
        <v/>
      </c>
      <c r="AH975" s="21">
        <f>IFERROR(VALUE(IFERROR(TRIM(INDEX($A975:$Y975,MATCH(Lists!$J$6,$A$1:$Y$1,0))&amp;""),"")),"")</f>
        <v/>
      </c>
      <c r="AI975" s="22">
        <f>IF($AD975="S",Themes!$L$8,IF($AD975="M",Themes!$L$9,IF($AD975="L",Themes!$L$10,0)))</f>
        <v/>
      </c>
      <c r="AJ975" s="21">
        <f>IF(OR($AA975="",$AF975=""),0,IF(COUNTIFS($AA$2:$AA975,$AA975,$AF$2:$AF975,$AF975)=1,1,0))</f>
        <v/>
      </c>
      <c r="AK975" s="21">
        <f>IF($AJ975=1,IF(AND($AG975&lt;&gt;"",$AG975&lt;&gt;Themes!$L$12),1,0),0)</f>
        <v/>
      </c>
    </row>
    <row r="976">
      <c r="Z976" s="19" t="n"/>
      <c r="AA976" s="23" t="n"/>
      <c r="AB976" s="23" t="n"/>
      <c r="AC976" s="23" t="n"/>
      <c r="AD976" s="23" t="n"/>
      <c r="AE976" s="19" t="n"/>
      <c r="AF976" s="21">
        <f>IF(IFERROR(TRIM(INDEX($A976:$Y976,MATCH(Lists!$J$3,$A$1:$Y$1,0))&amp;""),"")&lt;&gt;"",IFERROR(TRIM(INDEX($A976:$Y976,MATCH(Lists!$J$3,$A$1:$Y$1,0))&amp;""),""),IF(IFERROR(TRIM(INDEX($A976:$Y976,MATCH(Lists!$J$4,$A$1:$Y$1,0))&amp;""),"")&lt;&gt;"",IFERROR(TRIM(INDEX($A976:$Y976,MATCH(Lists!$J$4,$A$1:$Y$1,0))&amp;""),""),IFERROR(TRIM(INDEX($A976:$Y976,MATCH(Lists!$J$2,$A$1:$Y$1,0))&amp;""),"")))</f>
        <v/>
      </c>
      <c r="AG976" s="21">
        <f>IFERROR(TRIM(INDEX($A976:$Y976,MATCH(Lists!$J$5,$A$1:$Y$1,0))&amp;""),"")</f>
        <v/>
      </c>
      <c r="AH976" s="21">
        <f>IFERROR(VALUE(IFERROR(TRIM(INDEX($A976:$Y976,MATCH(Lists!$J$6,$A$1:$Y$1,0))&amp;""),"")),"")</f>
        <v/>
      </c>
      <c r="AI976" s="22">
        <f>IF($AD976="S",Themes!$L$8,IF($AD976="M",Themes!$L$9,IF($AD976="L",Themes!$L$10,0)))</f>
        <v/>
      </c>
      <c r="AJ976" s="21">
        <f>IF(OR($AA976="",$AF976=""),0,IF(COUNTIFS($AA$2:$AA976,$AA976,$AF$2:$AF976,$AF976)=1,1,0))</f>
        <v/>
      </c>
      <c r="AK976" s="21">
        <f>IF($AJ976=1,IF(AND($AG976&lt;&gt;"",$AG976&lt;&gt;Themes!$L$12),1,0),0)</f>
        <v/>
      </c>
    </row>
    <row r="977">
      <c r="Z977" s="19" t="n"/>
      <c r="AA977" s="23" t="n"/>
      <c r="AB977" s="23" t="n"/>
      <c r="AC977" s="23" t="n"/>
      <c r="AD977" s="23" t="n"/>
      <c r="AE977" s="19" t="n"/>
      <c r="AF977" s="21">
        <f>IF(IFERROR(TRIM(INDEX($A977:$Y977,MATCH(Lists!$J$3,$A$1:$Y$1,0))&amp;""),"")&lt;&gt;"",IFERROR(TRIM(INDEX($A977:$Y977,MATCH(Lists!$J$3,$A$1:$Y$1,0))&amp;""),""),IF(IFERROR(TRIM(INDEX($A977:$Y977,MATCH(Lists!$J$4,$A$1:$Y$1,0))&amp;""),"")&lt;&gt;"",IFERROR(TRIM(INDEX($A977:$Y977,MATCH(Lists!$J$4,$A$1:$Y$1,0))&amp;""),""),IFERROR(TRIM(INDEX($A977:$Y977,MATCH(Lists!$J$2,$A$1:$Y$1,0))&amp;""),"")))</f>
        <v/>
      </c>
      <c r="AG977" s="21">
        <f>IFERROR(TRIM(INDEX($A977:$Y977,MATCH(Lists!$J$5,$A$1:$Y$1,0))&amp;""),"")</f>
        <v/>
      </c>
      <c r="AH977" s="21">
        <f>IFERROR(VALUE(IFERROR(TRIM(INDEX($A977:$Y977,MATCH(Lists!$J$6,$A$1:$Y$1,0))&amp;""),"")),"")</f>
        <v/>
      </c>
      <c r="AI977" s="22">
        <f>IF($AD977="S",Themes!$L$8,IF($AD977="M",Themes!$L$9,IF($AD977="L",Themes!$L$10,0)))</f>
        <v/>
      </c>
      <c r="AJ977" s="21">
        <f>IF(OR($AA977="",$AF977=""),0,IF(COUNTIFS($AA$2:$AA977,$AA977,$AF$2:$AF977,$AF977)=1,1,0))</f>
        <v/>
      </c>
      <c r="AK977" s="21">
        <f>IF($AJ977=1,IF(AND($AG977&lt;&gt;"",$AG977&lt;&gt;Themes!$L$12),1,0),0)</f>
        <v/>
      </c>
    </row>
    <row r="978">
      <c r="Z978" s="19" t="n"/>
      <c r="AA978" s="23" t="n"/>
      <c r="AB978" s="23" t="n"/>
      <c r="AC978" s="23" t="n"/>
      <c r="AD978" s="23" t="n"/>
      <c r="AE978" s="19" t="n"/>
      <c r="AF978" s="21">
        <f>IF(IFERROR(TRIM(INDEX($A978:$Y978,MATCH(Lists!$J$3,$A$1:$Y$1,0))&amp;""),"")&lt;&gt;"",IFERROR(TRIM(INDEX($A978:$Y978,MATCH(Lists!$J$3,$A$1:$Y$1,0))&amp;""),""),IF(IFERROR(TRIM(INDEX($A978:$Y978,MATCH(Lists!$J$4,$A$1:$Y$1,0))&amp;""),"")&lt;&gt;"",IFERROR(TRIM(INDEX($A978:$Y978,MATCH(Lists!$J$4,$A$1:$Y$1,0))&amp;""),""),IFERROR(TRIM(INDEX($A978:$Y978,MATCH(Lists!$J$2,$A$1:$Y$1,0))&amp;""),"")))</f>
        <v/>
      </c>
      <c r="AG978" s="21">
        <f>IFERROR(TRIM(INDEX($A978:$Y978,MATCH(Lists!$J$5,$A$1:$Y$1,0))&amp;""),"")</f>
        <v/>
      </c>
      <c r="AH978" s="21">
        <f>IFERROR(VALUE(IFERROR(TRIM(INDEX($A978:$Y978,MATCH(Lists!$J$6,$A$1:$Y$1,0))&amp;""),"")),"")</f>
        <v/>
      </c>
      <c r="AI978" s="22">
        <f>IF($AD978="S",Themes!$L$8,IF($AD978="M",Themes!$L$9,IF($AD978="L",Themes!$L$10,0)))</f>
        <v/>
      </c>
      <c r="AJ978" s="21">
        <f>IF(OR($AA978="",$AF978=""),0,IF(COUNTIFS($AA$2:$AA978,$AA978,$AF$2:$AF978,$AF978)=1,1,0))</f>
        <v/>
      </c>
      <c r="AK978" s="21">
        <f>IF($AJ978=1,IF(AND($AG978&lt;&gt;"",$AG978&lt;&gt;Themes!$L$12),1,0),0)</f>
        <v/>
      </c>
    </row>
    <row r="979">
      <c r="Z979" s="19" t="n"/>
      <c r="AA979" s="23" t="n"/>
      <c r="AB979" s="23" t="n"/>
      <c r="AC979" s="23" t="n"/>
      <c r="AD979" s="23" t="n"/>
      <c r="AE979" s="19" t="n"/>
      <c r="AF979" s="21">
        <f>IF(IFERROR(TRIM(INDEX($A979:$Y979,MATCH(Lists!$J$3,$A$1:$Y$1,0))&amp;""),"")&lt;&gt;"",IFERROR(TRIM(INDEX($A979:$Y979,MATCH(Lists!$J$3,$A$1:$Y$1,0))&amp;""),""),IF(IFERROR(TRIM(INDEX($A979:$Y979,MATCH(Lists!$J$4,$A$1:$Y$1,0))&amp;""),"")&lt;&gt;"",IFERROR(TRIM(INDEX($A979:$Y979,MATCH(Lists!$J$4,$A$1:$Y$1,0))&amp;""),""),IFERROR(TRIM(INDEX($A979:$Y979,MATCH(Lists!$J$2,$A$1:$Y$1,0))&amp;""),"")))</f>
        <v/>
      </c>
      <c r="AG979" s="21">
        <f>IFERROR(TRIM(INDEX($A979:$Y979,MATCH(Lists!$J$5,$A$1:$Y$1,0))&amp;""),"")</f>
        <v/>
      </c>
      <c r="AH979" s="21">
        <f>IFERROR(VALUE(IFERROR(TRIM(INDEX($A979:$Y979,MATCH(Lists!$J$6,$A$1:$Y$1,0))&amp;""),"")),"")</f>
        <v/>
      </c>
      <c r="AI979" s="22">
        <f>IF($AD979="S",Themes!$L$8,IF($AD979="M",Themes!$L$9,IF($AD979="L",Themes!$L$10,0)))</f>
        <v/>
      </c>
      <c r="AJ979" s="21">
        <f>IF(OR($AA979="",$AF979=""),0,IF(COUNTIFS($AA$2:$AA979,$AA979,$AF$2:$AF979,$AF979)=1,1,0))</f>
        <v/>
      </c>
      <c r="AK979" s="21">
        <f>IF($AJ979=1,IF(AND($AG979&lt;&gt;"",$AG979&lt;&gt;Themes!$L$12),1,0),0)</f>
        <v/>
      </c>
    </row>
    <row r="980">
      <c r="Z980" s="19" t="n"/>
      <c r="AA980" s="23" t="n"/>
      <c r="AB980" s="23" t="n"/>
      <c r="AC980" s="23" t="n"/>
      <c r="AD980" s="23" t="n"/>
      <c r="AE980" s="19" t="n"/>
      <c r="AF980" s="21">
        <f>IF(IFERROR(TRIM(INDEX($A980:$Y980,MATCH(Lists!$J$3,$A$1:$Y$1,0))&amp;""),"")&lt;&gt;"",IFERROR(TRIM(INDEX($A980:$Y980,MATCH(Lists!$J$3,$A$1:$Y$1,0))&amp;""),""),IF(IFERROR(TRIM(INDEX($A980:$Y980,MATCH(Lists!$J$4,$A$1:$Y$1,0))&amp;""),"")&lt;&gt;"",IFERROR(TRIM(INDEX($A980:$Y980,MATCH(Lists!$J$4,$A$1:$Y$1,0))&amp;""),""),IFERROR(TRIM(INDEX($A980:$Y980,MATCH(Lists!$J$2,$A$1:$Y$1,0))&amp;""),"")))</f>
        <v/>
      </c>
      <c r="AG980" s="21">
        <f>IFERROR(TRIM(INDEX($A980:$Y980,MATCH(Lists!$J$5,$A$1:$Y$1,0))&amp;""),"")</f>
        <v/>
      </c>
      <c r="AH980" s="21">
        <f>IFERROR(VALUE(IFERROR(TRIM(INDEX($A980:$Y980,MATCH(Lists!$J$6,$A$1:$Y$1,0))&amp;""),"")),"")</f>
        <v/>
      </c>
      <c r="AI980" s="22">
        <f>IF($AD980="S",Themes!$L$8,IF($AD980="M",Themes!$L$9,IF($AD980="L",Themes!$L$10,0)))</f>
        <v/>
      </c>
      <c r="AJ980" s="21">
        <f>IF(OR($AA980="",$AF980=""),0,IF(COUNTIFS($AA$2:$AA980,$AA980,$AF$2:$AF980,$AF980)=1,1,0))</f>
        <v/>
      </c>
      <c r="AK980" s="21">
        <f>IF($AJ980=1,IF(AND($AG980&lt;&gt;"",$AG980&lt;&gt;Themes!$L$12),1,0),0)</f>
        <v/>
      </c>
    </row>
    <row r="981">
      <c r="Z981" s="19" t="n"/>
      <c r="AA981" s="23" t="n"/>
      <c r="AB981" s="23" t="n"/>
      <c r="AC981" s="23" t="n"/>
      <c r="AD981" s="23" t="n"/>
      <c r="AE981" s="19" t="n"/>
      <c r="AF981" s="21">
        <f>IF(IFERROR(TRIM(INDEX($A981:$Y981,MATCH(Lists!$J$3,$A$1:$Y$1,0))&amp;""),"")&lt;&gt;"",IFERROR(TRIM(INDEX($A981:$Y981,MATCH(Lists!$J$3,$A$1:$Y$1,0))&amp;""),""),IF(IFERROR(TRIM(INDEX($A981:$Y981,MATCH(Lists!$J$4,$A$1:$Y$1,0))&amp;""),"")&lt;&gt;"",IFERROR(TRIM(INDEX($A981:$Y981,MATCH(Lists!$J$4,$A$1:$Y$1,0))&amp;""),""),IFERROR(TRIM(INDEX($A981:$Y981,MATCH(Lists!$J$2,$A$1:$Y$1,0))&amp;""),"")))</f>
        <v/>
      </c>
      <c r="AG981" s="21">
        <f>IFERROR(TRIM(INDEX($A981:$Y981,MATCH(Lists!$J$5,$A$1:$Y$1,0))&amp;""),"")</f>
        <v/>
      </c>
      <c r="AH981" s="21">
        <f>IFERROR(VALUE(IFERROR(TRIM(INDEX($A981:$Y981,MATCH(Lists!$J$6,$A$1:$Y$1,0))&amp;""),"")),"")</f>
        <v/>
      </c>
      <c r="AI981" s="22">
        <f>IF($AD981="S",Themes!$L$8,IF($AD981="M",Themes!$L$9,IF($AD981="L",Themes!$L$10,0)))</f>
        <v/>
      </c>
      <c r="AJ981" s="21">
        <f>IF(OR($AA981="",$AF981=""),0,IF(COUNTIFS($AA$2:$AA981,$AA981,$AF$2:$AF981,$AF981)=1,1,0))</f>
        <v/>
      </c>
      <c r="AK981" s="21">
        <f>IF($AJ981=1,IF(AND($AG981&lt;&gt;"",$AG981&lt;&gt;Themes!$L$12),1,0),0)</f>
        <v/>
      </c>
    </row>
    <row r="982">
      <c r="Z982" s="19" t="n"/>
      <c r="AA982" s="23" t="n"/>
      <c r="AB982" s="23" t="n"/>
      <c r="AC982" s="23" t="n"/>
      <c r="AD982" s="23" t="n"/>
      <c r="AE982" s="19" t="n"/>
      <c r="AF982" s="21">
        <f>IF(IFERROR(TRIM(INDEX($A982:$Y982,MATCH(Lists!$J$3,$A$1:$Y$1,0))&amp;""),"")&lt;&gt;"",IFERROR(TRIM(INDEX($A982:$Y982,MATCH(Lists!$J$3,$A$1:$Y$1,0))&amp;""),""),IF(IFERROR(TRIM(INDEX($A982:$Y982,MATCH(Lists!$J$4,$A$1:$Y$1,0))&amp;""),"")&lt;&gt;"",IFERROR(TRIM(INDEX($A982:$Y982,MATCH(Lists!$J$4,$A$1:$Y$1,0))&amp;""),""),IFERROR(TRIM(INDEX($A982:$Y982,MATCH(Lists!$J$2,$A$1:$Y$1,0))&amp;""),"")))</f>
        <v/>
      </c>
      <c r="AG982" s="21">
        <f>IFERROR(TRIM(INDEX($A982:$Y982,MATCH(Lists!$J$5,$A$1:$Y$1,0))&amp;""),"")</f>
        <v/>
      </c>
      <c r="AH982" s="21">
        <f>IFERROR(VALUE(IFERROR(TRIM(INDEX($A982:$Y982,MATCH(Lists!$J$6,$A$1:$Y$1,0))&amp;""),"")),"")</f>
        <v/>
      </c>
      <c r="AI982" s="22">
        <f>IF($AD982="S",Themes!$L$8,IF($AD982="M",Themes!$L$9,IF($AD982="L",Themes!$L$10,0)))</f>
        <v/>
      </c>
      <c r="AJ982" s="21">
        <f>IF(OR($AA982="",$AF982=""),0,IF(COUNTIFS($AA$2:$AA982,$AA982,$AF$2:$AF982,$AF982)=1,1,0))</f>
        <v/>
      </c>
      <c r="AK982" s="21">
        <f>IF($AJ982=1,IF(AND($AG982&lt;&gt;"",$AG982&lt;&gt;Themes!$L$12),1,0),0)</f>
        <v/>
      </c>
    </row>
    <row r="983">
      <c r="Z983" s="19" t="n"/>
      <c r="AA983" s="23" t="n"/>
      <c r="AB983" s="23" t="n"/>
      <c r="AC983" s="23" t="n"/>
      <c r="AD983" s="23" t="n"/>
      <c r="AE983" s="19" t="n"/>
      <c r="AF983" s="21">
        <f>IF(IFERROR(TRIM(INDEX($A983:$Y983,MATCH(Lists!$J$3,$A$1:$Y$1,0))&amp;""),"")&lt;&gt;"",IFERROR(TRIM(INDEX($A983:$Y983,MATCH(Lists!$J$3,$A$1:$Y$1,0))&amp;""),""),IF(IFERROR(TRIM(INDEX($A983:$Y983,MATCH(Lists!$J$4,$A$1:$Y$1,0))&amp;""),"")&lt;&gt;"",IFERROR(TRIM(INDEX($A983:$Y983,MATCH(Lists!$J$4,$A$1:$Y$1,0))&amp;""),""),IFERROR(TRIM(INDEX($A983:$Y983,MATCH(Lists!$J$2,$A$1:$Y$1,0))&amp;""),"")))</f>
        <v/>
      </c>
      <c r="AG983" s="21">
        <f>IFERROR(TRIM(INDEX($A983:$Y983,MATCH(Lists!$J$5,$A$1:$Y$1,0))&amp;""),"")</f>
        <v/>
      </c>
      <c r="AH983" s="21">
        <f>IFERROR(VALUE(IFERROR(TRIM(INDEX($A983:$Y983,MATCH(Lists!$J$6,$A$1:$Y$1,0))&amp;""),"")),"")</f>
        <v/>
      </c>
      <c r="AI983" s="22">
        <f>IF($AD983="S",Themes!$L$8,IF($AD983="M",Themes!$L$9,IF($AD983="L",Themes!$L$10,0)))</f>
        <v/>
      </c>
      <c r="AJ983" s="21">
        <f>IF(OR($AA983="",$AF983=""),0,IF(COUNTIFS($AA$2:$AA983,$AA983,$AF$2:$AF983,$AF983)=1,1,0))</f>
        <v/>
      </c>
      <c r="AK983" s="21">
        <f>IF($AJ983=1,IF(AND($AG983&lt;&gt;"",$AG983&lt;&gt;Themes!$L$12),1,0),0)</f>
        <v/>
      </c>
    </row>
    <row r="984">
      <c r="Z984" s="19" t="n"/>
      <c r="AA984" s="23" t="n"/>
      <c r="AB984" s="23" t="n"/>
      <c r="AC984" s="23" t="n"/>
      <c r="AD984" s="23" t="n"/>
      <c r="AE984" s="19" t="n"/>
      <c r="AF984" s="21">
        <f>IF(IFERROR(TRIM(INDEX($A984:$Y984,MATCH(Lists!$J$3,$A$1:$Y$1,0))&amp;""),"")&lt;&gt;"",IFERROR(TRIM(INDEX($A984:$Y984,MATCH(Lists!$J$3,$A$1:$Y$1,0))&amp;""),""),IF(IFERROR(TRIM(INDEX($A984:$Y984,MATCH(Lists!$J$4,$A$1:$Y$1,0))&amp;""),"")&lt;&gt;"",IFERROR(TRIM(INDEX($A984:$Y984,MATCH(Lists!$J$4,$A$1:$Y$1,0))&amp;""),""),IFERROR(TRIM(INDEX($A984:$Y984,MATCH(Lists!$J$2,$A$1:$Y$1,0))&amp;""),"")))</f>
        <v/>
      </c>
      <c r="AG984" s="21">
        <f>IFERROR(TRIM(INDEX($A984:$Y984,MATCH(Lists!$J$5,$A$1:$Y$1,0))&amp;""),"")</f>
        <v/>
      </c>
      <c r="AH984" s="21">
        <f>IFERROR(VALUE(IFERROR(TRIM(INDEX($A984:$Y984,MATCH(Lists!$J$6,$A$1:$Y$1,0))&amp;""),"")),"")</f>
        <v/>
      </c>
      <c r="AI984" s="22">
        <f>IF($AD984="S",Themes!$L$8,IF($AD984="M",Themes!$L$9,IF($AD984="L",Themes!$L$10,0)))</f>
        <v/>
      </c>
      <c r="AJ984" s="21">
        <f>IF(OR($AA984="",$AF984=""),0,IF(COUNTIFS($AA$2:$AA984,$AA984,$AF$2:$AF984,$AF984)=1,1,0))</f>
        <v/>
      </c>
      <c r="AK984" s="21">
        <f>IF($AJ984=1,IF(AND($AG984&lt;&gt;"",$AG984&lt;&gt;Themes!$L$12),1,0),0)</f>
        <v/>
      </c>
    </row>
    <row r="985">
      <c r="Z985" s="19" t="n"/>
      <c r="AA985" s="23" t="n"/>
      <c r="AB985" s="23" t="n"/>
      <c r="AC985" s="23" t="n"/>
      <c r="AD985" s="23" t="n"/>
      <c r="AE985" s="19" t="n"/>
      <c r="AF985" s="21">
        <f>IF(IFERROR(TRIM(INDEX($A985:$Y985,MATCH(Lists!$J$3,$A$1:$Y$1,0))&amp;""),"")&lt;&gt;"",IFERROR(TRIM(INDEX($A985:$Y985,MATCH(Lists!$J$3,$A$1:$Y$1,0))&amp;""),""),IF(IFERROR(TRIM(INDEX($A985:$Y985,MATCH(Lists!$J$4,$A$1:$Y$1,0))&amp;""),"")&lt;&gt;"",IFERROR(TRIM(INDEX($A985:$Y985,MATCH(Lists!$J$4,$A$1:$Y$1,0))&amp;""),""),IFERROR(TRIM(INDEX($A985:$Y985,MATCH(Lists!$J$2,$A$1:$Y$1,0))&amp;""),"")))</f>
        <v/>
      </c>
      <c r="AG985" s="21">
        <f>IFERROR(TRIM(INDEX($A985:$Y985,MATCH(Lists!$J$5,$A$1:$Y$1,0))&amp;""),"")</f>
        <v/>
      </c>
      <c r="AH985" s="21">
        <f>IFERROR(VALUE(IFERROR(TRIM(INDEX($A985:$Y985,MATCH(Lists!$J$6,$A$1:$Y$1,0))&amp;""),"")),"")</f>
        <v/>
      </c>
      <c r="AI985" s="22">
        <f>IF($AD985="S",Themes!$L$8,IF($AD985="M",Themes!$L$9,IF($AD985="L",Themes!$L$10,0)))</f>
        <v/>
      </c>
      <c r="AJ985" s="21">
        <f>IF(OR($AA985="",$AF985=""),0,IF(COUNTIFS($AA$2:$AA985,$AA985,$AF$2:$AF985,$AF985)=1,1,0))</f>
        <v/>
      </c>
      <c r="AK985" s="21">
        <f>IF($AJ985=1,IF(AND($AG985&lt;&gt;"",$AG985&lt;&gt;Themes!$L$12),1,0),0)</f>
        <v/>
      </c>
    </row>
    <row r="986">
      <c r="Z986" s="19" t="n"/>
      <c r="AA986" s="23" t="n"/>
      <c r="AB986" s="23" t="n"/>
      <c r="AC986" s="23" t="n"/>
      <c r="AD986" s="23" t="n"/>
      <c r="AE986" s="19" t="n"/>
      <c r="AF986" s="21">
        <f>IF(IFERROR(TRIM(INDEX($A986:$Y986,MATCH(Lists!$J$3,$A$1:$Y$1,0))&amp;""),"")&lt;&gt;"",IFERROR(TRIM(INDEX($A986:$Y986,MATCH(Lists!$J$3,$A$1:$Y$1,0))&amp;""),""),IF(IFERROR(TRIM(INDEX($A986:$Y986,MATCH(Lists!$J$4,$A$1:$Y$1,0))&amp;""),"")&lt;&gt;"",IFERROR(TRIM(INDEX($A986:$Y986,MATCH(Lists!$J$4,$A$1:$Y$1,0))&amp;""),""),IFERROR(TRIM(INDEX($A986:$Y986,MATCH(Lists!$J$2,$A$1:$Y$1,0))&amp;""),"")))</f>
        <v/>
      </c>
      <c r="AG986" s="21">
        <f>IFERROR(TRIM(INDEX($A986:$Y986,MATCH(Lists!$J$5,$A$1:$Y$1,0))&amp;""),"")</f>
        <v/>
      </c>
      <c r="AH986" s="21">
        <f>IFERROR(VALUE(IFERROR(TRIM(INDEX($A986:$Y986,MATCH(Lists!$J$6,$A$1:$Y$1,0))&amp;""),"")),"")</f>
        <v/>
      </c>
      <c r="AI986" s="22">
        <f>IF($AD986="S",Themes!$L$8,IF($AD986="M",Themes!$L$9,IF($AD986="L",Themes!$L$10,0)))</f>
        <v/>
      </c>
      <c r="AJ986" s="21">
        <f>IF(OR($AA986="",$AF986=""),0,IF(COUNTIFS($AA$2:$AA986,$AA986,$AF$2:$AF986,$AF986)=1,1,0))</f>
        <v/>
      </c>
      <c r="AK986" s="21">
        <f>IF($AJ986=1,IF(AND($AG986&lt;&gt;"",$AG986&lt;&gt;Themes!$L$12),1,0),0)</f>
        <v/>
      </c>
    </row>
    <row r="987">
      <c r="Z987" s="19" t="n"/>
      <c r="AA987" s="23" t="n"/>
      <c r="AB987" s="23" t="n"/>
      <c r="AC987" s="23" t="n"/>
      <c r="AD987" s="23" t="n"/>
      <c r="AE987" s="19" t="n"/>
      <c r="AF987" s="21">
        <f>IF(IFERROR(TRIM(INDEX($A987:$Y987,MATCH(Lists!$J$3,$A$1:$Y$1,0))&amp;""),"")&lt;&gt;"",IFERROR(TRIM(INDEX($A987:$Y987,MATCH(Lists!$J$3,$A$1:$Y$1,0))&amp;""),""),IF(IFERROR(TRIM(INDEX($A987:$Y987,MATCH(Lists!$J$4,$A$1:$Y$1,0))&amp;""),"")&lt;&gt;"",IFERROR(TRIM(INDEX($A987:$Y987,MATCH(Lists!$J$4,$A$1:$Y$1,0))&amp;""),""),IFERROR(TRIM(INDEX($A987:$Y987,MATCH(Lists!$J$2,$A$1:$Y$1,0))&amp;""),"")))</f>
        <v/>
      </c>
      <c r="AG987" s="21">
        <f>IFERROR(TRIM(INDEX($A987:$Y987,MATCH(Lists!$J$5,$A$1:$Y$1,0))&amp;""),"")</f>
        <v/>
      </c>
      <c r="AH987" s="21">
        <f>IFERROR(VALUE(IFERROR(TRIM(INDEX($A987:$Y987,MATCH(Lists!$J$6,$A$1:$Y$1,0))&amp;""),"")),"")</f>
        <v/>
      </c>
      <c r="AI987" s="22">
        <f>IF($AD987="S",Themes!$L$8,IF($AD987="M",Themes!$L$9,IF($AD987="L",Themes!$L$10,0)))</f>
        <v/>
      </c>
      <c r="AJ987" s="21">
        <f>IF(OR($AA987="",$AF987=""),0,IF(COUNTIFS($AA$2:$AA987,$AA987,$AF$2:$AF987,$AF987)=1,1,0))</f>
        <v/>
      </c>
      <c r="AK987" s="21">
        <f>IF($AJ987=1,IF(AND($AG987&lt;&gt;"",$AG987&lt;&gt;Themes!$L$12),1,0),0)</f>
        <v/>
      </c>
    </row>
    <row r="988">
      <c r="Z988" s="19" t="n"/>
      <c r="AA988" s="23" t="n"/>
      <c r="AB988" s="23" t="n"/>
      <c r="AC988" s="23" t="n"/>
      <c r="AD988" s="23" t="n"/>
      <c r="AE988" s="19" t="n"/>
      <c r="AF988" s="21">
        <f>IF(IFERROR(TRIM(INDEX($A988:$Y988,MATCH(Lists!$J$3,$A$1:$Y$1,0))&amp;""),"")&lt;&gt;"",IFERROR(TRIM(INDEX($A988:$Y988,MATCH(Lists!$J$3,$A$1:$Y$1,0))&amp;""),""),IF(IFERROR(TRIM(INDEX($A988:$Y988,MATCH(Lists!$J$4,$A$1:$Y$1,0))&amp;""),"")&lt;&gt;"",IFERROR(TRIM(INDEX($A988:$Y988,MATCH(Lists!$J$4,$A$1:$Y$1,0))&amp;""),""),IFERROR(TRIM(INDEX($A988:$Y988,MATCH(Lists!$J$2,$A$1:$Y$1,0))&amp;""),"")))</f>
        <v/>
      </c>
      <c r="AG988" s="21">
        <f>IFERROR(TRIM(INDEX($A988:$Y988,MATCH(Lists!$J$5,$A$1:$Y$1,0))&amp;""),"")</f>
        <v/>
      </c>
      <c r="AH988" s="21">
        <f>IFERROR(VALUE(IFERROR(TRIM(INDEX($A988:$Y988,MATCH(Lists!$J$6,$A$1:$Y$1,0))&amp;""),"")),"")</f>
        <v/>
      </c>
      <c r="AI988" s="22">
        <f>IF($AD988="S",Themes!$L$8,IF($AD988="M",Themes!$L$9,IF($AD988="L",Themes!$L$10,0)))</f>
        <v/>
      </c>
      <c r="AJ988" s="21">
        <f>IF(OR($AA988="",$AF988=""),0,IF(COUNTIFS($AA$2:$AA988,$AA988,$AF$2:$AF988,$AF988)=1,1,0))</f>
        <v/>
      </c>
      <c r="AK988" s="21">
        <f>IF($AJ988=1,IF(AND($AG988&lt;&gt;"",$AG988&lt;&gt;Themes!$L$12),1,0),0)</f>
        <v/>
      </c>
    </row>
    <row r="989">
      <c r="Z989" s="19" t="n"/>
      <c r="AA989" s="23" t="n"/>
      <c r="AB989" s="23" t="n"/>
      <c r="AC989" s="23" t="n"/>
      <c r="AD989" s="23" t="n"/>
      <c r="AE989" s="19" t="n"/>
      <c r="AF989" s="21">
        <f>IF(IFERROR(TRIM(INDEX($A989:$Y989,MATCH(Lists!$J$3,$A$1:$Y$1,0))&amp;""),"")&lt;&gt;"",IFERROR(TRIM(INDEX($A989:$Y989,MATCH(Lists!$J$3,$A$1:$Y$1,0))&amp;""),""),IF(IFERROR(TRIM(INDEX($A989:$Y989,MATCH(Lists!$J$4,$A$1:$Y$1,0))&amp;""),"")&lt;&gt;"",IFERROR(TRIM(INDEX($A989:$Y989,MATCH(Lists!$J$4,$A$1:$Y$1,0))&amp;""),""),IFERROR(TRIM(INDEX($A989:$Y989,MATCH(Lists!$J$2,$A$1:$Y$1,0))&amp;""),"")))</f>
        <v/>
      </c>
      <c r="AG989" s="21">
        <f>IFERROR(TRIM(INDEX($A989:$Y989,MATCH(Lists!$J$5,$A$1:$Y$1,0))&amp;""),"")</f>
        <v/>
      </c>
      <c r="AH989" s="21">
        <f>IFERROR(VALUE(IFERROR(TRIM(INDEX($A989:$Y989,MATCH(Lists!$J$6,$A$1:$Y$1,0))&amp;""),"")),"")</f>
        <v/>
      </c>
      <c r="AI989" s="22">
        <f>IF($AD989="S",Themes!$L$8,IF($AD989="M",Themes!$L$9,IF($AD989="L",Themes!$L$10,0)))</f>
        <v/>
      </c>
      <c r="AJ989" s="21">
        <f>IF(OR($AA989="",$AF989=""),0,IF(COUNTIFS($AA$2:$AA989,$AA989,$AF$2:$AF989,$AF989)=1,1,0))</f>
        <v/>
      </c>
      <c r="AK989" s="21">
        <f>IF($AJ989=1,IF(AND($AG989&lt;&gt;"",$AG989&lt;&gt;Themes!$L$12),1,0),0)</f>
        <v/>
      </c>
    </row>
    <row r="990">
      <c r="Z990" s="19" t="n"/>
      <c r="AA990" s="23" t="n"/>
      <c r="AB990" s="23" t="n"/>
      <c r="AC990" s="23" t="n"/>
      <c r="AD990" s="23" t="n"/>
      <c r="AE990" s="19" t="n"/>
      <c r="AF990" s="21">
        <f>IF(IFERROR(TRIM(INDEX($A990:$Y990,MATCH(Lists!$J$3,$A$1:$Y$1,0))&amp;""),"")&lt;&gt;"",IFERROR(TRIM(INDEX($A990:$Y990,MATCH(Lists!$J$3,$A$1:$Y$1,0))&amp;""),""),IF(IFERROR(TRIM(INDEX($A990:$Y990,MATCH(Lists!$J$4,$A$1:$Y$1,0))&amp;""),"")&lt;&gt;"",IFERROR(TRIM(INDEX($A990:$Y990,MATCH(Lists!$J$4,$A$1:$Y$1,0))&amp;""),""),IFERROR(TRIM(INDEX($A990:$Y990,MATCH(Lists!$J$2,$A$1:$Y$1,0))&amp;""),"")))</f>
        <v/>
      </c>
      <c r="AG990" s="21">
        <f>IFERROR(TRIM(INDEX($A990:$Y990,MATCH(Lists!$J$5,$A$1:$Y$1,0))&amp;""),"")</f>
        <v/>
      </c>
      <c r="AH990" s="21">
        <f>IFERROR(VALUE(IFERROR(TRIM(INDEX($A990:$Y990,MATCH(Lists!$J$6,$A$1:$Y$1,0))&amp;""),"")),"")</f>
        <v/>
      </c>
      <c r="AI990" s="22">
        <f>IF($AD990="S",Themes!$L$8,IF($AD990="M",Themes!$L$9,IF($AD990="L",Themes!$L$10,0)))</f>
        <v/>
      </c>
      <c r="AJ990" s="21">
        <f>IF(OR($AA990="",$AF990=""),0,IF(COUNTIFS($AA$2:$AA990,$AA990,$AF$2:$AF990,$AF990)=1,1,0))</f>
        <v/>
      </c>
      <c r="AK990" s="21">
        <f>IF($AJ990=1,IF(AND($AG990&lt;&gt;"",$AG990&lt;&gt;Themes!$L$12),1,0),0)</f>
        <v/>
      </c>
    </row>
    <row r="991">
      <c r="Z991" s="19" t="n"/>
      <c r="AA991" s="23" t="n"/>
      <c r="AB991" s="23" t="n"/>
      <c r="AC991" s="23" t="n"/>
      <c r="AD991" s="23" t="n"/>
      <c r="AE991" s="19" t="n"/>
      <c r="AF991" s="21">
        <f>IF(IFERROR(TRIM(INDEX($A991:$Y991,MATCH(Lists!$J$3,$A$1:$Y$1,0))&amp;""),"")&lt;&gt;"",IFERROR(TRIM(INDEX($A991:$Y991,MATCH(Lists!$J$3,$A$1:$Y$1,0))&amp;""),""),IF(IFERROR(TRIM(INDEX($A991:$Y991,MATCH(Lists!$J$4,$A$1:$Y$1,0))&amp;""),"")&lt;&gt;"",IFERROR(TRIM(INDEX($A991:$Y991,MATCH(Lists!$J$4,$A$1:$Y$1,0))&amp;""),""),IFERROR(TRIM(INDEX($A991:$Y991,MATCH(Lists!$J$2,$A$1:$Y$1,0))&amp;""),"")))</f>
        <v/>
      </c>
      <c r="AG991" s="21">
        <f>IFERROR(TRIM(INDEX($A991:$Y991,MATCH(Lists!$J$5,$A$1:$Y$1,0))&amp;""),"")</f>
        <v/>
      </c>
      <c r="AH991" s="21">
        <f>IFERROR(VALUE(IFERROR(TRIM(INDEX($A991:$Y991,MATCH(Lists!$J$6,$A$1:$Y$1,0))&amp;""),"")),"")</f>
        <v/>
      </c>
      <c r="AI991" s="22">
        <f>IF($AD991="S",Themes!$L$8,IF($AD991="M",Themes!$L$9,IF($AD991="L",Themes!$L$10,0)))</f>
        <v/>
      </c>
      <c r="AJ991" s="21">
        <f>IF(OR($AA991="",$AF991=""),0,IF(COUNTIFS($AA$2:$AA991,$AA991,$AF$2:$AF991,$AF991)=1,1,0))</f>
        <v/>
      </c>
      <c r="AK991" s="21">
        <f>IF($AJ991=1,IF(AND($AG991&lt;&gt;"",$AG991&lt;&gt;Themes!$L$12),1,0),0)</f>
        <v/>
      </c>
    </row>
    <row r="992">
      <c r="Z992" s="19" t="n"/>
      <c r="AA992" s="23" t="n"/>
      <c r="AB992" s="23" t="n"/>
      <c r="AC992" s="23" t="n"/>
      <c r="AD992" s="23" t="n"/>
      <c r="AE992" s="19" t="n"/>
      <c r="AF992" s="21">
        <f>IF(IFERROR(TRIM(INDEX($A992:$Y992,MATCH(Lists!$J$3,$A$1:$Y$1,0))&amp;""),"")&lt;&gt;"",IFERROR(TRIM(INDEX($A992:$Y992,MATCH(Lists!$J$3,$A$1:$Y$1,0))&amp;""),""),IF(IFERROR(TRIM(INDEX($A992:$Y992,MATCH(Lists!$J$4,$A$1:$Y$1,0))&amp;""),"")&lt;&gt;"",IFERROR(TRIM(INDEX($A992:$Y992,MATCH(Lists!$J$4,$A$1:$Y$1,0))&amp;""),""),IFERROR(TRIM(INDEX($A992:$Y992,MATCH(Lists!$J$2,$A$1:$Y$1,0))&amp;""),"")))</f>
        <v/>
      </c>
      <c r="AG992" s="21">
        <f>IFERROR(TRIM(INDEX($A992:$Y992,MATCH(Lists!$J$5,$A$1:$Y$1,0))&amp;""),"")</f>
        <v/>
      </c>
      <c r="AH992" s="21">
        <f>IFERROR(VALUE(IFERROR(TRIM(INDEX($A992:$Y992,MATCH(Lists!$J$6,$A$1:$Y$1,0))&amp;""),"")),"")</f>
        <v/>
      </c>
      <c r="AI992" s="22">
        <f>IF($AD992="S",Themes!$L$8,IF($AD992="M",Themes!$L$9,IF($AD992="L",Themes!$L$10,0)))</f>
        <v/>
      </c>
      <c r="AJ992" s="21">
        <f>IF(OR($AA992="",$AF992=""),0,IF(COUNTIFS($AA$2:$AA992,$AA992,$AF$2:$AF992,$AF992)=1,1,0))</f>
        <v/>
      </c>
      <c r="AK992" s="21">
        <f>IF($AJ992=1,IF(AND($AG992&lt;&gt;"",$AG992&lt;&gt;Themes!$L$12),1,0),0)</f>
        <v/>
      </c>
    </row>
    <row r="993">
      <c r="Z993" s="19" t="n"/>
      <c r="AA993" s="23" t="n"/>
      <c r="AB993" s="23" t="n"/>
      <c r="AC993" s="23" t="n"/>
      <c r="AD993" s="23" t="n"/>
      <c r="AE993" s="19" t="n"/>
      <c r="AF993" s="21">
        <f>IF(IFERROR(TRIM(INDEX($A993:$Y993,MATCH(Lists!$J$3,$A$1:$Y$1,0))&amp;""),"")&lt;&gt;"",IFERROR(TRIM(INDEX($A993:$Y993,MATCH(Lists!$J$3,$A$1:$Y$1,0))&amp;""),""),IF(IFERROR(TRIM(INDEX($A993:$Y993,MATCH(Lists!$J$4,$A$1:$Y$1,0))&amp;""),"")&lt;&gt;"",IFERROR(TRIM(INDEX($A993:$Y993,MATCH(Lists!$J$4,$A$1:$Y$1,0))&amp;""),""),IFERROR(TRIM(INDEX($A993:$Y993,MATCH(Lists!$J$2,$A$1:$Y$1,0))&amp;""),"")))</f>
        <v/>
      </c>
      <c r="AG993" s="21">
        <f>IFERROR(TRIM(INDEX($A993:$Y993,MATCH(Lists!$J$5,$A$1:$Y$1,0))&amp;""),"")</f>
        <v/>
      </c>
      <c r="AH993" s="21">
        <f>IFERROR(VALUE(IFERROR(TRIM(INDEX($A993:$Y993,MATCH(Lists!$J$6,$A$1:$Y$1,0))&amp;""),"")),"")</f>
        <v/>
      </c>
      <c r="AI993" s="22">
        <f>IF($AD993="S",Themes!$L$8,IF($AD993="M",Themes!$L$9,IF($AD993="L",Themes!$L$10,0)))</f>
        <v/>
      </c>
      <c r="AJ993" s="21">
        <f>IF(OR($AA993="",$AF993=""),0,IF(COUNTIFS($AA$2:$AA993,$AA993,$AF$2:$AF993,$AF993)=1,1,0))</f>
        <v/>
      </c>
      <c r="AK993" s="21">
        <f>IF($AJ993=1,IF(AND($AG993&lt;&gt;"",$AG993&lt;&gt;Themes!$L$12),1,0),0)</f>
        <v/>
      </c>
    </row>
    <row r="994">
      <c r="Z994" s="19" t="n"/>
      <c r="AA994" s="23" t="n"/>
      <c r="AB994" s="23" t="n"/>
      <c r="AC994" s="23" t="n"/>
      <c r="AD994" s="23" t="n"/>
      <c r="AE994" s="19" t="n"/>
      <c r="AF994" s="21">
        <f>IF(IFERROR(TRIM(INDEX($A994:$Y994,MATCH(Lists!$J$3,$A$1:$Y$1,0))&amp;""),"")&lt;&gt;"",IFERROR(TRIM(INDEX($A994:$Y994,MATCH(Lists!$J$3,$A$1:$Y$1,0))&amp;""),""),IF(IFERROR(TRIM(INDEX($A994:$Y994,MATCH(Lists!$J$4,$A$1:$Y$1,0))&amp;""),"")&lt;&gt;"",IFERROR(TRIM(INDEX($A994:$Y994,MATCH(Lists!$J$4,$A$1:$Y$1,0))&amp;""),""),IFERROR(TRIM(INDEX($A994:$Y994,MATCH(Lists!$J$2,$A$1:$Y$1,0))&amp;""),"")))</f>
        <v/>
      </c>
      <c r="AG994" s="21">
        <f>IFERROR(TRIM(INDEX($A994:$Y994,MATCH(Lists!$J$5,$A$1:$Y$1,0))&amp;""),"")</f>
        <v/>
      </c>
      <c r="AH994" s="21">
        <f>IFERROR(VALUE(IFERROR(TRIM(INDEX($A994:$Y994,MATCH(Lists!$J$6,$A$1:$Y$1,0))&amp;""),"")),"")</f>
        <v/>
      </c>
      <c r="AI994" s="22">
        <f>IF($AD994="S",Themes!$L$8,IF($AD994="M",Themes!$L$9,IF($AD994="L",Themes!$L$10,0)))</f>
        <v/>
      </c>
      <c r="AJ994" s="21">
        <f>IF(OR($AA994="",$AF994=""),0,IF(COUNTIFS($AA$2:$AA994,$AA994,$AF$2:$AF994,$AF994)=1,1,0))</f>
        <v/>
      </c>
      <c r="AK994" s="21">
        <f>IF($AJ994=1,IF(AND($AG994&lt;&gt;"",$AG994&lt;&gt;Themes!$L$12),1,0),0)</f>
        <v/>
      </c>
    </row>
    <row r="995">
      <c r="Z995" s="19" t="n"/>
      <c r="AA995" s="23" t="n"/>
      <c r="AB995" s="23" t="n"/>
      <c r="AC995" s="23" t="n"/>
      <c r="AD995" s="23" t="n"/>
      <c r="AE995" s="19" t="n"/>
      <c r="AF995" s="21">
        <f>IF(IFERROR(TRIM(INDEX($A995:$Y995,MATCH(Lists!$J$3,$A$1:$Y$1,0))&amp;""),"")&lt;&gt;"",IFERROR(TRIM(INDEX($A995:$Y995,MATCH(Lists!$J$3,$A$1:$Y$1,0))&amp;""),""),IF(IFERROR(TRIM(INDEX($A995:$Y995,MATCH(Lists!$J$4,$A$1:$Y$1,0))&amp;""),"")&lt;&gt;"",IFERROR(TRIM(INDEX($A995:$Y995,MATCH(Lists!$J$4,$A$1:$Y$1,0))&amp;""),""),IFERROR(TRIM(INDEX($A995:$Y995,MATCH(Lists!$J$2,$A$1:$Y$1,0))&amp;""),"")))</f>
        <v/>
      </c>
      <c r="AG995" s="21">
        <f>IFERROR(TRIM(INDEX($A995:$Y995,MATCH(Lists!$J$5,$A$1:$Y$1,0))&amp;""),"")</f>
        <v/>
      </c>
      <c r="AH995" s="21">
        <f>IFERROR(VALUE(IFERROR(TRIM(INDEX($A995:$Y995,MATCH(Lists!$J$6,$A$1:$Y$1,0))&amp;""),"")),"")</f>
        <v/>
      </c>
      <c r="AI995" s="22">
        <f>IF($AD995="S",Themes!$L$8,IF($AD995="M",Themes!$L$9,IF($AD995="L",Themes!$L$10,0)))</f>
        <v/>
      </c>
      <c r="AJ995" s="21">
        <f>IF(OR($AA995="",$AF995=""),0,IF(COUNTIFS($AA$2:$AA995,$AA995,$AF$2:$AF995,$AF995)=1,1,0))</f>
        <v/>
      </c>
      <c r="AK995" s="21">
        <f>IF($AJ995=1,IF(AND($AG995&lt;&gt;"",$AG995&lt;&gt;Themes!$L$12),1,0),0)</f>
        <v/>
      </c>
    </row>
    <row r="996">
      <c r="Z996" s="19" t="n"/>
      <c r="AA996" s="23" t="n"/>
      <c r="AB996" s="23" t="n"/>
      <c r="AC996" s="23" t="n"/>
      <c r="AD996" s="23" t="n"/>
      <c r="AE996" s="19" t="n"/>
      <c r="AF996" s="21">
        <f>IF(IFERROR(TRIM(INDEX($A996:$Y996,MATCH(Lists!$J$3,$A$1:$Y$1,0))&amp;""),"")&lt;&gt;"",IFERROR(TRIM(INDEX($A996:$Y996,MATCH(Lists!$J$3,$A$1:$Y$1,0))&amp;""),""),IF(IFERROR(TRIM(INDEX($A996:$Y996,MATCH(Lists!$J$4,$A$1:$Y$1,0))&amp;""),"")&lt;&gt;"",IFERROR(TRIM(INDEX($A996:$Y996,MATCH(Lists!$J$4,$A$1:$Y$1,0))&amp;""),""),IFERROR(TRIM(INDEX($A996:$Y996,MATCH(Lists!$J$2,$A$1:$Y$1,0))&amp;""),"")))</f>
        <v/>
      </c>
      <c r="AG996" s="21">
        <f>IFERROR(TRIM(INDEX($A996:$Y996,MATCH(Lists!$J$5,$A$1:$Y$1,0))&amp;""),"")</f>
        <v/>
      </c>
      <c r="AH996" s="21">
        <f>IFERROR(VALUE(IFERROR(TRIM(INDEX($A996:$Y996,MATCH(Lists!$J$6,$A$1:$Y$1,0))&amp;""),"")),"")</f>
        <v/>
      </c>
      <c r="AI996" s="22">
        <f>IF($AD996="S",Themes!$L$8,IF($AD996="M",Themes!$L$9,IF($AD996="L",Themes!$L$10,0)))</f>
        <v/>
      </c>
      <c r="AJ996" s="21">
        <f>IF(OR($AA996="",$AF996=""),0,IF(COUNTIFS($AA$2:$AA996,$AA996,$AF$2:$AF996,$AF996)=1,1,0))</f>
        <v/>
      </c>
      <c r="AK996" s="21">
        <f>IF($AJ996=1,IF(AND($AG996&lt;&gt;"",$AG996&lt;&gt;Themes!$L$12),1,0),0)</f>
        <v/>
      </c>
    </row>
    <row r="997">
      <c r="Z997" s="19" t="n"/>
      <c r="AA997" s="23" t="n"/>
      <c r="AB997" s="23" t="n"/>
      <c r="AC997" s="23" t="n"/>
      <c r="AD997" s="23" t="n"/>
      <c r="AE997" s="19" t="n"/>
      <c r="AF997" s="21">
        <f>IF(IFERROR(TRIM(INDEX($A997:$Y997,MATCH(Lists!$J$3,$A$1:$Y$1,0))&amp;""),"")&lt;&gt;"",IFERROR(TRIM(INDEX($A997:$Y997,MATCH(Lists!$J$3,$A$1:$Y$1,0))&amp;""),""),IF(IFERROR(TRIM(INDEX($A997:$Y997,MATCH(Lists!$J$4,$A$1:$Y$1,0))&amp;""),"")&lt;&gt;"",IFERROR(TRIM(INDEX($A997:$Y997,MATCH(Lists!$J$4,$A$1:$Y$1,0))&amp;""),""),IFERROR(TRIM(INDEX($A997:$Y997,MATCH(Lists!$J$2,$A$1:$Y$1,0))&amp;""),"")))</f>
        <v/>
      </c>
      <c r="AG997" s="21">
        <f>IFERROR(TRIM(INDEX($A997:$Y997,MATCH(Lists!$J$5,$A$1:$Y$1,0))&amp;""),"")</f>
        <v/>
      </c>
      <c r="AH997" s="21">
        <f>IFERROR(VALUE(IFERROR(TRIM(INDEX($A997:$Y997,MATCH(Lists!$J$6,$A$1:$Y$1,0))&amp;""),"")),"")</f>
        <v/>
      </c>
      <c r="AI997" s="22">
        <f>IF($AD997="S",Themes!$L$8,IF($AD997="M",Themes!$L$9,IF($AD997="L",Themes!$L$10,0)))</f>
        <v/>
      </c>
      <c r="AJ997" s="21">
        <f>IF(OR($AA997="",$AF997=""),0,IF(COUNTIFS($AA$2:$AA997,$AA997,$AF$2:$AF997,$AF997)=1,1,0))</f>
        <v/>
      </c>
      <c r="AK997" s="21">
        <f>IF($AJ997=1,IF(AND($AG997&lt;&gt;"",$AG997&lt;&gt;Themes!$L$12),1,0),0)</f>
        <v/>
      </c>
    </row>
    <row r="998">
      <c r="Z998" s="19" t="n"/>
      <c r="AA998" s="23" t="n"/>
      <c r="AB998" s="23" t="n"/>
      <c r="AC998" s="23" t="n"/>
      <c r="AD998" s="23" t="n"/>
      <c r="AE998" s="19" t="n"/>
      <c r="AF998" s="21">
        <f>IF(IFERROR(TRIM(INDEX($A998:$Y998,MATCH(Lists!$J$3,$A$1:$Y$1,0))&amp;""),"")&lt;&gt;"",IFERROR(TRIM(INDEX($A998:$Y998,MATCH(Lists!$J$3,$A$1:$Y$1,0))&amp;""),""),IF(IFERROR(TRIM(INDEX($A998:$Y998,MATCH(Lists!$J$4,$A$1:$Y$1,0))&amp;""),"")&lt;&gt;"",IFERROR(TRIM(INDEX($A998:$Y998,MATCH(Lists!$J$4,$A$1:$Y$1,0))&amp;""),""),IFERROR(TRIM(INDEX($A998:$Y998,MATCH(Lists!$J$2,$A$1:$Y$1,0))&amp;""),"")))</f>
        <v/>
      </c>
      <c r="AG998" s="21">
        <f>IFERROR(TRIM(INDEX($A998:$Y998,MATCH(Lists!$J$5,$A$1:$Y$1,0))&amp;""),"")</f>
        <v/>
      </c>
      <c r="AH998" s="21">
        <f>IFERROR(VALUE(IFERROR(TRIM(INDEX($A998:$Y998,MATCH(Lists!$J$6,$A$1:$Y$1,0))&amp;""),"")),"")</f>
        <v/>
      </c>
      <c r="AI998" s="22">
        <f>IF($AD998="S",Themes!$L$8,IF($AD998="M",Themes!$L$9,IF($AD998="L",Themes!$L$10,0)))</f>
        <v/>
      </c>
      <c r="AJ998" s="21">
        <f>IF(OR($AA998="",$AF998=""),0,IF(COUNTIFS($AA$2:$AA998,$AA998,$AF$2:$AF998,$AF998)=1,1,0))</f>
        <v/>
      </c>
      <c r="AK998" s="21">
        <f>IF($AJ998=1,IF(AND($AG998&lt;&gt;"",$AG998&lt;&gt;Themes!$L$12),1,0),0)</f>
        <v/>
      </c>
    </row>
    <row r="999">
      <c r="Z999" s="19" t="n"/>
      <c r="AA999" s="23" t="n"/>
      <c r="AB999" s="23" t="n"/>
      <c r="AC999" s="23" t="n"/>
      <c r="AD999" s="23" t="n"/>
      <c r="AE999" s="19" t="n"/>
      <c r="AF999" s="21">
        <f>IF(IFERROR(TRIM(INDEX($A999:$Y999,MATCH(Lists!$J$3,$A$1:$Y$1,0))&amp;""),"")&lt;&gt;"",IFERROR(TRIM(INDEX($A999:$Y999,MATCH(Lists!$J$3,$A$1:$Y$1,0))&amp;""),""),IF(IFERROR(TRIM(INDEX($A999:$Y999,MATCH(Lists!$J$4,$A$1:$Y$1,0))&amp;""),"")&lt;&gt;"",IFERROR(TRIM(INDEX($A999:$Y999,MATCH(Lists!$J$4,$A$1:$Y$1,0))&amp;""),""),IFERROR(TRIM(INDEX($A999:$Y999,MATCH(Lists!$J$2,$A$1:$Y$1,0))&amp;""),"")))</f>
        <v/>
      </c>
      <c r="AG999" s="21">
        <f>IFERROR(TRIM(INDEX($A999:$Y999,MATCH(Lists!$J$5,$A$1:$Y$1,0))&amp;""),"")</f>
        <v/>
      </c>
      <c r="AH999" s="21">
        <f>IFERROR(VALUE(IFERROR(TRIM(INDEX($A999:$Y999,MATCH(Lists!$J$6,$A$1:$Y$1,0))&amp;""),"")),"")</f>
        <v/>
      </c>
      <c r="AI999" s="22">
        <f>IF($AD999="S",Themes!$L$8,IF($AD999="M",Themes!$L$9,IF($AD999="L",Themes!$L$10,0)))</f>
        <v/>
      </c>
      <c r="AJ999" s="21">
        <f>IF(OR($AA999="",$AF999=""),0,IF(COUNTIFS($AA$2:$AA999,$AA999,$AF$2:$AF999,$AF999)=1,1,0))</f>
        <v/>
      </c>
      <c r="AK999" s="21">
        <f>IF($AJ999=1,IF(AND($AG999&lt;&gt;"",$AG999&lt;&gt;Themes!$L$12),1,0),0)</f>
        <v/>
      </c>
    </row>
    <row r="1000">
      <c r="Z1000" s="19" t="n"/>
      <c r="AA1000" s="23" t="n"/>
      <c r="AB1000" s="23" t="n"/>
      <c r="AC1000" s="23" t="n"/>
      <c r="AD1000" s="23" t="n"/>
      <c r="AE1000" s="19" t="n"/>
      <c r="AF1000" s="21">
        <f>IF(IFERROR(TRIM(INDEX($A1000:$Y1000,MATCH(Lists!$J$3,$A$1:$Y$1,0))&amp;""),"")&lt;&gt;"",IFERROR(TRIM(INDEX($A1000:$Y1000,MATCH(Lists!$J$3,$A$1:$Y$1,0))&amp;""),""),IF(IFERROR(TRIM(INDEX($A1000:$Y1000,MATCH(Lists!$J$4,$A$1:$Y$1,0))&amp;""),"")&lt;&gt;"",IFERROR(TRIM(INDEX($A1000:$Y1000,MATCH(Lists!$J$4,$A$1:$Y$1,0))&amp;""),""),IFERROR(TRIM(INDEX($A1000:$Y1000,MATCH(Lists!$J$2,$A$1:$Y$1,0))&amp;""),"")))</f>
        <v/>
      </c>
      <c r="AG1000" s="21">
        <f>IFERROR(TRIM(INDEX($A1000:$Y1000,MATCH(Lists!$J$5,$A$1:$Y$1,0))&amp;""),"")</f>
        <v/>
      </c>
      <c r="AH1000" s="21">
        <f>IFERROR(VALUE(IFERROR(TRIM(INDEX($A1000:$Y1000,MATCH(Lists!$J$6,$A$1:$Y$1,0))&amp;""),"")),"")</f>
        <v/>
      </c>
      <c r="AI1000" s="22">
        <f>IF($AD1000="S",Themes!$L$8,IF($AD1000="M",Themes!$L$9,IF($AD1000="L",Themes!$L$10,0)))</f>
        <v/>
      </c>
      <c r="AJ1000" s="21">
        <f>IF(OR($AA1000="",$AF1000=""),0,IF(COUNTIFS($AA$2:$AA1000,$AA1000,$AF$2:$AF1000,$AF1000)=1,1,0))</f>
        <v/>
      </c>
      <c r="AK1000" s="21">
        <f>IF($AJ1000=1,IF(AND($AG1000&lt;&gt;"",$AG1000&lt;&gt;Themes!$L$12),1,0),0)</f>
        <v/>
      </c>
    </row>
    <row r="1001">
      <c r="Z1001" s="19" t="n"/>
      <c r="AA1001" s="23" t="n"/>
      <c r="AB1001" s="23" t="n"/>
      <c r="AC1001" s="23" t="n"/>
      <c r="AD1001" s="23" t="n"/>
      <c r="AE1001" s="19" t="n"/>
      <c r="AF1001" s="21">
        <f>IF(IFERROR(TRIM(INDEX($A1001:$Y1001,MATCH(Lists!$J$3,$A$1:$Y$1,0))&amp;""),"")&lt;&gt;"",IFERROR(TRIM(INDEX($A1001:$Y1001,MATCH(Lists!$J$3,$A$1:$Y$1,0))&amp;""),""),IF(IFERROR(TRIM(INDEX($A1001:$Y1001,MATCH(Lists!$J$4,$A$1:$Y$1,0))&amp;""),"")&lt;&gt;"",IFERROR(TRIM(INDEX($A1001:$Y1001,MATCH(Lists!$J$4,$A$1:$Y$1,0))&amp;""),""),IFERROR(TRIM(INDEX($A1001:$Y1001,MATCH(Lists!$J$2,$A$1:$Y$1,0))&amp;""),"")))</f>
        <v/>
      </c>
      <c r="AG1001" s="21">
        <f>IFERROR(TRIM(INDEX($A1001:$Y1001,MATCH(Lists!$J$5,$A$1:$Y$1,0))&amp;""),"")</f>
        <v/>
      </c>
      <c r="AH1001" s="21">
        <f>IFERROR(VALUE(IFERROR(TRIM(INDEX($A1001:$Y1001,MATCH(Lists!$J$6,$A$1:$Y$1,0))&amp;""),"")),"")</f>
        <v/>
      </c>
      <c r="AI1001" s="22">
        <f>IF($AD1001="S",Themes!$L$8,IF($AD1001="M",Themes!$L$9,IF($AD1001="L",Themes!$L$10,0)))</f>
        <v/>
      </c>
      <c r="AJ1001" s="21">
        <f>IF(OR($AA1001="",$AF1001=""),0,IF(COUNTIFS($AA$2:$AA1001,$AA1001,$AF$2:$AF1001,$AF1001)=1,1,0))</f>
        <v/>
      </c>
      <c r="AK1001" s="21">
        <f>IF($AJ1001=1,IF(AND($AG1001&lt;&gt;"",$AG1001&lt;&gt;Themes!$L$12),1,0),0)</f>
        <v/>
      </c>
    </row>
  </sheetData>
  <dataValidations count="4">
    <dataValidation sqref="AA2:AA1001" showDropDown="0" showInputMessage="1" showErrorMessage="1" allowBlank="1" errorTitle="Theme" error="Pick a value from the list. Group requests that ask for the same thing. Edit names on the Lists tab." promptTitle="Theme" prompt="Group requests that ask for the same thing. Edit names on the Lists tab." type="list" errorStyle="warning">
      <formula1>Lists!$A$2:$A$16</formula1>
    </dataValidation>
    <dataValidation sqref="AB2:AB1001" showDropDown="0" showInputMessage="1" showErrorMessage="1" allowBlank="1" errorTitle="Status" error="Pick a value from the list. New, Grouped, Planned, Shipped or Not now." promptTitle="Status" prompt="New, Grouped, Planned, Shipped or Not now." type="list" errorStyle="warning">
      <formula1>Lists!$C$2:$C$6</formula1>
    </dataValidation>
    <dataValidation sqref="AC2:AC1001" showDropDown="0" showInputMessage="1" showErrorMessage="1" allowBlank="1" errorTitle="Replied" error="Pick a value from the list. Y once you have written back." promptTitle="Replied" prompt="Y once you have written back." type="list" errorStyle="warning">
      <formula1>Lists!$E$2:$E$3</formula1>
    </dataValidation>
    <dataValidation sqref="AD2:AD1001" showDropDown="0" showInputMessage="1" showErrorMessage="1" allowBlank="1" errorTitle="Effort" error="Pick a value from the list. S = small, M = medium, L = large." promptTitle="Effort" prompt="S = small, M = medium, L = large." type="list" errorStyle="warning">
      <formula1>Lists!$G$2:$G$4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L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11" customWidth="1" min="3" max="3"/>
    <col width="12" customWidth="1" min="4" max="4"/>
    <col width="13" customWidth="1" min="5" max="5"/>
    <col width="12" customWidth="1" min="6" max="6"/>
    <col width="10" customWidth="1" min="7" max="7"/>
    <col width="9" customWidth="1" min="8" max="8"/>
    <col width="11" customWidth="1" min="9" max="9"/>
    <col width="3" customWidth="1" min="10" max="10"/>
    <col width="38" customWidth="1" min="11" max="11"/>
    <col width="10" customWidth="1" min="12" max="12"/>
  </cols>
  <sheetData>
    <row r="1">
      <c r="A1" s="24" t="inlineStr">
        <is>
          <t>Themes: what to build next</t>
        </is>
      </c>
    </row>
    <row r="2">
      <c r="A2" s="25" t="inlineStr">
        <is>
          <t>Highest score first. Score = people asking x average impact / effort. Change the yellow box to weigh it your way.</t>
        </is>
      </c>
    </row>
    <row r="3">
      <c r="A3" s="26">
        <f>IF(COUNTIF(Requests!$A$2:$A$1001,"EXAMPLE*")&gt;0,"You are looking at EXAMPLE data. Clear A2 to AD11 on Requests, then paste your own.","")</f>
        <v/>
      </c>
    </row>
    <row r="4" ht="32" customHeight="1">
      <c r="A4" s="3" t="inlineStr">
        <is>
          <t>Rank</t>
        </is>
      </c>
      <c r="B4" s="3" t="inlineStr">
        <is>
          <t>Theme</t>
        </is>
      </c>
      <c r="C4" s="3" t="inlineStr">
        <is>
          <t>Requests</t>
        </is>
      </c>
      <c r="D4" s="3" t="inlineStr">
        <is>
          <t>People asking</t>
        </is>
      </c>
      <c r="E4" s="3" t="inlineStr">
        <is>
          <t>Paid-plan people</t>
        </is>
      </c>
      <c r="F4" s="3" t="inlineStr">
        <is>
          <t>Avg impact (1 to 5)</t>
        </is>
      </c>
      <c r="G4" s="3" t="inlineStr">
        <is>
          <t>Effort points</t>
        </is>
      </c>
      <c r="H4" s="3" t="inlineStr">
        <is>
          <t>Score</t>
        </is>
      </c>
      <c r="I4" s="3" t="inlineStr">
        <is>
          <t>Still to reply</t>
        </is>
      </c>
      <c r="K4" s="3" t="inlineStr">
        <is>
          <t>Your numbers (change these)</t>
        </is>
      </c>
      <c r="L4" s="3" t="inlineStr">
        <is>
          <t>Value</t>
        </is>
      </c>
    </row>
    <row r="5">
      <c r="A5" s="27">
        <f>IF(B5="","",1)</f>
        <v/>
      </c>
      <c r="B5" s="10">
        <f>IFERROR(INDEX($A$24:$A$38,MATCH(1,$H$24:$H$38,0)),"")</f>
        <v/>
      </c>
      <c r="C5" s="27">
        <f>IF($B5="","",INDEX(B$24:B$38,MATCH($B5,$A$24:$A$38,0)))</f>
        <v/>
      </c>
      <c r="D5" s="27">
        <f>IF($B5="","",INDEX(C$24:C$38,MATCH($B5,$A$24:$A$38,0)))</f>
        <v/>
      </c>
      <c r="E5" s="27">
        <f>IF($B5="","",INDEX(D$24:D$38,MATCH($B5,$A$24:$A$38,0)))</f>
        <v/>
      </c>
      <c r="F5" s="28">
        <f>IF($B5="","",INDEX(E$24:E$38,MATCH($B5,$A$24:$A$38,0)))</f>
        <v/>
      </c>
      <c r="G5" s="29">
        <f>IF($B5="","",INDEX(F$24:F$38,MATCH($B5,$A$24:$A$38,0)))</f>
        <v/>
      </c>
      <c r="H5" s="30">
        <f>IF($B5="","",INDEX(G$24:G$38,MATCH($B5,$A$24:$A$38,0)))</f>
        <v/>
      </c>
      <c r="I5" s="27">
        <f>IF($B5="","",INDEX(I$24:I$38,MATCH($B5,$A$24:$A$38,0)))</f>
        <v/>
      </c>
      <c r="K5" s="31" t="inlineStr">
        <is>
          <t>Points for each person asking</t>
        </is>
      </c>
      <c r="L5" s="32" t="n">
        <v>1</v>
      </c>
    </row>
    <row r="6">
      <c r="A6" s="27">
        <f>IF(B6="","",2)</f>
        <v/>
      </c>
      <c r="B6" s="10">
        <f>IFERROR(INDEX($A$24:$A$38,MATCH(2,$H$24:$H$38,0)),"")</f>
        <v/>
      </c>
      <c r="C6" s="27">
        <f>IF($B6="","",INDEX(B$24:B$38,MATCH($B6,$A$24:$A$38,0)))</f>
        <v/>
      </c>
      <c r="D6" s="27">
        <f>IF($B6="","",INDEX(C$24:C$38,MATCH($B6,$A$24:$A$38,0)))</f>
        <v/>
      </c>
      <c r="E6" s="27">
        <f>IF($B6="","",INDEX(D$24:D$38,MATCH($B6,$A$24:$A$38,0)))</f>
        <v/>
      </c>
      <c r="F6" s="28">
        <f>IF($B6="","",INDEX(E$24:E$38,MATCH($B6,$A$24:$A$38,0)))</f>
        <v/>
      </c>
      <c r="G6" s="29">
        <f>IF($B6="","",INDEX(F$24:F$38,MATCH($B6,$A$24:$A$38,0)))</f>
        <v/>
      </c>
      <c r="H6" s="30">
        <f>IF($B6="","",INDEX(G$24:G$38,MATCH($B6,$A$24:$A$38,0)))</f>
        <v/>
      </c>
      <c r="I6" s="27">
        <f>IF($B6="","",INDEX(I$24:I$38,MATCH($B6,$A$24:$A$38,0)))</f>
        <v/>
      </c>
      <c r="K6" s="31" t="inlineStr">
        <is>
          <t>Extra points for each paid-plan person</t>
        </is>
      </c>
      <c r="L6" s="32" t="n">
        <v>0</v>
      </c>
    </row>
    <row r="7">
      <c r="A7" s="27">
        <f>IF(B7="","",3)</f>
        <v/>
      </c>
      <c r="B7" s="10">
        <f>IFERROR(INDEX($A$24:$A$38,MATCH(3,$H$24:$H$38,0)),"")</f>
        <v/>
      </c>
      <c r="C7" s="27">
        <f>IF($B7="","",INDEX(B$24:B$38,MATCH($B7,$A$24:$A$38,0)))</f>
        <v/>
      </c>
      <c r="D7" s="27">
        <f>IF($B7="","",INDEX(C$24:C$38,MATCH($B7,$A$24:$A$38,0)))</f>
        <v/>
      </c>
      <c r="E7" s="27">
        <f>IF($B7="","",INDEX(D$24:D$38,MATCH($B7,$A$24:$A$38,0)))</f>
        <v/>
      </c>
      <c r="F7" s="28">
        <f>IF($B7="","",INDEX(E$24:E$38,MATCH($B7,$A$24:$A$38,0)))</f>
        <v/>
      </c>
      <c r="G7" s="29">
        <f>IF($B7="","",INDEX(F$24:F$38,MATCH($B7,$A$24:$A$38,0)))</f>
        <v/>
      </c>
      <c r="H7" s="30">
        <f>IF($B7="","",INDEX(G$24:G$38,MATCH($B7,$A$24:$A$38,0)))</f>
        <v/>
      </c>
      <c r="I7" s="27">
        <f>IF($B7="","",INDEX(I$24:I$38,MATCH($B7,$A$24:$A$38,0)))</f>
        <v/>
      </c>
      <c r="K7" s="31" t="inlineStr">
        <is>
          <t>Impact to use when nobody answered</t>
        </is>
      </c>
      <c r="L7" s="32" t="n">
        <v>3</v>
      </c>
    </row>
    <row r="8">
      <c r="A8" s="27">
        <f>IF(B8="","",4)</f>
        <v/>
      </c>
      <c r="B8" s="10">
        <f>IFERROR(INDEX($A$24:$A$38,MATCH(4,$H$24:$H$38,0)),"")</f>
        <v/>
      </c>
      <c r="C8" s="27">
        <f>IF($B8="","",INDEX(B$24:B$38,MATCH($B8,$A$24:$A$38,0)))</f>
        <v/>
      </c>
      <c r="D8" s="27">
        <f>IF($B8="","",INDEX(C$24:C$38,MATCH($B8,$A$24:$A$38,0)))</f>
        <v/>
      </c>
      <c r="E8" s="27">
        <f>IF($B8="","",INDEX(D$24:D$38,MATCH($B8,$A$24:$A$38,0)))</f>
        <v/>
      </c>
      <c r="F8" s="28">
        <f>IF($B8="","",INDEX(E$24:E$38,MATCH($B8,$A$24:$A$38,0)))</f>
        <v/>
      </c>
      <c r="G8" s="29">
        <f>IF($B8="","",INDEX(F$24:F$38,MATCH($B8,$A$24:$A$38,0)))</f>
        <v/>
      </c>
      <c r="H8" s="30">
        <f>IF($B8="","",INDEX(G$24:G$38,MATCH($B8,$A$24:$A$38,0)))</f>
        <v/>
      </c>
      <c r="I8" s="27">
        <f>IF($B8="","",INDEX(I$24:I$38,MATCH($B8,$A$24:$A$38,0)))</f>
        <v/>
      </c>
      <c r="K8" s="31" t="inlineStr">
        <is>
          <t>Effort points for S</t>
        </is>
      </c>
      <c r="L8" s="32" t="n">
        <v>1</v>
      </c>
    </row>
    <row r="9">
      <c r="A9" s="27">
        <f>IF(B9="","",5)</f>
        <v/>
      </c>
      <c r="B9" s="10">
        <f>IFERROR(INDEX($A$24:$A$38,MATCH(5,$H$24:$H$38,0)),"")</f>
        <v/>
      </c>
      <c r="C9" s="27">
        <f>IF($B9="","",INDEX(B$24:B$38,MATCH($B9,$A$24:$A$38,0)))</f>
        <v/>
      </c>
      <c r="D9" s="27">
        <f>IF($B9="","",INDEX(C$24:C$38,MATCH($B9,$A$24:$A$38,0)))</f>
        <v/>
      </c>
      <c r="E9" s="27">
        <f>IF($B9="","",INDEX(D$24:D$38,MATCH($B9,$A$24:$A$38,0)))</f>
        <v/>
      </c>
      <c r="F9" s="28">
        <f>IF($B9="","",INDEX(E$24:E$38,MATCH($B9,$A$24:$A$38,0)))</f>
        <v/>
      </c>
      <c r="G9" s="29">
        <f>IF($B9="","",INDEX(F$24:F$38,MATCH($B9,$A$24:$A$38,0)))</f>
        <v/>
      </c>
      <c r="H9" s="30">
        <f>IF($B9="","",INDEX(G$24:G$38,MATCH($B9,$A$24:$A$38,0)))</f>
        <v/>
      </c>
      <c r="I9" s="27">
        <f>IF($B9="","",INDEX(I$24:I$38,MATCH($B9,$A$24:$A$38,0)))</f>
        <v/>
      </c>
      <c r="K9" s="31" t="inlineStr">
        <is>
          <t>Effort points for M</t>
        </is>
      </c>
      <c r="L9" s="32" t="n">
        <v>2</v>
      </c>
    </row>
    <row r="10">
      <c r="A10" s="27">
        <f>IF(B10="","",6)</f>
        <v/>
      </c>
      <c r="B10" s="10">
        <f>IFERROR(INDEX($A$24:$A$38,MATCH(6,$H$24:$H$38,0)),"")</f>
        <v/>
      </c>
      <c r="C10" s="27">
        <f>IF($B10="","",INDEX(B$24:B$38,MATCH($B10,$A$24:$A$38,0)))</f>
        <v/>
      </c>
      <c r="D10" s="27">
        <f>IF($B10="","",INDEX(C$24:C$38,MATCH($B10,$A$24:$A$38,0)))</f>
        <v/>
      </c>
      <c r="E10" s="27">
        <f>IF($B10="","",INDEX(D$24:D$38,MATCH($B10,$A$24:$A$38,0)))</f>
        <v/>
      </c>
      <c r="F10" s="28">
        <f>IF($B10="","",INDEX(E$24:E$38,MATCH($B10,$A$24:$A$38,0)))</f>
        <v/>
      </c>
      <c r="G10" s="29">
        <f>IF($B10="","",INDEX(F$24:F$38,MATCH($B10,$A$24:$A$38,0)))</f>
        <v/>
      </c>
      <c r="H10" s="30">
        <f>IF($B10="","",INDEX(G$24:G$38,MATCH($B10,$A$24:$A$38,0)))</f>
        <v/>
      </c>
      <c r="I10" s="27">
        <f>IF($B10="","",INDEX(I$24:I$38,MATCH($B10,$A$24:$A$38,0)))</f>
        <v/>
      </c>
      <c r="K10" s="31" t="inlineStr">
        <is>
          <t>Effort points for L</t>
        </is>
      </c>
      <c r="L10" s="32" t="n">
        <v>4</v>
      </c>
    </row>
    <row r="11">
      <c r="A11" s="27">
        <f>IF(B11="","",7)</f>
        <v/>
      </c>
      <c r="B11" s="10">
        <f>IFERROR(INDEX($A$24:$A$38,MATCH(7,$H$24:$H$38,0)),"")</f>
        <v/>
      </c>
      <c r="C11" s="27">
        <f>IF($B11="","",INDEX(B$24:B$38,MATCH($B11,$A$24:$A$38,0)))</f>
        <v/>
      </c>
      <c r="D11" s="27">
        <f>IF($B11="","",INDEX(C$24:C$38,MATCH($B11,$A$24:$A$38,0)))</f>
        <v/>
      </c>
      <c r="E11" s="27">
        <f>IF($B11="","",INDEX(D$24:D$38,MATCH($B11,$A$24:$A$38,0)))</f>
        <v/>
      </c>
      <c r="F11" s="28">
        <f>IF($B11="","",INDEX(E$24:E$38,MATCH($B11,$A$24:$A$38,0)))</f>
        <v/>
      </c>
      <c r="G11" s="29">
        <f>IF($B11="","",INDEX(F$24:F$38,MATCH($B11,$A$24:$A$38,0)))</f>
        <v/>
      </c>
      <c r="H11" s="30">
        <f>IF($B11="","",INDEX(G$24:G$38,MATCH($B11,$A$24:$A$38,0)))</f>
        <v/>
      </c>
      <c r="I11" s="27">
        <f>IF($B11="","",INDEX(I$24:I$38,MATCH($B11,$A$24:$A$38,0)))</f>
        <v/>
      </c>
      <c r="K11" s="31" t="inlineStr">
        <is>
          <t>Effort points if not tagged yet</t>
        </is>
      </c>
      <c r="L11" s="32" t="n">
        <v>2</v>
      </c>
    </row>
    <row r="12">
      <c r="A12" s="27">
        <f>IF(B12="","",8)</f>
        <v/>
      </c>
      <c r="B12" s="10">
        <f>IFERROR(INDEX($A$24:$A$38,MATCH(8,$H$24:$H$38,0)),"")</f>
        <v/>
      </c>
      <c r="C12" s="27">
        <f>IF($B12="","",INDEX(B$24:B$38,MATCH($B12,$A$24:$A$38,0)))</f>
        <v/>
      </c>
      <c r="D12" s="27">
        <f>IF($B12="","",INDEX(C$24:C$38,MATCH($B12,$A$24:$A$38,0)))</f>
        <v/>
      </c>
      <c r="E12" s="27">
        <f>IF($B12="","",INDEX(D$24:D$38,MATCH($B12,$A$24:$A$38,0)))</f>
        <v/>
      </c>
      <c r="F12" s="28">
        <f>IF($B12="","",INDEX(E$24:E$38,MATCH($B12,$A$24:$A$38,0)))</f>
        <v/>
      </c>
      <c r="G12" s="29">
        <f>IF($B12="","",INDEX(F$24:F$38,MATCH($B12,$A$24:$A$38,0)))</f>
        <v/>
      </c>
      <c r="H12" s="30">
        <f>IF($B12="","",INDEX(G$24:G$38,MATCH($B12,$A$24:$A$38,0)))</f>
        <v/>
      </c>
      <c r="I12" s="27">
        <f>IF($B12="","",INDEX(I$24:I$38,MATCH($B12,$A$24:$A$38,0)))</f>
        <v/>
      </c>
      <c r="K12" s="31" t="inlineStr">
        <is>
          <t>Plan name that means free</t>
        </is>
      </c>
      <c r="L12" s="32" t="inlineStr">
        <is>
          <t>free</t>
        </is>
      </c>
    </row>
    <row r="13">
      <c r="A13" s="27">
        <f>IF(B13="","",9)</f>
        <v/>
      </c>
      <c r="B13" s="10">
        <f>IFERROR(INDEX($A$24:$A$38,MATCH(9,$H$24:$H$38,0)),"")</f>
        <v/>
      </c>
      <c r="C13" s="27">
        <f>IF($B13="","",INDEX(B$24:B$38,MATCH($B13,$A$24:$A$38,0)))</f>
        <v/>
      </c>
      <c r="D13" s="27">
        <f>IF($B13="","",INDEX(C$24:C$38,MATCH($B13,$A$24:$A$38,0)))</f>
        <v/>
      </c>
      <c r="E13" s="27">
        <f>IF($B13="","",INDEX(D$24:D$38,MATCH($B13,$A$24:$A$38,0)))</f>
        <v/>
      </c>
      <c r="F13" s="28">
        <f>IF($B13="","",INDEX(E$24:E$38,MATCH($B13,$A$24:$A$38,0)))</f>
        <v/>
      </c>
      <c r="G13" s="29">
        <f>IF($B13="","",INDEX(F$24:F$38,MATCH($B13,$A$24:$A$38,0)))</f>
        <v/>
      </c>
      <c r="H13" s="30">
        <f>IF($B13="","",INDEX(G$24:G$38,MATCH($B13,$A$24:$A$38,0)))</f>
        <v/>
      </c>
      <c r="I13" s="27">
        <f>IF($B13="","",INDEX(I$24:I$38,MATCH($B13,$A$24:$A$38,0)))</f>
        <v/>
      </c>
    </row>
    <row r="14">
      <c r="A14" s="27">
        <f>IF(B14="","",10)</f>
        <v/>
      </c>
      <c r="B14" s="10">
        <f>IFERROR(INDEX($A$24:$A$38,MATCH(10,$H$24:$H$38,0)),"")</f>
        <v/>
      </c>
      <c r="C14" s="27">
        <f>IF($B14="","",INDEX(B$24:B$38,MATCH($B14,$A$24:$A$38,0)))</f>
        <v/>
      </c>
      <c r="D14" s="27">
        <f>IF($B14="","",INDEX(C$24:C$38,MATCH($B14,$A$24:$A$38,0)))</f>
        <v/>
      </c>
      <c r="E14" s="27">
        <f>IF($B14="","",INDEX(D$24:D$38,MATCH($B14,$A$24:$A$38,0)))</f>
        <v/>
      </c>
      <c r="F14" s="28">
        <f>IF($B14="","",INDEX(E$24:E$38,MATCH($B14,$A$24:$A$38,0)))</f>
        <v/>
      </c>
      <c r="G14" s="29">
        <f>IF($B14="","",INDEX(F$24:F$38,MATCH($B14,$A$24:$A$38,0)))</f>
        <v/>
      </c>
      <c r="H14" s="30">
        <f>IF($B14="","",INDEX(G$24:G$38,MATCH($B14,$A$24:$A$38,0)))</f>
        <v/>
      </c>
      <c r="I14" s="27">
        <f>IF($B14="","",INDEX(I$24:I$38,MATCH($B14,$A$24:$A$38,0)))</f>
        <v/>
      </c>
      <c r="K14" s="14" t="inlineStr">
        <is>
          <t>Yellow = you type or pick. Grey = worked out for you.</t>
        </is>
      </c>
    </row>
    <row r="15">
      <c r="A15" s="27">
        <f>IF(B15="","",11)</f>
        <v/>
      </c>
      <c r="B15" s="10">
        <f>IFERROR(INDEX($A$24:$A$38,MATCH(11,$H$24:$H$38,0)),"")</f>
        <v/>
      </c>
      <c r="C15" s="27">
        <f>IF($B15="","",INDEX(B$24:B$38,MATCH($B15,$A$24:$A$38,0)))</f>
        <v/>
      </c>
      <c r="D15" s="27">
        <f>IF($B15="","",INDEX(C$24:C$38,MATCH($B15,$A$24:$A$38,0)))</f>
        <v/>
      </c>
      <c r="E15" s="27">
        <f>IF($B15="","",INDEX(D$24:D$38,MATCH($B15,$A$24:$A$38,0)))</f>
        <v/>
      </c>
      <c r="F15" s="28">
        <f>IF($B15="","",INDEX(E$24:E$38,MATCH($B15,$A$24:$A$38,0)))</f>
        <v/>
      </c>
      <c r="G15" s="29">
        <f>IF($B15="","",INDEX(F$24:F$38,MATCH($B15,$A$24:$A$38,0)))</f>
        <v/>
      </c>
      <c r="H15" s="30">
        <f>IF($B15="","",INDEX(G$24:G$38,MATCH($B15,$A$24:$A$38,0)))</f>
        <v/>
      </c>
      <c r="I15" s="27">
        <f>IF($B15="","",INDEX(I$24:I$38,MATCH($B15,$A$24:$A$38,0)))</f>
        <v/>
      </c>
    </row>
    <row r="16">
      <c r="A16" s="27">
        <f>IF(B16="","",12)</f>
        <v/>
      </c>
      <c r="B16" s="10">
        <f>IFERROR(INDEX($A$24:$A$38,MATCH(12,$H$24:$H$38,0)),"")</f>
        <v/>
      </c>
      <c r="C16" s="27">
        <f>IF($B16="","",INDEX(B$24:B$38,MATCH($B16,$A$24:$A$38,0)))</f>
        <v/>
      </c>
      <c r="D16" s="27">
        <f>IF($B16="","",INDEX(C$24:C$38,MATCH($B16,$A$24:$A$38,0)))</f>
        <v/>
      </c>
      <c r="E16" s="27">
        <f>IF($B16="","",INDEX(D$24:D$38,MATCH($B16,$A$24:$A$38,0)))</f>
        <v/>
      </c>
      <c r="F16" s="28">
        <f>IF($B16="","",INDEX(E$24:E$38,MATCH($B16,$A$24:$A$38,0)))</f>
        <v/>
      </c>
      <c r="G16" s="29">
        <f>IF($B16="","",INDEX(F$24:F$38,MATCH($B16,$A$24:$A$38,0)))</f>
        <v/>
      </c>
      <c r="H16" s="30">
        <f>IF($B16="","",INDEX(G$24:G$38,MATCH($B16,$A$24:$A$38,0)))</f>
        <v/>
      </c>
      <c r="I16" s="27">
        <f>IF($B16="","",INDEX(I$24:I$38,MATCH($B16,$A$24:$A$38,0)))</f>
        <v/>
      </c>
    </row>
    <row r="17">
      <c r="A17" s="27">
        <f>IF(B17="","",13)</f>
        <v/>
      </c>
      <c r="B17" s="10">
        <f>IFERROR(INDEX($A$24:$A$38,MATCH(13,$H$24:$H$38,0)),"")</f>
        <v/>
      </c>
      <c r="C17" s="27">
        <f>IF($B17="","",INDEX(B$24:B$38,MATCH($B17,$A$24:$A$38,0)))</f>
        <v/>
      </c>
      <c r="D17" s="27">
        <f>IF($B17="","",INDEX(C$24:C$38,MATCH($B17,$A$24:$A$38,0)))</f>
        <v/>
      </c>
      <c r="E17" s="27">
        <f>IF($B17="","",INDEX(D$24:D$38,MATCH($B17,$A$24:$A$38,0)))</f>
        <v/>
      </c>
      <c r="F17" s="28">
        <f>IF($B17="","",INDEX(E$24:E$38,MATCH($B17,$A$24:$A$38,0)))</f>
        <v/>
      </c>
      <c r="G17" s="29">
        <f>IF($B17="","",INDEX(F$24:F$38,MATCH($B17,$A$24:$A$38,0)))</f>
        <v/>
      </c>
      <c r="H17" s="30">
        <f>IF($B17="","",INDEX(G$24:G$38,MATCH($B17,$A$24:$A$38,0)))</f>
        <v/>
      </c>
      <c r="I17" s="27">
        <f>IF($B17="","",INDEX(I$24:I$38,MATCH($B17,$A$24:$A$38,0)))</f>
        <v/>
      </c>
    </row>
    <row r="18">
      <c r="A18" s="27">
        <f>IF(B18="","",14)</f>
        <v/>
      </c>
      <c r="B18" s="10">
        <f>IFERROR(INDEX($A$24:$A$38,MATCH(14,$H$24:$H$38,0)),"")</f>
        <v/>
      </c>
      <c r="C18" s="27">
        <f>IF($B18="","",INDEX(B$24:B$38,MATCH($B18,$A$24:$A$38,0)))</f>
        <v/>
      </c>
      <c r="D18" s="27">
        <f>IF($B18="","",INDEX(C$24:C$38,MATCH($B18,$A$24:$A$38,0)))</f>
        <v/>
      </c>
      <c r="E18" s="27">
        <f>IF($B18="","",INDEX(D$24:D$38,MATCH($B18,$A$24:$A$38,0)))</f>
        <v/>
      </c>
      <c r="F18" s="28">
        <f>IF($B18="","",INDEX(E$24:E$38,MATCH($B18,$A$24:$A$38,0)))</f>
        <v/>
      </c>
      <c r="G18" s="29">
        <f>IF($B18="","",INDEX(F$24:F$38,MATCH($B18,$A$24:$A$38,0)))</f>
        <v/>
      </c>
      <c r="H18" s="30">
        <f>IF($B18="","",INDEX(G$24:G$38,MATCH($B18,$A$24:$A$38,0)))</f>
        <v/>
      </c>
      <c r="I18" s="27">
        <f>IF($B18="","",INDEX(I$24:I$38,MATCH($B18,$A$24:$A$38,0)))</f>
        <v/>
      </c>
    </row>
    <row r="19">
      <c r="A19" s="27">
        <f>IF(B19="","",15)</f>
        <v/>
      </c>
      <c r="B19" s="10">
        <f>IFERROR(INDEX($A$24:$A$38,MATCH(15,$H$24:$H$38,0)),"")</f>
        <v/>
      </c>
      <c r="C19" s="27">
        <f>IF($B19="","",INDEX(B$24:B$38,MATCH($B19,$A$24:$A$38,0)))</f>
        <v/>
      </c>
      <c r="D19" s="27">
        <f>IF($B19="","",INDEX(C$24:C$38,MATCH($B19,$A$24:$A$38,0)))</f>
        <v/>
      </c>
      <c r="E19" s="27">
        <f>IF($B19="","",INDEX(D$24:D$38,MATCH($B19,$A$24:$A$38,0)))</f>
        <v/>
      </c>
      <c r="F19" s="28">
        <f>IF($B19="","",INDEX(E$24:E$38,MATCH($B19,$A$24:$A$38,0)))</f>
        <v/>
      </c>
      <c r="G19" s="29">
        <f>IF($B19="","",INDEX(F$24:F$38,MATCH($B19,$A$24:$A$38,0)))</f>
        <v/>
      </c>
      <c r="H19" s="30">
        <f>IF($B19="","",INDEX(G$24:G$38,MATCH($B19,$A$24:$A$38,0)))</f>
        <v/>
      </c>
      <c r="I19" s="27">
        <f>IF($B19="","",INDEX(I$24:I$38,MATCH($B19,$A$24:$A$38,0)))</f>
        <v/>
      </c>
    </row>
    <row r="22">
      <c r="A22" s="7" t="inlineStr">
        <is>
          <t>Theme details (worked out from Requests, in the order of your Lists tab)</t>
        </is>
      </c>
    </row>
    <row r="23" ht="32" customHeight="1">
      <c r="A23" s="3" t="inlineStr">
        <is>
          <t>Theme</t>
        </is>
      </c>
      <c r="B23" s="3" t="inlineStr">
        <is>
          <t>Requests</t>
        </is>
      </c>
      <c r="C23" s="3" t="inlineStr">
        <is>
          <t>People asking</t>
        </is>
      </c>
      <c r="D23" s="3" t="inlineStr">
        <is>
          <t>Paid-plan people</t>
        </is>
      </c>
      <c r="E23" s="3" t="inlineStr">
        <is>
          <t>Avg impact (1 to 5)</t>
        </is>
      </c>
      <c r="F23" s="3" t="inlineStr">
        <is>
          <t>Effort points</t>
        </is>
      </c>
      <c r="G23" s="3" t="inlineStr">
        <is>
          <t>Score</t>
        </is>
      </c>
      <c r="H23" s="3" t="inlineStr">
        <is>
          <t>Rank</t>
        </is>
      </c>
      <c r="I23" s="3" t="inlineStr">
        <is>
          <t>Still to reply</t>
        </is>
      </c>
    </row>
    <row r="24">
      <c r="A24" s="21">
        <f>IF(TRIM(Lists!A2)="","",TRIM(Lists!A2))</f>
        <v/>
      </c>
      <c r="B24" s="21">
        <f>IF(A24="","",COUNTIF(Requests!$AA$2:$AA$1001,A24))</f>
        <v/>
      </c>
      <c r="C24" s="21">
        <f>IF(A24="","",SUMPRODUCT((Requests!$AA$2:$AA$1001=A24)*Requests!$AJ$2:$AJ$1001))</f>
        <v/>
      </c>
      <c r="D24" s="21">
        <f>IF(A24="","",SUMPRODUCT((Requests!$AA$2:$AA$1001=A24)*Requests!$AK$2:$AK$1001))</f>
        <v/>
      </c>
      <c r="E24" s="33">
        <f>IF(A24="","",IFERROR(AVERAGEIF(Requests!$AA$2:$AA$1001,A24,Requests!$AH$2:$AH$1001),""))</f>
        <v/>
      </c>
      <c r="F24" s="34">
        <f>IF(A24="","",IFERROR(SUMIF(Requests!$AA$2:$AA$1001,A24,Requests!$AI$2:$AI$1001)/COUNTIFS(Requests!$AA$2:$AA$1001,A24,Requests!$AI$2:$AI$1001,"&gt;0"),$L$11))</f>
        <v/>
      </c>
      <c r="G24" s="34">
        <f>IF(OR(A24="",N(B24)=0),"",IFERROR(ROUND((C24*$L$5+D24*$L$6)*IF(E24="",$L$7,E24)/F24,2),""))</f>
        <v/>
      </c>
      <c r="H24" s="21">
        <f>IF(G24="","",SUMPRODUCT(ISNUMBER($G$24:$G$38)*($G$24:$G$38&gt;G24))+COUNTIF($G$24:G24,G24))</f>
        <v/>
      </c>
      <c r="I24" s="21">
        <f>IF(A24="","",COUNTIFS(Requests!$AA$2:$AA$1001,A24,Requests!$AC$2:$AC$1001,"&lt;&gt;Y"))</f>
        <v/>
      </c>
    </row>
    <row r="25">
      <c r="A25" s="21">
        <f>IF(TRIM(Lists!A3)="","",TRIM(Lists!A3))</f>
        <v/>
      </c>
      <c r="B25" s="21">
        <f>IF(A25="","",COUNTIF(Requests!$AA$2:$AA$1001,A25))</f>
        <v/>
      </c>
      <c r="C25" s="21">
        <f>IF(A25="","",SUMPRODUCT((Requests!$AA$2:$AA$1001=A25)*Requests!$AJ$2:$AJ$1001))</f>
        <v/>
      </c>
      <c r="D25" s="21">
        <f>IF(A25="","",SUMPRODUCT((Requests!$AA$2:$AA$1001=A25)*Requests!$AK$2:$AK$1001))</f>
        <v/>
      </c>
      <c r="E25" s="33">
        <f>IF(A25="","",IFERROR(AVERAGEIF(Requests!$AA$2:$AA$1001,A25,Requests!$AH$2:$AH$1001),""))</f>
        <v/>
      </c>
      <c r="F25" s="34">
        <f>IF(A25="","",IFERROR(SUMIF(Requests!$AA$2:$AA$1001,A25,Requests!$AI$2:$AI$1001)/COUNTIFS(Requests!$AA$2:$AA$1001,A25,Requests!$AI$2:$AI$1001,"&gt;0"),$L$11))</f>
        <v/>
      </c>
      <c r="G25" s="34">
        <f>IF(OR(A25="",N(B25)=0),"",IFERROR(ROUND((C25*$L$5+D25*$L$6)*IF(E25="",$L$7,E25)/F25,2),""))</f>
        <v/>
      </c>
      <c r="H25" s="21">
        <f>IF(G25="","",SUMPRODUCT(ISNUMBER($G$24:$G$38)*($G$24:$G$38&gt;G25))+COUNTIF($G$24:G25,G25))</f>
        <v/>
      </c>
      <c r="I25" s="21">
        <f>IF(A25="","",COUNTIFS(Requests!$AA$2:$AA$1001,A25,Requests!$AC$2:$AC$1001,"&lt;&gt;Y"))</f>
        <v/>
      </c>
    </row>
    <row r="26">
      <c r="A26" s="21">
        <f>IF(TRIM(Lists!A4)="","",TRIM(Lists!A4))</f>
        <v/>
      </c>
      <c r="B26" s="21">
        <f>IF(A26="","",COUNTIF(Requests!$AA$2:$AA$1001,A26))</f>
        <v/>
      </c>
      <c r="C26" s="21">
        <f>IF(A26="","",SUMPRODUCT((Requests!$AA$2:$AA$1001=A26)*Requests!$AJ$2:$AJ$1001))</f>
        <v/>
      </c>
      <c r="D26" s="21">
        <f>IF(A26="","",SUMPRODUCT((Requests!$AA$2:$AA$1001=A26)*Requests!$AK$2:$AK$1001))</f>
        <v/>
      </c>
      <c r="E26" s="33">
        <f>IF(A26="","",IFERROR(AVERAGEIF(Requests!$AA$2:$AA$1001,A26,Requests!$AH$2:$AH$1001),""))</f>
        <v/>
      </c>
      <c r="F26" s="34">
        <f>IF(A26="","",IFERROR(SUMIF(Requests!$AA$2:$AA$1001,A26,Requests!$AI$2:$AI$1001)/COUNTIFS(Requests!$AA$2:$AA$1001,A26,Requests!$AI$2:$AI$1001,"&gt;0"),$L$11))</f>
        <v/>
      </c>
      <c r="G26" s="34">
        <f>IF(OR(A26="",N(B26)=0),"",IFERROR(ROUND((C26*$L$5+D26*$L$6)*IF(E26="",$L$7,E26)/F26,2),""))</f>
        <v/>
      </c>
      <c r="H26" s="21">
        <f>IF(G26="","",SUMPRODUCT(ISNUMBER($G$24:$G$38)*($G$24:$G$38&gt;G26))+COUNTIF($G$24:G26,G26))</f>
        <v/>
      </c>
      <c r="I26" s="21">
        <f>IF(A26="","",COUNTIFS(Requests!$AA$2:$AA$1001,A26,Requests!$AC$2:$AC$1001,"&lt;&gt;Y"))</f>
        <v/>
      </c>
    </row>
    <row r="27">
      <c r="A27" s="21">
        <f>IF(TRIM(Lists!A5)="","",TRIM(Lists!A5))</f>
        <v/>
      </c>
      <c r="B27" s="21">
        <f>IF(A27="","",COUNTIF(Requests!$AA$2:$AA$1001,A27))</f>
        <v/>
      </c>
      <c r="C27" s="21">
        <f>IF(A27="","",SUMPRODUCT((Requests!$AA$2:$AA$1001=A27)*Requests!$AJ$2:$AJ$1001))</f>
        <v/>
      </c>
      <c r="D27" s="21">
        <f>IF(A27="","",SUMPRODUCT((Requests!$AA$2:$AA$1001=A27)*Requests!$AK$2:$AK$1001))</f>
        <v/>
      </c>
      <c r="E27" s="33">
        <f>IF(A27="","",IFERROR(AVERAGEIF(Requests!$AA$2:$AA$1001,A27,Requests!$AH$2:$AH$1001),""))</f>
        <v/>
      </c>
      <c r="F27" s="34">
        <f>IF(A27="","",IFERROR(SUMIF(Requests!$AA$2:$AA$1001,A27,Requests!$AI$2:$AI$1001)/COUNTIFS(Requests!$AA$2:$AA$1001,A27,Requests!$AI$2:$AI$1001,"&gt;0"),$L$11))</f>
        <v/>
      </c>
      <c r="G27" s="34">
        <f>IF(OR(A27="",N(B27)=0),"",IFERROR(ROUND((C27*$L$5+D27*$L$6)*IF(E27="",$L$7,E27)/F27,2),""))</f>
        <v/>
      </c>
      <c r="H27" s="21">
        <f>IF(G27="","",SUMPRODUCT(ISNUMBER($G$24:$G$38)*($G$24:$G$38&gt;G27))+COUNTIF($G$24:G27,G27))</f>
        <v/>
      </c>
      <c r="I27" s="21">
        <f>IF(A27="","",COUNTIFS(Requests!$AA$2:$AA$1001,A27,Requests!$AC$2:$AC$1001,"&lt;&gt;Y"))</f>
        <v/>
      </c>
    </row>
    <row r="28">
      <c r="A28" s="21">
        <f>IF(TRIM(Lists!A6)="","",TRIM(Lists!A6))</f>
        <v/>
      </c>
      <c r="B28" s="21">
        <f>IF(A28="","",COUNTIF(Requests!$AA$2:$AA$1001,A28))</f>
        <v/>
      </c>
      <c r="C28" s="21">
        <f>IF(A28="","",SUMPRODUCT((Requests!$AA$2:$AA$1001=A28)*Requests!$AJ$2:$AJ$1001))</f>
        <v/>
      </c>
      <c r="D28" s="21">
        <f>IF(A28="","",SUMPRODUCT((Requests!$AA$2:$AA$1001=A28)*Requests!$AK$2:$AK$1001))</f>
        <v/>
      </c>
      <c r="E28" s="33">
        <f>IF(A28="","",IFERROR(AVERAGEIF(Requests!$AA$2:$AA$1001,A28,Requests!$AH$2:$AH$1001),""))</f>
        <v/>
      </c>
      <c r="F28" s="34">
        <f>IF(A28="","",IFERROR(SUMIF(Requests!$AA$2:$AA$1001,A28,Requests!$AI$2:$AI$1001)/COUNTIFS(Requests!$AA$2:$AA$1001,A28,Requests!$AI$2:$AI$1001,"&gt;0"),$L$11))</f>
        <v/>
      </c>
      <c r="G28" s="34">
        <f>IF(OR(A28="",N(B28)=0),"",IFERROR(ROUND((C28*$L$5+D28*$L$6)*IF(E28="",$L$7,E28)/F28,2),""))</f>
        <v/>
      </c>
      <c r="H28" s="21">
        <f>IF(G28="","",SUMPRODUCT(ISNUMBER($G$24:$G$38)*($G$24:$G$38&gt;G28))+COUNTIF($G$24:G28,G28))</f>
        <v/>
      </c>
      <c r="I28" s="21">
        <f>IF(A28="","",COUNTIFS(Requests!$AA$2:$AA$1001,A28,Requests!$AC$2:$AC$1001,"&lt;&gt;Y"))</f>
        <v/>
      </c>
    </row>
    <row r="29">
      <c r="A29" s="21">
        <f>IF(TRIM(Lists!A7)="","",TRIM(Lists!A7))</f>
        <v/>
      </c>
      <c r="B29" s="21">
        <f>IF(A29="","",COUNTIF(Requests!$AA$2:$AA$1001,A29))</f>
        <v/>
      </c>
      <c r="C29" s="21">
        <f>IF(A29="","",SUMPRODUCT((Requests!$AA$2:$AA$1001=A29)*Requests!$AJ$2:$AJ$1001))</f>
        <v/>
      </c>
      <c r="D29" s="21">
        <f>IF(A29="","",SUMPRODUCT((Requests!$AA$2:$AA$1001=A29)*Requests!$AK$2:$AK$1001))</f>
        <v/>
      </c>
      <c r="E29" s="33">
        <f>IF(A29="","",IFERROR(AVERAGEIF(Requests!$AA$2:$AA$1001,A29,Requests!$AH$2:$AH$1001),""))</f>
        <v/>
      </c>
      <c r="F29" s="34">
        <f>IF(A29="","",IFERROR(SUMIF(Requests!$AA$2:$AA$1001,A29,Requests!$AI$2:$AI$1001)/COUNTIFS(Requests!$AA$2:$AA$1001,A29,Requests!$AI$2:$AI$1001,"&gt;0"),$L$11))</f>
        <v/>
      </c>
      <c r="G29" s="34">
        <f>IF(OR(A29="",N(B29)=0),"",IFERROR(ROUND((C29*$L$5+D29*$L$6)*IF(E29="",$L$7,E29)/F29,2),""))</f>
        <v/>
      </c>
      <c r="H29" s="21">
        <f>IF(G29="","",SUMPRODUCT(ISNUMBER($G$24:$G$38)*($G$24:$G$38&gt;G29))+COUNTIF($G$24:G29,G29))</f>
        <v/>
      </c>
      <c r="I29" s="21">
        <f>IF(A29="","",COUNTIFS(Requests!$AA$2:$AA$1001,A29,Requests!$AC$2:$AC$1001,"&lt;&gt;Y"))</f>
        <v/>
      </c>
    </row>
    <row r="30">
      <c r="A30" s="21">
        <f>IF(TRIM(Lists!A8)="","",TRIM(Lists!A8))</f>
        <v/>
      </c>
      <c r="B30" s="21">
        <f>IF(A30="","",COUNTIF(Requests!$AA$2:$AA$1001,A30))</f>
        <v/>
      </c>
      <c r="C30" s="21">
        <f>IF(A30="","",SUMPRODUCT((Requests!$AA$2:$AA$1001=A30)*Requests!$AJ$2:$AJ$1001))</f>
        <v/>
      </c>
      <c r="D30" s="21">
        <f>IF(A30="","",SUMPRODUCT((Requests!$AA$2:$AA$1001=A30)*Requests!$AK$2:$AK$1001))</f>
        <v/>
      </c>
      <c r="E30" s="33">
        <f>IF(A30="","",IFERROR(AVERAGEIF(Requests!$AA$2:$AA$1001,A30,Requests!$AH$2:$AH$1001),""))</f>
        <v/>
      </c>
      <c r="F30" s="34">
        <f>IF(A30="","",IFERROR(SUMIF(Requests!$AA$2:$AA$1001,A30,Requests!$AI$2:$AI$1001)/COUNTIFS(Requests!$AA$2:$AA$1001,A30,Requests!$AI$2:$AI$1001,"&gt;0"),$L$11))</f>
        <v/>
      </c>
      <c r="G30" s="34">
        <f>IF(OR(A30="",N(B30)=0),"",IFERROR(ROUND((C30*$L$5+D30*$L$6)*IF(E30="",$L$7,E30)/F30,2),""))</f>
        <v/>
      </c>
      <c r="H30" s="21">
        <f>IF(G30="","",SUMPRODUCT(ISNUMBER($G$24:$G$38)*($G$24:$G$38&gt;G30))+COUNTIF($G$24:G30,G30))</f>
        <v/>
      </c>
      <c r="I30" s="21">
        <f>IF(A30="","",COUNTIFS(Requests!$AA$2:$AA$1001,A30,Requests!$AC$2:$AC$1001,"&lt;&gt;Y"))</f>
        <v/>
      </c>
    </row>
    <row r="31">
      <c r="A31" s="21">
        <f>IF(TRIM(Lists!A9)="","",TRIM(Lists!A9))</f>
        <v/>
      </c>
      <c r="B31" s="21">
        <f>IF(A31="","",COUNTIF(Requests!$AA$2:$AA$1001,A31))</f>
        <v/>
      </c>
      <c r="C31" s="21">
        <f>IF(A31="","",SUMPRODUCT((Requests!$AA$2:$AA$1001=A31)*Requests!$AJ$2:$AJ$1001))</f>
        <v/>
      </c>
      <c r="D31" s="21">
        <f>IF(A31="","",SUMPRODUCT((Requests!$AA$2:$AA$1001=A31)*Requests!$AK$2:$AK$1001))</f>
        <v/>
      </c>
      <c r="E31" s="33">
        <f>IF(A31="","",IFERROR(AVERAGEIF(Requests!$AA$2:$AA$1001,A31,Requests!$AH$2:$AH$1001),""))</f>
        <v/>
      </c>
      <c r="F31" s="34">
        <f>IF(A31="","",IFERROR(SUMIF(Requests!$AA$2:$AA$1001,A31,Requests!$AI$2:$AI$1001)/COUNTIFS(Requests!$AA$2:$AA$1001,A31,Requests!$AI$2:$AI$1001,"&gt;0"),$L$11))</f>
        <v/>
      </c>
      <c r="G31" s="34">
        <f>IF(OR(A31="",N(B31)=0),"",IFERROR(ROUND((C31*$L$5+D31*$L$6)*IF(E31="",$L$7,E31)/F31,2),""))</f>
        <v/>
      </c>
      <c r="H31" s="21">
        <f>IF(G31="","",SUMPRODUCT(ISNUMBER($G$24:$G$38)*($G$24:$G$38&gt;G31))+COUNTIF($G$24:G31,G31))</f>
        <v/>
      </c>
      <c r="I31" s="21">
        <f>IF(A31="","",COUNTIFS(Requests!$AA$2:$AA$1001,A31,Requests!$AC$2:$AC$1001,"&lt;&gt;Y"))</f>
        <v/>
      </c>
    </row>
    <row r="32">
      <c r="A32" s="21">
        <f>IF(TRIM(Lists!A10)="","",TRIM(Lists!A10))</f>
        <v/>
      </c>
      <c r="B32" s="21">
        <f>IF(A32="","",COUNTIF(Requests!$AA$2:$AA$1001,A32))</f>
        <v/>
      </c>
      <c r="C32" s="21">
        <f>IF(A32="","",SUMPRODUCT((Requests!$AA$2:$AA$1001=A32)*Requests!$AJ$2:$AJ$1001))</f>
        <v/>
      </c>
      <c r="D32" s="21">
        <f>IF(A32="","",SUMPRODUCT((Requests!$AA$2:$AA$1001=A32)*Requests!$AK$2:$AK$1001))</f>
        <v/>
      </c>
      <c r="E32" s="33">
        <f>IF(A32="","",IFERROR(AVERAGEIF(Requests!$AA$2:$AA$1001,A32,Requests!$AH$2:$AH$1001),""))</f>
        <v/>
      </c>
      <c r="F32" s="34">
        <f>IF(A32="","",IFERROR(SUMIF(Requests!$AA$2:$AA$1001,A32,Requests!$AI$2:$AI$1001)/COUNTIFS(Requests!$AA$2:$AA$1001,A32,Requests!$AI$2:$AI$1001,"&gt;0"),$L$11))</f>
        <v/>
      </c>
      <c r="G32" s="34">
        <f>IF(OR(A32="",N(B32)=0),"",IFERROR(ROUND((C32*$L$5+D32*$L$6)*IF(E32="",$L$7,E32)/F32,2),""))</f>
        <v/>
      </c>
      <c r="H32" s="21">
        <f>IF(G32="","",SUMPRODUCT(ISNUMBER($G$24:$G$38)*($G$24:$G$38&gt;G32))+COUNTIF($G$24:G32,G32))</f>
        <v/>
      </c>
      <c r="I32" s="21">
        <f>IF(A32="","",COUNTIFS(Requests!$AA$2:$AA$1001,A32,Requests!$AC$2:$AC$1001,"&lt;&gt;Y"))</f>
        <v/>
      </c>
    </row>
    <row r="33">
      <c r="A33" s="21">
        <f>IF(TRIM(Lists!A11)="","",TRIM(Lists!A11))</f>
        <v/>
      </c>
      <c r="B33" s="21">
        <f>IF(A33="","",COUNTIF(Requests!$AA$2:$AA$1001,A33))</f>
        <v/>
      </c>
      <c r="C33" s="21">
        <f>IF(A33="","",SUMPRODUCT((Requests!$AA$2:$AA$1001=A33)*Requests!$AJ$2:$AJ$1001))</f>
        <v/>
      </c>
      <c r="D33" s="21">
        <f>IF(A33="","",SUMPRODUCT((Requests!$AA$2:$AA$1001=A33)*Requests!$AK$2:$AK$1001))</f>
        <v/>
      </c>
      <c r="E33" s="33">
        <f>IF(A33="","",IFERROR(AVERAGEIF(Requests!$AA$2:$AA$1001,A33,Requests!$AH$2:$AH$1001),""))</f>
        <v/>
      </c>
      <c r="F33" s="34">
        <f>IF(A33="","",IFERROR(SUMIF(Requests!$AA$2:$AA$1001,A33,Requests!$AI$2:$AI$1001)/COUNTIFS(Requests!$AA$2:$AA$1001,A33,Requests!$AI$2:$AI$1001,"&gt;0"),$L$11))</f>
        <v/>
      </c>
      <c r="G33" s="34">
        <f>IF(OR(A33="",N(B33)=0),"",IFERROR(ROUND((C33*$L$5+D33*$L$6)*IF(E33="",$L$7,E33)/F33,2),""))</f>
        <v/>
      </c>
      <c r="H33" s="21">
        <f>IF(G33="","",SUMPRODUCT(ISNUMBER($G$24:$G$38)*($G$24:$G$38&gt;G33))+COUNTIF($G$24:G33,G33))</f>
        <v/>
      </c>
      <c r="I33" s="21">
        <f>IF(A33="","",COUNTIFS(Requests!$AA$2:$AA$1001,A33,Requests!$AC$2:$AC$1001,"&lt;&gt;Y"))</f>
        <v/>
      </c>
    </row>
    <row r="34">
      <c r="A34" s="21">
        <f>IF(TRIM(Lists!A12)="","",TRIM(Lists!A12))</f>
        <v/>
      </c>
      <c r="B34" s="21">
        <f>IF(A34="","",COUNTIF(Requests!$AA$2:$AA$1001,A34))</f>
        <v/>
      </c>
      <c r="C34" s="21">
        <f>IF(A34="","",SUMPRODUCT((Requests!$AA$2:$AA$1001=A34)*Requests!$AJ$2:$AJ$1001))</f>
        <v/>
      </c>
      <c r="D34" s="21">
        <f>IF(A34="","",SUMPRODUCT((Requests!$AA$2:$AA$1001=A34)*Requests!$AK$2:$AK$1001))</f>
        <v/>
      </c>
      <c r="E34" s="33">
        <f>IF(A34="","",IFERROR(AVERAGEIF(Requests!$AA$2:$AA$1001,A34,Requests!$AH$2:$AH$1001),""))</f>
        <v/>
      </c>
      <c r="F34" s="34">
        <f>IF(A34="","",IFERROR(SUMIF(Requests!$AA$2:$AA$1001,A34,Requests!$AI$2:$AI$1001)/COUNTIFS(Requests!$AA$2:$AA$1001,A34,Requests!$AI$2:$AI$1001,"&gt;0"),$L$11))</f>
        <v/>
      </c>
      <c r="G34" s="34">
        <f>IF(OR(A34="",N(B34)=0),"",IFERROR(ROUND((C34*$L$5+D34*$L$6)*IF(E34="",$L$7,E34)/F34,2),""))</f>
        <v/>
      </c>
      <c r="H34" s="21">
        <f>IF(G34="","",SUMPRODUCT(ISNUMBER($G$24:$G$38)*($G$24:$G$38&gt;G34))+COUNTIF($G$24:G34,G34))</f>
        <v/>
      </c>
      <c r="I34" s="21">
        <f>IF(A34="","",COUNTIFS(Requests!$AA$2:$AA$1001,A34,Requests!$AC$2:$AC$1001,"&lt;&gt;Y"))</f>
        <v/>
      </c>
    </row>
    <row r="35">
      <c r="A35" s="21">
        <f>IF(TRIM(Lists!A13)="","",TRIM(Lists!A13))</f>
        <v/>
      </c>
      <c r="B35" s="21">
        <f>IF(A35="","",COUNTIF(Requests!$AA$2:$AA$1001,A35))</f>
        <v/>
      </c>
      <c r="C35" s="21">
        <f>IF(A35="","",SUMPRODUCT((Requests!$AA$2:$AA$1001=A35)*Requests!$AJ$2:$AJ$1001))</f>
        <v/>
      </c>
      <c r="D35" s="21">
        <f>IF(A35="","",SUMPRODUCT((Requests!$AA$2:$AA$1001=A35)*Requests!$AK$2:$AK$1001))</f>
        <v/>
      </c>
      <c r="E35" s="33">
        <f>IF(A35="","",IFERROR(AVERAGEIF(Requests!$AA$2:$AA$1001,A35,Requests!$AH$2:$AH$1001),""))</f>
        <v/>
      </c>
      <c r="F35" s="34">
        <f>IF(A35="","",IFERROR(SUMIF(Requests!$AA$2:$AA$1001,A35,Requests!$AI$2:$AI$1001)/COUNTIFS(Requests!$AA$2:$AA$1001,A35,Requests!$AI$2:$AI$1001,"&gt;0"),$L$11))</f>
        <v/>
      </c>
      <c r="G35" s="34">
        <f>IF(OR(A35="",N(B35)=0),"",IFERROR(ROUND((C35*$L$5+D35*$L$6)*IF(E35="",$L$7,E35)/F35,2),""))</f>
        <v/>
      </c>
      <c r="H35" s="21">
        <f>IF(G35="","",SUMPRODUCT(ISNUMBER($G$24:$G$38)*($G$24:$G$38&gt;G35))+COUNTIF($G$24:G35,G35))</f>
        <v/>
      </c>
      <c r="I35" s="21">
        <f>IF(A35="","",COUNTIFS(Requests!$AA$2:$AA$1001,A35,Requests!$AC$2:$AC$1001,"&lt;&gt;Y"))</f>
        <v/>
      </c>
    </row>
    <row r="36">
      <c r="A36" s="21">
        <f>IF(TRIM(Lists!A14)="","",TRIM(Lists!A14))</f>
        <v/>
      </c>
      <c r="B36" s="21">
        <f>IF(A36="","",COUNTIF(Requests!$AA$2:$AA$1001,A36))</f>
        <v/>
      </c>
      <c r="C36" s="21">
        <f>IF(A36="","",SUMPRODUCT((Requests!$AA$2:$AA$1001=A36)*Requests!$AJ$2:$AJ$1001))</f>
        <v/>
      </c>
      <c r="D36" s="21">
        <f>IF(A36="","",SUMPRODUCT((Requests!$AA$2:$AA$1001=A36)*Requests!$AK$2:$AK$1001))</f>
        <v/>
      </c>
      <c r="E36" s="33">
        <f>IF(A36="","",IFERROR(AVERAGEIF(Requests!$AA$2:$AA$1001,A36,Requests!$AH$2:$AH$1001),""))</f>
        <v/>
      </c>
      <c r="F36" s="34">
        <f>IF(A36="","",IFERROR(SUMIF(Requests!$AA$2:$AA$1001,A36,Requests!$AI$2:$AI$1001)/COUNTIFS(Requests!$AA$2:$AA$1001,A36,Requests!$AI$2:$AI$1001,"&gt;0"),$L$11))</f>
        <v/>
      </c>
      <c r="G36" s="34">
        <f>IF(OR(A36="",N(B36)=0),"",IFERROR(ROUND((C36*$L$5+D36*$L$6)*IF(E36="",$L$7,E36)/F36,2),""))</f>
        <v/>
      </c>
      <c r="H36" s="21">
        <f>IF(G36="","",SUMPRODUCT(ISNUMBER($G$24:$G$38)*($G$24:$G$38&gt;G36))+COUNTIF($G$24:G36,G36))</f>
        <v/>
      </c>
      <c r="I36" s="21">
        <f>IF(A36="","",COUNTIFS(Requests!$AA$2:$AA$1001,A36,Requests!$AC$2:$AC$1001,"&lt;&gt;Y"))</f>
        <v/>
      </c>
    </row>
    <row r="37">
      <c r="A37" s="21">
        <f>IF(TRIM(Lists!A15)="","",TRIM(Lists!A15))</f>
        <v/>
      </c>
      <c r="B37" s="21">
        <f>IF(A37="","",COUNTIF(Requests!$AA$2:$AA$1001,A37))</f>
        <v/>
      </c>
      <c r="C37" s="21">
        <f>IF(A37="","",SUMPRODUCT((Requests!$AA$2:$AA$1001=A37)*Requests!$AJ$2:$AJ$1001))</f>
        <v/>
      </c>
      <c r="D37" s="21">
        <f>IF(A37="","",SUMPRODUCT((Requests!$AA$2:$AA$1001=A37)*Requests!$AK$2:$AK$1001))</f>
        <v/>
      </c>
      <c r="E37" s="33">
        <f>IF(A37="","",IFERROR(AVERAGEIF(Requests!$AA$2:$AA$1001,A37,Requests!$AH$2:$AH$1001),""))</f>
        <v/>
      </c>
      <c r="F37" s="34">
        <f>IF(A37="","",IFERROR(SUMIF(Requests!$AA$2:$AA$1001,A37,Requests!$AI$2:$AI$1001)/COUNTIFS(Requests!$AA$2:$AA$1001,A37,Requests!$AI$2:$AI$1001,"&gt;0"),$L$11))</f>
        <v/>
      </c>
      <c r="G37" s="34">
        <f>IF(OR(A37="",N(B37)=0),"",IFERROR(ROUND((C37*$L$5+D37*$L$6)*IF(E37="",$L$7,E37)/F37,2),""))</f>
        <v/>
      </c>
      <c r="H37" s="21">
        <f>IF(G37="","",SUMPRODUCT(ISNUMBER($G$24:$G$38)*($G$24:$G$38&gt;G37))+COUNTIF($G$24:G37,G37))</f>
        <v/>
      </c>
      <c r="I37" s="21">
        <f>IF(A37="","",COUNTIFS(Requests!$AA$2:$AA$1001,A37,Requests!$AC$2:$AC$1001,"&lt;&gt;Y"))</f>
        <v/>
      </c>
    </row>
    <row r="38">
      <c r="A38" s="21">
        <f>IF(TRIM(Lists!A16)="","",TRIM(Lists!A16))</f>
        <v/>
      </c>
      <c r="B38" s="21">
        <f>IF(A38="","",COUNTIF(Requests!$AA$2:$AA$1001,A38))</f>
        <v/>
      </c>
      <c r="C38" s="21">
        <f>IF(A38="","",SUMPRODUCT((Requests!$AA$2:$AA$1001=A38)*Requests!$AJ$2:$AJ$1001))</f>
        <v/>
      </c>
      <c r="D38" s="21">
        <f>IF(A38="","",SUMPRODUCT((Requests!$AA$2:$AA$1001=A38)*Requests!$AK$2:$AK$1001))</f>
        <v/>
      </c>
      <c r="E38" s="33">
        <f>IF(A38="","",IFERROR(AVERAGEIF(Requests!$AA$2:$AA$1001,A38,Requests!$AH$2:$AH$1001),""))</f>
        <v/>
      </c>
      <c r="F38" s="34">
        <f>IF(A38="","",IFERROR(SUMIF(Requests!$AA$2:$AA$1001,A38,Requests!$AI$2:$AI$1001)/COUNTIFS(Requests!$AA$2:$AA$1001,A38,Requests!$AI$2:$AI$1001,"&gt;0"),$L$11))</f>
        <v/>
      </c>
      <c r="G38" s="34">
        <f>IF(OR(A38="",N(B38)=0),"",IFERROR(ROUND((C38*$L$5+D38*$L$6)*IF(E38="",$L$7,E38)/F38,2),""))</f>
        <v/>
      </c>
      <c r="H38" s="21">
        <f>IF(G38="","",SUMPRODUCT(ISNUMBER($G$24:$G$38)*($G$24:$G$38&gt;G38))+COUNTIF($G$24:G38,G38))</f>
        <v/>
      </c>
      <c r="I38" s="21">
        <f>IF(A38="","",COUNTIFS(Requests!$AA$2:$AA$1001,A38,Requests!$AC$2:$AC$1001,"&lt;&gt;Y"))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8F8499"/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" customWidth="1" min="2" max="2"/>
    <col width="12" customWidth="1" min="3" max="3"/>
    <col width="3" customWidth="1" min="4" max="4"/>
    <col width="10" customWidth="1" min="5" max="5"/>
    <col width="3" customWidth="1" min="6" max="6"/>
    <col width="10" customWidth="1" min="7" max="7"/>
    <col width="3" customWidth="1" min="8" max="8"/>
    <col width="20" customWidth="1" min="9" max="9"/>
    <col width="46" customWidth="1" min="10" max="10"/>
  </cols>
  <sheetData>
    <row r="1" ht="32" customHeight="1">
      <c r="A1" s="3" t="inlineStr">
        <is>
          <t>Themes (edit me)</t>
        </is>
      </c>
      <c r="C1" s="3" t="inlineStr">
        <is>
          <t>Status</t>
        </is>
      </c>
      <c r="E1" s="3" t="inlineStr">
        <is>
          <t>Replied</t>
        </is>
      </c>
      <c r="G1" s="3" t="inlineStr">
        <is>
          <t>Effort</t>
        </is>
      </c>
      <c r="I1" s="3" t="inlineStr">
        <is>
          <t>Column names to look for</t>
        </is>
      </c>
      <c r="J1" s="3" t="inlineStr">
        <is>
          <t>Header in your export (edit if you renamed a question)</t>
        </is>
      </c>
    </row>
    <row r="2">
      <c r="A2" s="23" t="inlineStr">
        <is>
          <t>Exports and reports</t>
        </is>
      </c>
      <c r="C2" s="23" t="inlineStr">
        <is>
          <t>New</t>
        </is>
      </c>
      <c r="E2" s="23" t="inlineStr">
        <is>
          <t>Y</t>
        </is>
      </c>
      <c r="G2" s="23" t="inlineStr">
        <is>
          <t>S</t>
        </is>
      </c>
      <c r="I2" s="31" t="inlineStr">
        <is>
          <t>Response ID</t>
        </is>
      </c>
      <c r="J2" s="23" t="inlineStr">
        <is>
          <t>Response ID</t>
        </is>
      </c>
    </row>
    <row r="3">
      <c r="A3" s="23" t="inlineStr">
        <is>
          <t>Integrations</t>
        </is>
      </c>
      <c r="C3" s="23" t="inlineStr">
        <is>
          <t>Grouped</t>
        </is>
      </c>
      <c r="E3" s="23" t="inlineStr">
        <is>
          <t>N</t>
        </is>
      </c>
      <c r="G3" s="23" t="inlineStr">
        <is>
          <t>M</t>
        </is>
      </c>
      <c r="I3" s="31" t="inlineStr">
        <is>
          <t>Person's user id</t>
        </is>
      </c>
      <c r="J3" s="23" t="inlineStr">
        <is>
          <t>user_id</t>
        </is>
      </c>
    </row>
    <row r="4">
      <c r="A4" s="23" t="inlineStr">
        <is>
          <t>Team access</t>
        </is>
      </c>
      <c r="C4" s="23" t="inlineStr">
        <is>
          <t>Planned</t>
        </is>
      </c>
      <c r="G4" s="23" t="inlineStr">
        <is>
          <t>L</t>
        </is>
      </c>
      <c r="I4" s="31" t="inlineStr">
        <is>
          <t>Person's email</t>
        </is>
      </c>
      <c r="J4" s="23" t="inlineStr">
        <is>
          <t>Your email (so we can tell you when it ships)</t>
        </is>
      </c>
    </row>
    <row r="5">
      <c r="A5" s="23" t="inlineStr">
        <is>
          <t>Faster setup</t>
        </is>
      </c>
      <c r="C5" s="23" t="inlineStr">
        <is>
          <t>Shipped</t>
        </is>
      </c>
      <c r="I5" s="31" t="inlineStr">
        <is>
          <t>Plan</t>
        </is>
      </c>
      <c r="J5" s="23" t="inlineStr">
        <is>
          <t>plan</t>
        </is>
      </c>
    </row>
    <row r="6">
      <c r="A6" s="23" t="inlineStr">
        <is>
          <t>Speed</t>
        </is>
      </c>
      <c r="C6" s="23" t="inlineStr">
        <is>
          <t>Not now</t>
        </is>
      </c>
      <c r="I6" s="31" t="inlineStr">
        <is>
          <t>Impact (1 to 5)</t>
        </is>
      </c>
      <c r="J6" s="23" t="inlineStr">
        <is>
          <t>How much does this get in your way?</t>
        </is>
      </c>
    </row>
    <row r="7">
      <c r="A7" s="23" t="n"/>
    </row>
    <row r="8">
      <c r="A8" s="23" t="n"/>
      <c r="I8" s="14" t="inlineStr">
        <is>
          <t>The sheet finds columns by these names, so column order does not matter.</t>
        </is>
      </c>
    </row>
    <row r="9">
      <c r="A9" s="23" t="n"/>
    </row>
    <row r="10">
      <c r="A10" s="23" t="n"/>
    </row>
    <row r="11">
      <c r="A11" s="23" t="n"/>
    </row>
    <row r="12">
      <c r="A12" s="23" t="n"/>
    </row>
    <row r="13">
      <c r="A13" s="23" t="n"/>
    </row>
    <row r="14">
      <c r="A14" s="23" t="n"/>
    </row>
    <row r="15">
      <c r="A15" s="23" t="n"/>
    </row>
    <row r="16">
      <c r="A16" s="2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2026-10-26T17:31:17Z</dcterms:created>
  <dcterms:modified xsi:type="dcterms:W3CDTF">2026-10-26T17:31:18Z</dcterms:modified>
</cp:coreProperties>
</file>