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People" sheetId="3" state="visible" r:id="rId3"/>
    <sheet xmlns:r="http://schemas.openxmlformats.org/officeDocument/2006/relationships" name="Spending" sheetId="4" state="visible" r:id="rId4"/>
    <sheet xmlns:r="http://schemas.openxmlformats.org/officeDocument/2006/relationships" name="Settings" sheetId="5" state="visible" r:id="rId5"/>
    <sheet xmlns:r="http://schemas.openxmlformats.org/officeDocument/2006/relationships" name="Lis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b val="1"/>
      <color rgb="00231A2E"/>
      <sz val="16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6" fillId="0" borderId="1" pivotButton="0" quotePrefix="0" xfId="0"/>
    <xf numFmtId="1" fontId="5" fillId="4" borderId="1" pivotButton="0" quotePrefix="0" xfId="0"/>
    <xf numFmtId="4" fontId="5" fillId="4" borderId="1" pivotButton="0" quotePrefix="0" xfId="0"/>
    <xf numFmtId="1" fontId="6" fillId="4" borderId="1" pivotButton="0" quotePrefix="0" xfId="0"/>
    <xf numFmtId="9" fontId="5" fillId="4" borderId="1" pivotButton="0" quotePrefix="0" xfId="0"/>
    <xf numFmtId="0" fontId="6" fillId="4" borderId="1" pivotButton="0" quotePrefix="0" xfId="0"/>
    <xf numFmtId="164" fontId="5" fillId="4" borderId="1" pivotButton="0" quotePrefix="0" xfId="0"/>
    <xf numFmtId="0" fontId="8" fillId="0" borderId="0" applyAlignment="1" pivotButton="0" quotePrefix="0" xfId="0">
      <alignment vertical="top" wrapText="1"/>
    </xf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9" fillId="3" borderId="1" pivotButton="0" quotePrefix="0" xfId="0"/>
    <xf numFmtId="4" fontId="6" fillId="3" borderId="1" pivotButton="0" quotePrefix="0" xfId="0"/>
    <xf numFmtId="4" fontId="6" fillId="4" borderId="1" pivotButton="0" quotePrefix="0" xfId="0"/>
    <xf numFmtId="4" fontId="9" fillId="3" borderId="1" pivotButton="0" quotePrefix="0" xfId="0"/>
    <xf numFmtId="164" fontId="9" fillId="3" borderId="1" pivotButton="0" quotePrefix="0" xfId="0"/>
    <xf numFmtId="164" fontId="6" fillId="3" borderId="1" pivotButton="0" quotePrefix="0" xfId="0"/>
    <xf numFmtId="0" fontId="6" fillId="3" borderId="1" pivotButton="0" quotePrefix="0" xfId="0"/>
    <xf numFmtId="0" fontId="6" fillId="0" borderId="1" applyAlignment="1" pivotButton="0" quotePrefix="0" xfId="0">
      <alignment vertical="center" wrapText="1"/>
    </xf>
    <xf numFmtId="4" fontId="5" fillId="3" borderId="1" applyAlignment="1" pivotButton="0" quotePrefix="0" xfId="0">
      <alignment horizontal="center"/>
    </xf>
    <xf numFmtId="4" fontId="9" fillId="0" borderId="1" applyAlignment="1" pivotButton="0" quotePrefix="0" xfId="0">
      <alignment horizontal="center"/>
    </xf>
    <xf numFmtId="4" fontId="5" fillId="4" borderId="1" applyAlignment="1" pivotButton="0" quotePrefix="0" xfId="0">
      <alignment horizontal="center"/>
    </xf>
    <xf numFmtId="164" fontId="5" fillId="3" borderId="1" applyAlignment="1" pivotButton="0" quotePrefix="0" xfId="0">
      <alignment horizontal="center"/>
    </xf>
    <xf numFmtId="164" fontId="9" fillId="0" borderId="1" applyAlignment="1" pivotButton="0" quotePrefix="0" xfId="0">
      <alignment horizontal="center"/>
    </xf>
    <xf numFmtId="164" fontId="5" fillId="4" borderId="1" applyAlignment="1" pivotButton="0" quotePrefix="0" xfId="0">
      <alignment horizontal="center"/>
    </xf>
    <xf numFmtId="0" fontId="9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One row per person. Rows 2 to 9 are EXAMPLE data: select A2 to M9 and press Delete (clear the yellow cells only) before you add your own people.</t>
      </text>
    </comment>
    <comment ref="D1" authorId="0" shapeId="0">
      <text>
        <t>Leave blank to use the amount on the Settings tab. Type a number for anyone who owes a different amount, for example a child's ticket or a smaller share.</t>
      </text>
    </comment>
    <comment ref="F1" authorId="0" shapeId="0">
      <text>
        <t>The total this person has paid so far, from every payment. If they pay in two parts, add the second amount to the first.</t>
      </text>
    </comment>
    <comment ref="G1" authorId="0" shapeId="0">
      <text>
        <t>Pick how the money reached you. For a payment form, the CSV export's Payment amount and Payment paid at columns hold the amount and the date.</t>
      </text>
    </comment>
    <comment ref="K1" authorId="0" shapeId="0">
      <text>
        <t>The date you last sent this person your own message about paying. The sheet sends nothing.</t>
      </text>
    </comment>
    <comment ref="L1" authorId="0" shapeId="0">
      <text>
        <t>Yes = still owes and you have not followed up. Pay back extra = they paid more than they owe.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A1" authorId="0" shapeId="0">
      <text>
        <t>One row per cost: room hire, food, a gift, printing. Rows 2 to 4 are EXAMPLE data: clear A2 to I4 before you add your own.</t>
      </text>
    </comment>
    <comment ref="E1" authorId="0" shapeId="0">
      <text>
        <t>Group money = paid from what people gave you. My own money or Someone else's money = a person fronted it and may need paying back.</t>
      </text>
    </comment>
    <comment ref="G1" authorId="0" shapeId="0">
      <text>
        <t>Keep a photo or a copy of every bill you pay with group money, so anyone can check the totals.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C3" authorId="0" shapeId="0">
      <text>
        <t>The usual amount per person, for example the ticket price or each person's share. Leave empty to use the example in the next column.</t>
      </text>
    </comment>
    <comment ref="C4" authorId="0" shapeId="0">
      <text>
        <t>The date you need everyone's money by. Type it as a date, for example 2026-12-05. Leave empty to use the example in the next column.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Event money tracker</t>
        </is>
      </c>
    </row>
    <row r="3">
      <c r="B3" s="2" t="inlineStr">
        <is>
          <t>Who owes what, who has paid, how they paid, and what you've spent. https://hornetforms.com/blog/how-to-collect-money-for-an-event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Clear the examples</t>
        </is>
      </c>
      <c r="D6" s="6" t="inlineStr">
        <is>
          <t>On People, clear rows 2 to 9. On Spending, clear rows 2 to 4. They are made-up rows that show how the sheet works. The red line on Summary goes away when they are gone.</t>
        </is>
      </c>
    </row>
    <row r="7" ht="44" customHeight="1">
      <c r="B7" s="4" t="n">
        <v>2</v>
      </c>
      <c r="C7" s="5" t="inlineStr">
        <is>
          <t>Set the amount and the deadline</t>
        </is>
      </c>
      <c r="D7" s="6" t="inlineStr">
        <is>
          <t>On Settings, type the amount each person owes and the date you need the money by.</t>
        </is>
      </c>
    </row>
    <row r="8" ht="44" customHeight="1">
      <c r="B8" s="4" t="n">
        <v>3</v>
      </c>
      <c r="C8" s="5" t="inlineStr">
        <is>
          <t>List everyone</t>
        </is>
      </c>
      <c r="D8" s="6" t="inlineStr">
        <is>
          <t>On People, add one row per person: name, email or phone and what they are paying for. Leave Amount due blank to use the Settings amount, or type a different amount.</t>
        </is>
      </c>
    </row>
    <row r="9" ht="44" customHeight="1">
      <c r="B9" s="4" t="n">
        <v>4</v>
      </c>
      <c r="C9" s="5" t="inlineStr">
        <is>
          <t>Record each payment</t>
        </is>
      </c>
      <c r="D9" s="6" t="inlineStr">
        <is>
          <t>When money comes in, type the total paid so far, how it reached you and the date. Balance and Status work themselves out.</t>
        </is>
      </c>
    </row>
    <row r="10" ht="44" customHeight="1">
      <c r="B10" s="4" t="n">
        <v>5</v>
      </c>
      <c r="C10" s="5" t="inlineStr">
        <is>
          <t>Follow up yourself</t>
        </is>
      </c>
      <c r="D10" s="6" t="inlineStr">
        <is>
          <t>Filter Follow up? to Yes. Send each person your own short message, then type today's date in Last follow-up. The sheet sends nothing.</t>
        </is>
      </c>
    </row>
    <row r="11" ht="44" customHeight="1">
      <c r="B11" s="4" t="n">
        <v>6</v>
      </c>
      <c r="C11" s="5" t="inlineStr">
        <is>
          <t>Log the costs</t>
        </is>
      </c>
      <c r="D11" s="6" t="inlineStr">
        <is>
          <t>On Spending, add every cost and whose money paid it. Summary shows what you've spent, who to pay back and what's left.</t>
        </is>
      </c>
    </row>
    <row r="13">
      <c r="B13" s="7" t="inlineStr">
        <is>
          <t>Color key</t>
        </is>
      </c>
    </row>
    <row r="14">
      <c r="C14" s="8" t="inlineStr">
        <is>
          <t>Yellow</t>
        </is>
      </c>
      <c r="D14" s="9" t="inlineStr">
        <is>
          <t>You type or pick here.</t>
        </is>
      </c>
    </row>
    <row r="15">
      <c r="C15" s="10" t="inlineStr">
        <is>
          <t>Grey</t>
        </is>
      </c>
      <c r="D15" s="9" t="inlineStr">
        <is>
          <t>Worked out for you. Please do not type here.</t>
        </is>
      </c>
    </row>
    <row r="16">
      <c r="C16" s="11" t="inlineStr">
        <is>
          <t>Dark</t>
        </is>
      </c>
      <c r="D16" s="9" t="inlineStr">
        <is>
          <t>Column names. Please keep them as they are.</t>
        </is>
      </c>
    </row>
    <row r="18">
      <c r="B18" s="7" t="inlineStr">
        <is>
          <t>Good to know</t>
        </is>
      </c>
    </row>
    <row r="19" ht="28" customHeight="1">
      <c r="C19" s="12" t="inlineStr">
        <is>
          <t>Opens in Excel and Google Sheets. Every formula uses functions both apps share.</t>
        </is>
      </c>
    </row>
    <row r="20" ht="28" customHeight="1">
      <c r="C20" s="12" t="inlineStr">
        <is>
          <t>Use one currency for the whole sheet. Amounts have no currency sign, so type plain numbers.</t>
        </is>
      </c>
    </row>
    <row r="21" ht="28" customHeight="1">
      <c r="C21" s="12" t="inlineStr">
        <is>
          <t>Someone paid in two parts? Add the parts together in Paid so far and put the latest date in Paid date.</t>
        </is>
      </c>
    </row>
    <row r="22" ht="34" customHeight="1">
      <c r="C22" s="12" t="inlineStr">
        <is>
          <t>Collecting for a charity? IRS Publication 1771 covers what a charity must tell donors when a payment over $75 is partly a donation and partly for goods or services, like a dinner ticket. Check with your adviser.</t>
        </is>
      </c>
    </row>
    <row r="24">
      <c r="B24" s="7" t="inlineStr">
        <is>
          <t>Example data</t>
        </is>
      </c>
    </row>
    <row r="25" ht="32" customHeight="1">
      <c r="C25" s="13" t="inlineStr">
        <is>
          <t>The sheet ships with EXAMPLE rows (a 40-a-head reunion dinner). Clear them before you start.</t>
        </is>
      </c>
    </row>
    <row r="27">
      <c r="C27" s="14" t="inlineStr">
        <is>
          <t>Made by HornetForms, hornetforms.com</t>
        </is>
      </c>
    </row>
  </sheetData>
  <mergeCells count="5">
    <mergeCell ref="C20:D20"/>
    <mergeCell ref="C21:D21"/>
    <mergeCell ref="C25:D25"/>
    <mergeCell ref="C19:D19"/>
    <mergeCell ref="C22:D22"/>
  </mergeCells>
  <pageMargins left="0.75" right="0.75" top="1" bottom="1" header="0.5" footer="0.5"/>
  <pageSetup orientation="landscape" fitToWidth="1"/>
  <headerFooter>
    <oddHeader/>
    <oddFooter>&amp;Chttps://hornetforms.com/blog/how-to-collect-money-for-an-event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31A2E"/>
    <outlinePr summaryBelow="1" summaryRight="1"/>
    <pageSetUpPr/>
  </sheetPr>
  <dimension ref="B1:G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6" customWidth="1" min="3" max="3"/>
    <col width="3" customWidth="1" min="4" max="4"/>
    <col width="26" customWidth="1" min="5" max="5"/>
    <col width="16" customWidth="1" min="6" max="6"/>
    <col width="16" customWidth="1" min="7" max="7"/>
  </cols>
  <sheetData>
    <row r="1">
      <c r="B1" s="15" t="inlineStr">
        <is>
          <t>Event money summary</t>
        </is>
      </c>
    </row>
    <row r="2">
      <c r="B2" s="16">
        <f>IF(COUNTIF(People!$M$2:$M$301,"EXAMPLE*")&gt;0,"You are looking at EXAMPLE data. Clear rows 2 to 9 on People and rows 2 to 4 on Spending.","")</f>
        <v/>
      </c>
    </row>
    <row r="4">
      <c r="B4" s="3" t="inlineStr">
        <is>
          <t>Money in</t>
        </is>
      </c>
      <c r="C4" s="3" t="inlineStr">
        <is>
          <t>Total</t>
        </is>
      </c>
      <c r="E4" s="3" t="inlineStr">
        <is>
          <t>Collected by how they paid</t>
        </is>
      </c>
      <c r="F4" s="3" t="inlineStr">
        <is>
          <t>Total</t>
        </is>
      </c>
      <c r="G4" s="3" t="inlineStr">
        <is>
          <t>People</t>
        </is>
      </c>
    </row>
    <row r="5">
      <c r="B5" s="17" t="inlineStr">
        <is>
          <t>People on the list</t>
        </is>
      </c>
      <c r="C5" s="18">
        <f>COUNTA(People!$A$2:$A$301)</f>
        <v/>
      </c>
      <c r="E5" s="17" t="inlineStr">
        <is>
          <t>Cash</t>
        </is>
      </c>
      <c r="F5" s="19">
        <f>SUMIF(People!$G$2:$G$301,"Cash",People!$F$2:$F$301)</f>
        <v/>
      </c>
      <c r="G5" s="20">
        <f>COUNTIFS(People!$G$2:$G$301,"Cash",People!$F$2:$F$301,"&gt;0")</f>
        <v/>
      </c>
    </row>
    <row r="6">
      <c r="B6" s="17" t="inlineStr">
        <is>
          <t>Total due</t>
        </is>
      </c>
      <c r="C6" s="19">
        <f>SUM(People!$E$2:$E$301)</f>
        <v/>
      </c>
      <c r="E6" s="17" t="inlineStr">
        <is>
          <t>Check</t>
        </is>
      </c>
      <c r="F6" s="19">
        <f>SUMIF(People!$G$2:$G$301,"Check",People!$F$2:$F$301)</f>
        <v/>
      </c>
      <c r="G6" s="20">
        <f>COUNTIFS(People!$G$2:$G$301,"Check",People!$F$2:$F$301,"&gt;0")</f>
        <v/>
      </c>
    </row>
    <row r="7">
      <c r="B7" s="17" t="inlineStr">
        <is>
          <t>Collected so far</t>
        </is>
      </c>
      <c r="C7" s="19">
        <f>SUM(People!$F$2:$F$301)</f>
        <v/>
      </c>
      <c r="E7" s="17" t="inlineStr">
        <is>
          <t>Bank transfer</t>
        </is>
      </c>
      <c r="F7" s="19">
        <f>SUMIF(People!$G$2:$G$301,"Bank transfer",People!$F$2:$F$301)</f>
        <v/>
      </c>
      <c r="G7" s="20">
        <f>COUNTIFS(People!$G$2:$G$301,"Bank transfer",People!$F$2:$F$301,"&gt;0")</f>
        <v/>
      </c>
    </row>
    <row r="8">
      <c r="B8" s="17" t="inlineStr">
        <is>
          <t>Still to collect</t>
        </is>
      </c>
      <c r="C8" s="19">
        <f>SUMIF(People!$J$2:$J$301,"Part paid",People!$I$2:$I$301)+SUMIF(People!$J$2:$J$301,"Not paid",People!$I$2:$I$301)</f>
        <v/>
      </c>
      <c r="E8" s="17" t="inlineStr">
        <is>
          <t>Payment app</t>
        </is>
      </c>
      <c r="F8" s="19">
        <f>SUMIF(People!$G$2:$G$301,"Payment app",People!$F$2:$F$301)</f>
        <v/>
      </c>
      <c r="G8" s="20">
        <f>COUNTIFS(People!$G$2:$G$301,"Payment app",People!$F$2:$F$301,"&gt;0")</f>
        <v/>
      </c>
    </row>
    <row r="9">
      <c r="B9" s="17" t="inlineStr">
        <is>
          <t>Paid in more than they owe</t>
        </is>
      </c>
      <c r="C9" s="19">
        <f>-SUMIF(People!$J$2:$J$301,"Overpaid",People!$I$2:$I$301)</f>
        <v/>
      </c>
      <c r="E9" s="17" t="inlineStr">
        <is>
          <t>Payment form</t>
        </is>
      </c>
      <c r="F9" s="19">
        <f>SUMIF(People!$G$2:$G$301,"Payment form",People!$F$2:$F$301)</f>
        <v/>
      </c>
      <c r="G9" s="20">
        <f>COUNTIFS(People!$G$2:$G$301,"Payment form",People!$F$2:$F$301,"&gt;0")</f>
        <v/>
      </c>
    </row>
    <row r="10">
      <c r="B10" s="17" t="inlineStr">
        <is>
          <t>Share collected</t>
        </is>
      </c>
      <c r="C10" s="21">
        <f>IFERROR(C7/C6,0)</f>
        <v/>
      </c>
      <c r="E10" s="17" t="inlineStr">
        <is>
          <t>Other</t>
        </is>
      </c>
      <c r="F10" s="19">
        <f>SUMIF(People!$G$2:$G$301,"Other",People!$F$2:$F$301)</f>
        <v/>
      </c>
      <c r="G10" s="20">
        <f>COUNTIFS(People!$G$2:$G$301,"Other",People!$F$2:$F$301,"&gt;0")</f>
        <v/>
      </c>
    </row>
    <row r="11">
      <c r="E11" s="17" t="inlineStr">
        <is>
          <t>Paid via left blank</t>
        </is>
      </c>
      <c r="F11" s="19">
        <f>C7-SUM(F5:F10)</f>
        <v/>
      </c>
      <c r="G11" s="22">
        <f>COUNTIFS(People!$G$2:$G$301,"",People!$F$2:$F$301,"&gt;0")</f>
        <v/>
      </c>
    </row>
    <row r="12">
      <c r="B12" s="3" t="inlineStr">
        <is>
          <t>People by status</t>
        </is>
      </c>
      <c r="C12" s="3" t="inlineStr">
        <is>
          <t>Total</t>
        </is>
      </c>
    </row>
    <row r="13">
      <c r="B13" s="17" t="inlineStr">
        <is>
          <t>Paid</t>
        </is>
      </c>
      <c r="C13" s="18">
        <f>COUNTIF(People!$J$2:$J$301,"Paid")</f>
        <v/>
      </c>
    </row>
    <row r="14">
      <c r="B14" s="17" t="inlineStr">
        <is>
          <t>Part paid</t>
        </is>
      </c>
      <c r="C14" s="18">
        <f>COUNTIF(People!$J$2:$J$301,"Part paid")</f>
        <v/>
      </c>
      <c r="E14" s="3" t="inlineStr">
        <is>
          <t>Money out and what's left</t>
        </is>
      </c>
      <c r="F14" s="3" t="inlineStr">
        <is>
          <t>Total</t>
        </is>
      </c>
    </row>
    <row r="15">
      <c r="B15" s="17" t="inlineStr">
        <is>
          <t>Not paid</t>
        </is>
      </c>
      <c r="C15" s="18">
        <f>COUNTIF(People!$J$2:$J$301,"Not paid")</f>
        <v/>
      </c>
      <c r="E15" s="17" t="inlineStr">
        <is>
          <t>Costs so far</t>
        </is>
      </c>
      <c r="F15" s="19">
        <f>SUM(Spending!$C$2:$C$101)</f>
        <v/>
      </c>
    </row>
    <row r="16">
      <c r="B16" s="17" t="inlineStr">
        <is>
          <t>Overpaid</t>
        </is>
      </c>
      <c r="C16" s="18">
        <f>COUNTIF(People!$J$2:$J$301,"Overpaid")</f>
        <v/>
      </c>
      <c r="E16" s="17" t="inlineStr">
        <is>
          <t>Owed back to people who fronted costs</t>
        </is>
      </c>
      <c r="F16" s="19">
        <f>SUM(Spending!$H$2:$H$101)</f>
        <v/>
      </c>
    </row>
    <row r="17">
      <c r="B17" s="17" t="inlineStr">
        <is>
          <t>Still to follow up (Follow up? is Yes)</t>
        </is>
      </c>
      <c r="C17" s="18">
        <f>COUNTIF(People!$L$2:$L$301,"Yes")</f>
        <v/>
      </c>
      <c r="E17" s="17" t="inlineStr">
        <is>
          <t>Left after costs (collected minus costs)</t>
        </is>
      </c>
      <c r="F17" s="19">
        <f>C7-F15</f>
        <v/>
      </c>
    </row>
    <row r="18">
      <c r="E18" s="17" t="inlineStr">
        <is>
          <t>Cost per person so far</t>
        </is>
      </c>
      <c r="F18" s="19">
        <f>IFERROR(F15/C5,0)</f>
        <v/>
      </c>
    </row>
    <row r="19">
      <c r="B19" s="3" t="inlineStr">
        <is>
          <t>Deadline</t>
        </is>
      </c>
      <c r="C19" s="3" t="inlineStr">
        <is>
          <t>Total</t>
        </is>
      </c>
    </row>
    <row r="20">
      <c r="B20" s="17" t="inlineStr">
        <is>
          <t>Money deadline</t>
        </is>
      </c>
      <c r="C20" s="23">
        <f>Settings!$E$4</f>
        <v/>
      </c>
    </row>
    <row r="21">
      <c r="B21" s="17" t="inlineStr">
        <is>
          <t>Days to the deadline (from today)</t>
        </is>
      </c>
      <c r="C21" s="18">
        <f>IFERROR(Settings!$E$4-TODAY(),"")</f>
        <v/>
      </c>
    </row>
    <row r="23" ht="30" customHeight="1">
      <c r="B23" s="24" t="inlineStr">
        <is>
          <t>Amounts are what people handed over. For a payment form they are before Stripe's processing fees, which come out of your Stripe balance.</t>
        </is>
      </c>
    </row>
    <row r="24">
      <c r="B24" s="14" t="inlineStr">
        <is>
          <t>Made by HornetForms, https://hornetforms.com/blog/how-to-collect-money-for-an-event</t>
        </is>
      </c>
    </row>
  </sheetData>
  <mergeCells count="1">
    <mergeCell ref="B23:G23"/>
  </mergeCells>
  <pageMargins left="0.75" right="0.75" top="1" bottom="1" header="0.5" footer="0.5"/>
  <pageSetup orientation="landscape" fitToWidth="1"/>
  <headerFooter>
    <oddHeader/>
    <oddFooter>&amp;Chttps://hornetforms.com/blog/how-to-collect-money-for-an-event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F5B83D"/>
    <outlinePr summaryBelow="1" summaryRight="1"/>
    <pageSetUpPr/>
  </sheetPr>
  <dimension ref="A1:M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4" customWidth="1" min="2" max="2"/>
    <col width="16" customWidth="1" min="3" max="3"/>
    <col width="14" customWidth="1" min="4" max="4"/>
    <col width="13" customWidth="1" min="5" max="5"/>
    <col width="12" customWidth="1" min="6" max="6"/>
    <col width="15" customWidth="1" min="7" max="7"/>
    <col width="12" customWidth="1" min="8" max="8"/>
    <col width="12" customWidth="1" min="9" max="9"/>
    <col width="14" customWidth="1" min="10" max="10"/>
    <col width="16" customWidth="1" min="11" max="11"/>
    <col width="16" customWidth="1" min="12" max="12"/>
    <col width="30" customWidth="1" min="13" max="13"/>
  </cols>
  <sheetData>
    <row r="1" ht="44" customHeight="1">
      <c r="A1" s="25" t="inlineStr">
        <is>
          <t>Name</t>
        </is>
      </c>
      <c r="B1" s="25" t="inlineStr">
        <is>
          <t>Email or phone</t>
        </is>
      </c>
      <c r="C1" s="25" t="inlineStr">
        <is>
          <t>What for</t>
        </is>
      </c>
      <c r="D1" s="25" t="inlineStr">
        <is>
          <t>Amount due (blank = default)</t>
        </is>
      </c>
      <c r="E1" s="26" t="inlineStr">
        <is>
          <t>Amount due (in use)</t>
        </is>
      </c>
      <c r="F1" s="25" t="inlineStr">
        <is>
          <t>Paid so far</t>
        </is>
      </c>
      <c r="G1" s="25" t="inlineStr">
        <is>
          <t>Paid via</t>
        </is>
      </c>
      <c r="H1" s="25" t="inlineStr">
        <is>
          <t>Paid date</t>
        </is>
      </c>
      <c r="I1" s="26" t="inlineStr">
        <is>
          <t>Balance</t>
        </is>
      </c>
      <c r="J1" s="26" t="inlineStr">
        <is>
          <t>Status</t>
        </is>
      </c>
      <c r="K1" s="25" t="inlineStr">
        <is>
          <t>Last follow-up (your own message)</t>
        </is>
      </c>
      <c r="L1" s="26" t="inlineStr">
        <is>
          <t>Follow up?</t>
        </is>
      </c>
      <c r="M1" s="25" t="inlineStr">
        <is>
          <t>Notes</t>
        </is>
      </c>
    </row>
    <row r="2">
      <c r="A2" s="27" t="inlineStr">
        <is>
          <t>Maya Chen</t>
        </is>
      </c>
      <c r="B2" s="27" t="inlineStr">
        <is>
          <t>maya@example.com</t>
        </is>
      </c>
      <c r="C2" s="27" t="inlineStr">
        <is>
          <t>Ticket</t>
        </is>
      </c>
      <c r="D2" s="28" t="n"/>
      <c r="E2" s="29">
        <f>IF(A2="","",IF(ISNUMBER(D2),D2,IF(C2="Donation",0,Settings!$E$3)))</f>
        <v/>
      </c>
      <c r="F2" s="30" t="n">
        <v>40</v>
      </c>
      <c r="G2" s="27" t="inlineStr">
        <is>
          <t>Payment form</t>
        </is>
      </c>
      <c r="H2" s="31" t="n">
        <v>46329</v>
      </c>
      <c r="I2" s="29">
        <f>IF(A2="","",IF(E2=0,0,E2-N(F2)))</f>
        <v/>
      </c>
      <c r="J2" s="22">
        <f>IF(A2="","",IF(E2=0,IF(N(F2)&gt;0,"Paid","Nothing due"),IF(N(F2)=0,"Not paid",IF(I2&gt;0,"Part paid",IF(I2&lt;0,"Overpaid","Paid")))))</f>
        <v/>
      </c>
      <c r="K2" s="32" t="n"/>
      <c r="L2" s="22">
        <f>IF(A2="","",IF(I2&gt;0,IF(ISNUMBER(K2),"Contacted, still owes","Yes"),IF(I2&lt;0,"Pay back extra","")))</f>
        <v/>
      </c>
      <c r="M2" s="27" t="inlineStr">
        <is>
          <t>EXAMPLE row (delete me)</t>
        </is>
      </c>
    </row>
    <row r="3">
      <c r="A3" s="27" t="inlineStr">
        <is>
          <t>Luis Ortega</t>
        </is>
      </c>
      <c r="B3" s="27" t="inlineStr">
        <is>
          <t>luis@example.com</t>
        </is>
      </c>
      <c r="C3" s="27" t="inlineStr">
        <is>
          <t>Ticket</t>
        </is>
      </c>
      <c r="D3" s="28" t="n"/>
      <c r="E3" s="29">
        <f>IF(A3="","",IF(ISNUMBER(D3),D3,IF(C3="Donation",0,Settings!$E$3)))</f>
        <v/>
      </c>
      <c r="F3" s="30" t="n">
        <v>40</v>
      </c>
      <c r="G3" s="27" t="inlineStr">
        <is>
          <t>Bank transfer</t>
        </is>
      </c>
      <c r="H3" s="31" t="n">
        <v>46330</v>
      </c>
      <c r="I3" s="29">
        <f>IF(A3="","",IF(E3=0,0,E3-N(F3)))</f>
        <v/>
      </c>
      <c r="J3" s="22">
        <f>IF(A3="","",IF(E3=0,IF(N(F3)&gt;0,"Paid","Nothing due"),IF(N(F3)=0,"Not paid",IF(I3&gt;0,"Part paid",IF(I3&lt;0,"Overpaid","Paid")))))</f>
        <v/>
      </c>
      <c r="K3" s="32" t="n"/>
      <c r="L3" s="22">
        <f>IF(A3="","",IF(I3&gt;0,IF(ISNUMBER(K3),"Contacted, still owes","Yes"),IF(I3&lt;0,"Pay back extra","")))</f>
        <v/>
      </c>
      <c r="M3" s="27" t="inlineStr">
        <is>
          <t>EXAMPLE row (delete me)</t>
        </is>
      </c>
    </row>
    <row r="4">
      <c r="A4" s="27" t="inlineStr">
        <is>
          <t>Priya Raman</t>
        </is>
      </c>
      <c r="B4" s="27" t="inlineStr">
        <is>
          <t>555-0142</t>
        </is>
      </c>
      <c r="C4" s="27" t="inlineStr">
        <is>
          <t>Ticket</t>
        </is>
      </c>
      <c r="D4" s="28" t="n"/>
      <c r="E4" s="29">
        <f>IF(A4="","",IF(ISNUMBER(D4),D4,IF(C4="Donation",0,Settings!$E$3)))</f>
        <v/>
      </c>
      <c r="F4" s="30" t="n">
        <v>20</v>
      </c>
      <c r="G4" s="27" t="inlineStr">
        <is>
          <t>Cash</t>
        </is>
      </c>
      <c r="H4" s="31" t="n">
        <v>46332</v>
      </c>
      <c r="I4" s="29">
        <f>IF(A4="","",IF(E4=0,0,E4-N(F4)))</f>
        <v/>
      </c>
      <c r="J4" s="22">
        <f>IF(A4="","",IF(E4=0,IF(N(F4)&gt;0,"Paid","Nothing due"),IF(N(F4)=0,"Not paid",IF(I4&gt;0,"Part paid",IF(I4&lt;0,"Overpaid","Paid")))))</f>
        <v/>
      </c>
      <c r="K4" s="31" t="n">
        <v>46338</v>
      </c>
      <c r="L4" s="22">
        <f>IF(A4="","",IF(I4&gt;0,IF(ISNUMBER(K4),"Contacted, still owes","Yes"),IF(I4&lt;0,"Pay back extra","")))</f>
        <v/>
      </c>
      <c r="M4" s="27" t="inlineStr">
        <is>
          <t>EXAMPLE row (delete me)</t>
        </is>
      </c>
    </row>
    <row r="5">
      <c r="A5" s="27" t="inlineStr">
        <is>
          <t>Tom Becker</t>
        </is>
      </c>
      <c r="B5" s="27" t="inlineStr">
        <is>
          <t>tom@example.com</t>
        </is>
      </c>
      <c r="C5" s="27" t="inlineStr">
        <is>
          <t>Ticket</t>
        </is>
      </c>
      <c r="D5" s="28" t="n"/>
      <c r="E5" s="29">
        <f>IF(A5="","",IF(ISNUMBER(D5),D5,IF(C5="Donation",0,Settings!$E$3)))</f>
        <v/>
      </c>
      <c r="F5" s="28" t="n"/>
      <c r="G5" s="33" t="n"/>
      <c r="H5" s="32" t="n"/>
      <c r="I5" s="29">
        <f>IF(A5="","",IF(E5=0,0,E5-N(F5)))</f>
        <v/>
      </c>
      <c r="J5" s="22">
        <f>IF(A5="","",IF(E5=0,IF(N(F5)&gt;0,"Paid","Nothing due"),IF(N(F5)=0,"Not paid",IF(I5&gt;0,"Part paid",IF(I5&lt;0,"Overpaid","Paid")))))</f>
        <v/>
      </c>
      <c r="K5" s="31" t="n">
        <v>46338</v>
      </c>
      <c r="L5" s="22">
        <f>IF(A5="","",IF(I5&gt;0,IF(ISNUMBER(K5),"Contacted, still owes","Yes"),IF(I5&lt;0,"Pay back extra","")))</f>
        <v/>
      </c>
      <c r="M5" s="27" t="inlineStr">
        <is>
          <t>EXAMPLE row (delete me)</t>
        </is>
      </c>
    </row>
    <row r="6">
      <c r="A6" s="27" t="inlineStr">
        <is>
          <t>Aisha Khan</t>
        </is>
      </c>
      <c r="B6" s="27" t="inlineStr">
        <is>
          <t>aisha@example.com</t>
        </is>
      </c>
      <c r="C6" s="27" t="inlineStr">
        <is>
          <t>Ticket</t>
        </is>
      </c>
      <c r="D6" s="30" t="n">
        <v>25</v>
      </c>
      <c r="E6" s="29">
        <f>IF(A6="","",IF(ISNUMBER(D6),D6,IF(C6="Donation",0,Settings!$E$3)))</f>
        <v/>
      </c>
      <c r="F6" s="30" t="n">
        <v>25</v>
      </c>
      <c r="G6" s="27" t="inlineStr">
        <is>
          <t>Payment form</t>
        </is>
      </c>
      <c r="H6" s="31" t="n">
        <v>46331</v>
      </c>
      <c r="I6" s="29">
        <f>IF(A6="","",IF(E6=0,0,E6-N(F6)))</f>
        <v/>
      </c>
      <c r="J6" s="22">
        <f>IF(A6="","",IF(E6=0,IF(N(F6)&gt;0,"Paid","Nothing due"),IF(N(F6)=0,"Not paid",IF(I6&gt;0,"Part paid",IF(I6&lt;0,"Overpaid","Paid")))))</f>
        <v/>
      </c>
      <c r="K6" s="32" t="n"/>
      <c r="L6" s="22">
        <f>IF(A6="","",IF(I6&gt;0,IF(ISNUMBER(K6),"Contacted, still owes","Yes"),IF(I6&lt;0,"Pay back extra","")))</f>
        <v/>
      </c>
      <c r="M6" s="27" t="inlineStr">
        <is>
          <t>EXAMPLE row (delete me)</t>
        </is>
      </c>
    </row>
    <row r="7">
      <c r="A7" s="27" t="inlineStr">
        <is>
          <t>Jon Larsen</t>
        </is>
      </c>
      <c r="B7" s="27" t="inlineStr">
        <is>
          <t>jon@example.com</t>
        </is>
      </c>
      <c r="C7" s="27" t="inlineStr">
        <is>
          <t>Ticket</t>
        </is>
      </c>
      <c r="D7" s="28" t="n"/>
      <c r="E7" s="29">
        <f>IF(A7="","",IF(ISNUMBER(D7),D7,IF(C7="Donation",0,Settings!$E$3)))</f>
        <v/>
      </c>
      <c r="F7" s="30" t="n">
        <v>45</v>
      </c>
      <c r="G7" s="27" t="inlineStr">
        <is>
          <t>Check</t>
        </is>
      </c>
      <c r="H7" s="31" t="n">
        <v>46333</v>
      </c>
      <c r="I7" s="29">
        <f>IF(A7="","",IF(E7=0,0,E7-N(F7)))</f>
        <v/>
      </c>
      <c r="J7" s="22">
        <f>IF(A7="","",IF(E7=0,IF(N(F7)&gt;0,"Paid","Nothing due"),IF(N(F7)=0,"Not paid",IF(I7&gt;0,"Part paid",IF(I7&lt;0,"Overpaid","Paid")))))</f>
        <v/>
      </c>
      <c r="K7" s="32" t="n"/>
      <c r="L7" s="22">
        <f>IF(A7="","",IF(I7&gt;0,IF(ISNUMBER(K7),"Contacted, still owes","Yes"),IF(I7&lt;0,"Pay back extra","")))</f>
        <v/>
      </c>
      <c r="M7" s="27" t="inlineStr">
        <is>
          <t>EXAMPLE row (delete me)</t>
        </is>
      </c>
    </row>
    <row r="8">
      <c r="A8" s="27" t="inlineStr">
        <is>
          <t>Zara Ali</t>
        </is>
      </c>
      <c r="B8" s="27" t="inlineStr">
        <is>
          <t>555-0177</t>
        </is>
      </c>
      <c r="C8" s="27" t="inlineStr">
        <is>
          <t>Ticket</t>
        </is>
      </c>
      <c r="D8" s="28" t="n"/>
      <c r="E8" s="29">
        <f>IF(A8="","",IF(ISNUMBER(D8),D8,IF(C8="Donation",0,Settings!$E$3)))</f>
        <v/>
      </c>
      <c r="F8" s="28" t="n"/>
      <c r="G8" s="33" t="n"/>
      <c r="H8" s="32" t="n"/>
      <c r="I8" s="29">
        <f>IF(A8="","",IF(E8=0,0,E8-N(F8)))</f>
        <v/>
      </c>
      <c r="J8" s="22">
        <f>IF(A8="","",IF(E8=0,IF(N(F8)&gt;0,"Paid","Nothing due"),IF(N(F8)=0,"Not paid",IF(I8&gt;0,"Part paid",IF(I8&lt;0,"Overpaid","Paid")))))</f>
        <v/>
      </c>
      <c r="K8" s="32" t="n"/>
      <c r="L8" s="22">
        <f>IF(A8="","",IF(I8&gt;0,IF(ISNUMBER(K8),"Contacted, still owes","Yes"),IF(I8&lt;0,"Pay back extra","")))</f>
        <v/>
      </c>
      <c r="M8" s="27" t="inlineStr">
        <is>
          <t>EXAMPLE row (delete me)</t>
        </is>
      </c>
    </row>
    <row r="9">
      <c r="A9" s="27" t="inlineStr">
        <is>
          <t>Ben Okoye</t>
        </is>
      </c>
      <c r="B9" s="27" t="inlineStr">
        <is>
          <t>ben@example.com</t>
        </is>
      </c>
      <c r="C9" s="27" t="inlineStr">
        <is>
          <t>Donation</t>
        </is>
      </c>
      <c r="D9" s="28" t="n"/>
      <c r="E9" s="29">
        <f>IF(A9="","",IF(ISNUMBER(D9),D9,IF(C9="Donation",0,Settings!$E$3)))</f>
        <v/>
      </c>
      <c r="F9" s="30" t="n">
        <v>30</v>
      </c>
      <c r="G9" s="27" t="inlineStr">
        <is>
          <t>Payment app</t>
        </is>
      </c>
      <c r="H9" s="31" t="n">
        <v>46334</v>
      </c>
      <c r="I9" s="29">
        <f>IF(A9="","",IF(E9=0,0,E9-N(F9)))</f>
        <v/>
      </c>
      <c r="J9" s="22">
        <f>IF(A9="","",IF(E9=0,IF(N(F9)&gt;0,"Paid","Nothing due"),IF(N(F9)=0,"Not paid",IF(I9&gt;0,"Part paid",IF(I9&lt;0,"Overpaid","Paid")))))</f>
        <v/>
      </c>
      <c r="K9" s="32" t="n"/>
      <c r="L9" s="22">
        <f>IF(A9="","",IF(I9&gt;0,IF(ISNUMBER(K9),"Contacted, still owes","Yes"),IF(I9&lt;0,"Pay back extra","")))</f>
        <v/>
      </c>
      <c r="M9" s="27" t="inlineStr">
        <is>
          <t>EXAMPLE row (delete me)</t>
        </is>
      </c>
    </row>
    <row r="10">
      <c r="A10" s="33" t="n"/>
      <c r="B10" s="33" t="n"/>
      <c r="C10" s="33" t="n"/>
      <c r="D10" s="28" t="n"/>
      <c r="E10" s="29">
        <f>IF(A10="","",IF(ISNUMBER(D10),D10,IF(C10="Donation",0,Settings!$E$3)))</f>
        <v/>
      </c>
      <c r="F10" s="28" t="n"/>
      <c r="G10" s="33" t="n"/>
      <c r="H10" s="32" t="n"/>
      <c r="I10" s="29">
        <f>IF(A10="","",IF(E10=0,0,E10-N(F10)))</f>
        <v/>
      </c>
      <c r="J10" s="22">
        <f>IF(A10="","",IF(E10=0,IF(N(F10)&gt;0,"Paid","Nothing due"),IF(N(F10)=0,"Not paid",IF(I10&gt;0,"Part paid",IF(I10&lt;0,"Overpaid","Paid")))))</f>
        <v/>
      </c>
      <c r="K10" s="32" t="n"/>
      <c r="L10" s="22">
        <f>IF(A10="","",IF(I10&gt;0,IF(ISNUMBER(K10),"Contacted, still owes","Yes"),IF(I10&lt;0,"Pay back extra","")))</f>
        <v/>
      </c>
      <c r="M10" s="33" t="n"/>
    </row>
    <row r="11">
      <c r="A11" s="33" t="n"/>
      <c r="B11" s="33" t="n"/>
      <c r="C11" s="33" t="n"/>
      <c r="D11" s="28" t="n"/>
      <c r="E11" s="29">
        <f>IF(A11="","",IF(ISNUMBER(D11),D11,IF(C11="Donation",0,Settings!$E$3)))</f>
        <v/>
      </c>
      <c r="F11" s="28" t="n"/>
      <c r="G11" s="33" t="n"/>
      <c r="H11" s="32" t="n"/>
      <c r="I11" s="29">
        <f>IF(A11="","",IF(E11=0,0,E11-N(F11)))</f>
        <v/>
      </c>
      <c r="J11" s="22">
        <f>IF(A11="","",IF(E11=0,IF(N(F11)&gt;0,"Paid","Nothing due"),IF(N(F11)=0,"Not paid",IF(I11&gt;0,"Part paid",IF(I11&lt;0,"Overpaid","Paid")))))</f>
        <v/>
      </c>
      <c r="K11" s="32" t="n"/>
      <c r="L11" s="22">
        <f>IF(A11="","",IF(I11&gt;0,IF(ISNUMBER(K11),"Contacted, still owes","Yes"),IF(I11&lt;0,"Pay back extra","")))</f>
        <v/>
      </c>
      <c r="M11" s="33" t="n"/>
    </row>
    <row r="12">
      <c r="A12" s="33" t="n"/>
      <c r="B12" s="33" t="n"/>
      <c r="C12" s="33" t="n"/>
      <c r="D12" s="28" t="n"/>
      <c r="E12" s="29">
        <f>IF(A12="","",IF(ISNUMBER(D12),D12,IF(C12="Donation",0,Settings!$E$3)))</f>
        <v/>
      </c>
      <c r="F12" s="28" t="n"/>
      <c r="G12" s="33" t="n"/>
      <c r="H12" s="32" t="n"/>
      <c r="I12" s="29">
        <f>IF(A12="","",IF(E12=0,0,E12-N(F12)))</f>
        <v/>
      </c>
      <c r="J12" s="22">
        <f>IF(A12="","",IF(E12=0,IF(N(F12)&gt;0,"Paid","Nothing due"),IF(N(F12)=0,"Not paid",IF(I12&gt;0,"Part paid",IF(I12&lt;0,"Overpaid","Paid")))))</f>
        <v/>
      </c>
      <c r="K12" s="32" t="n"/>
      <c r="L12" s="22">
        <f>IF(A12="","",IF(I12&gt;0,IF(ISNUMBER(K12),"Contacted, still owes","Yes"),IF(I12&lt;0,"Pay back extra","")))</f>
        <v/>
      </c>
      <c r="M12" s="33" t="n"/>
    </row>
    <row r="13">
      <c r="A13" s="33" t="n"/>
      <c r="B13" s="33" t="n"/>
      <c r="C13" s="33" t="n"/>
      <c r="D13" s="28" t="n"/>
      <c r="E13" s="29">
        <f>IF(A13="","",IF(ISNUMBER(D13),D13,IF(C13="Donation",0,Settings!$E$3)))</f>
        <v/>
      </c>
      <c r="F13" s="28" t="n"/>
      <c r="G13" s="33" t="n"/>
      <c r="H13" s="32" t="n"/>
      <c r="I13" s="29">
        <f>IF(A13="","",IF(E13=0,0,E13-N(F13)))</f>
        <v/>
      </c>
      <c r="J13" s="22">
        <f>IF(A13="","",IF(E13=0,IF(N(F13)&gt;0,"Paid","Nothing due"),IF(N(F13)=0,"Not paid",IF(I13&gt;0,"Part paid",IF(I13&lt;0,"Overpaid","Paid")))))</f>
        <v/>
      </c>
      <c r="K13" s="32" t="n"/>
      <c r="L13" s="22">
        <f>IF(A13="","",IF(I13&gt;0,IF(ISNUMBER(K13),"Contacted, still owes","Yes"),IF(I13&lt;0,"Pay back extra","")))</f>
        <v/>
      </c>
      <c r="M13" s="33" t="n"/>
    </row>
    <row r="14">
      <c r="A14" s="33" t="n"/>
      <c r="B14" s="33" t="n"/>
      <c r="C14" s="33" t="n"/>
      <c r="D14" s="28" t="n"/>
      <c r="E14" s="29">
        <f>IF(A14="","",IF(ISNUMBER(D14),D14,IF(C14="Donation",0,Settings!$E$3)))</f>
        <v/>
      </c>
      <c r="F14" s="28" t="n"/>
      <c r="G14" s="33" t="n"/>
      <c r="H14" s="32" t="n"/>
      <c r="I14" s="29">
        <f>IF(A14="","",IF(E14=0,0,E14-N(F14)))</f>
        <v/>
      </c>
      <c r="J14" s="22">
        <f>IF(A14="","",IF(E14=0,IF(N(F14)&gt;0,"Paid","Nothing due"),IF(N(F14)=0,"Not paid",IF(I14&gt;0,"Part paid",IF(I14&lt;0,"Overpaid","Paid")))))</f>
        <v/>
      </c>
      <c r="K14" s="32" t="n"/>
      <c r="L14" s="22">
        <f>IF(A14="","",IF(I14&gt;0,IF(ISNUMBER(K14),"Contacted, still owes","Yes"),IF(I14&lt;0,"Pay back extra","")))</f>
        <v/>
      </c>
      <c r="M14" s="33" t="n"/>
    </row>
    <row r="15">
      <c r="A15" s="33" t="n"/>
      <c r="B15" s="33" t="n"/>
      <c r="C15" s="33" t="n"/>
      <c r="D15" s="28" t="n"/>
      <c r="E15" s="29">
        <f>IF(A15="","",IF(ISNUMBER(D15),D15,IF(C15="Donation",0,Settings!$E$3)))</f>
        <v/>
      </c>
      <c r="F15" s="28" t="n"/>
      <c r="G15" s="33" t="n"/>
      <c r="H15" s="32" t="n"/>
      <c r="I15" s="29">
        <f>IF(A15="","",IF(E15=0,0,E15-N(F15)))</f>
        <v/>
      </c>
      <c r="J15" s="22">
        <f>IF(A15="","",IF(E15=0,IF(N(F15)&gt;0,"Paid","Nothing due"),IF(N(F15)=0,"Not paid",IF(I15&gt;0,"Part paid",IF(I15&lt;0,"Overpaid","Paid")))))</f>
        <v/>
      </c>
      <c r="K15" s="32" t="n"/>
      <c r="L15" s="22">
        <f>IF(A15="","",IF(I15&gt;0,IF(ISNUMBER(K15),"Contacted, still owes","Yes"),IF(I15&lt;0,"Pay back extra","")))</f>
        <v/>
      </c>
      <c r="M15" s="33" t="n"/>
    </row>
    <row r="16">
      <c r="A16" s="33" t="n"/>
      <c r="B16" s="33" t="n"/>
      <c r="C16" s="33" t="n"/>
      <c r="D16" s="28" t="n"/>
      <c r="E16" s="29">
        <f>IF(A16="","",IF(ISNUMBER(D16),D16,IF(C16="Donation",0,Settings!$E$3)))</f>
        <v/>
      </c>
      <c r="F16" s="28" t="n"/>
      <c r="G16" s="33" t="n"/>
      <c r="H16" s="32" t="n"/>
      <c r="I16" s="29">
        <f>IF(A16="","",IF(E16=0,0,E16-N(F16)))</f>
        <v/>
      </c>
      <c r="J16" s="22">
        <f>IF(A16="","",IF(E16=0,IF(N(F16)&gt;0,"Paid","Nothing due"),IF(N(F16)=0,"Not paid",IF(I16&gt;0,"Part paid",IF(I16&lt;0,"Overpaid","Paid")))))</f>
        <v/>
      </c>
      <c r="K16" s="32" t="n"/>
      <c r="L16" s="22">
        <f>IF(A16="","",IF(I16&gt;0,IF(ISNUMBER(K16),"Contacted, still owes","Yes"),IF(I16&lt;0,"Pay back extra","")))</f>
        <v/>
      </c>
      <c r="M16" s="33" t="n"/>
    </row>
    <row r="17">
      <c r="A17" s="33" t="n"/>
      <c r="B17" s="33" t="n"/>
      <c r="C17" s="33" t="n"/>
      <c r="D17" s="28" t="n"/>
      <c r="E17" s="29">
        <f>IF(A17="","",IF(ISNUMBER(D17),D17,IF(C17="Donation",0,Settings!$E$3)))</f>
        <v/>
      </c>
      <c r="F17" s="28" t="n"/>
      <c r="G17" s="33" t="n"/>
      <c r="H17" s="32" t="n"/>
      <c r="I17" s="29">
        <f>IF(A17="","",IF(E17=0,0,E17-N(F17)))</f>
        <v/>
      </c>
      <c r="J17" s="22">
        <f>IF(A17="","",IF(E17=0,IF(N(F17)&gt;0,"Paid","Nothing due"),IF(N(F17)=0,"Not paid",IF(I17&gt;0,"Part paid",IF(I17&lt;0,"Overpaid","Paid")))))</f>
        <v/>
      </c>
      <c r="K17" s="32" t="n"/>
      <c r="L17" s="22">
        <f>IF(A17="","",IF(I17&gt;0,IF(ISNUMBER(K17),"Contacted, still owes","Yes"),IF(I17&lt;0,"Pay back extra","")))</f>
        <v/>
      </c>
      <c r="M17" s="33" t="n"/>
    </row>
    <row r="18">
      <c r="A18" s="33" t="n"/>
      <c r="B18" s="33" t="n"/>
      <c r="C18" s="33" t="n"/>
      <c r="D18" s="28" t="n"/>
      <c r="E18" s="29">
        <f>IF(A18="","",IF(ISNUMBER(D18),D18,IF(C18="Donation",0,Settings!$E$3)))</f>
        <v/>
      </c>
      <c r="F18" s="28" t="n"/>
      <c r="G18" s="33" t="n"/>
      <c r="H18" s="32" t="n"/>
      <c r="I18" s="29">
        <f>IF(A18="","",IF(E18=0,0,E18-N(F18)))</f>
        <v/>
      </c>
      <c r="J18" s="22">
        <f>IF(A18="","",IF(E18=0,IF(N(F18)&gt;0,"Paid","Nothing due"),IF(N(F18)=0,"Not paid",IF(I18&gt;0,"Part paid",IF(I18&lt;0,"Overpaid","Paid")))))</f>
        <v/>
      </c>
      <c r="K18" s="32" t="n"/>
      <c r="L18" s="22">
        <f>IF(A18="","",IF(I18&gt;0,IF(ISNUMBER(K18),"Contacted, still owes","Yes"),IF(I18&lt;0,"Pay back extra","")))</f>
        <v/>
      </c>
      <c r="M18" s="33" t="n"/>
    </row>
    <row r="19">
      <c r="A19" s="33" t="n"/>
      <c r="B19" s="33" t="n"/>
      <c r="C19" s="33" t="n"/>
      <c r="D19" s="28" t="n"/>
      <c r="E19" s="29">
        <f>IF(A19="","",IF(ISNUMBER(D19),D19,IF(C19="Donation",0,Settings!$E$3)))</f>
        <v/>
      </c>
      <c r="F19" s="28" t="n"/>
      <c r="G19" s="33" t="n"/>
      <c r="H19" s="32" t="n"/>
      <c r="I19" s="29">
        <f>IF(A19="","",IF(E19=0,0,E19-N(F19)))</f>
        <v/>
      </c>
      <c r="J19" s="22">
        <f>IF(A19="","",IF(E19=0,IF(N(F19)&gt;0,"Paid","Nothing due"),IF(N(F19)=0,"Not paid",IF(I19&gt;0,"Part paid",IF(I19&lt;0,"Overpaid","Paid")))))</f>
        <v/>
      </c>
      <c r="K19" s="32" t="n"/>
      <c r="L19" s="22">
        <f>IF(A19="","",IF(I19&gt;0,IF(ISNUMBER(K19),"Contacted, still owes","Yes"),IF(I19&lt;0,"Pay back extra","")))</f>
        <v/>
      </c>
      <c r="M19" s="33" t="n"/>
    </row>
    <row r="20">
      <c r="A20" s="33" t="n"/>
      <c r="B20" s="33" t="n"/>
      <c r="C20" s="33" t="n"/>
      <c r="D20" s="28" t="n"/>
      <c r="E20" s="29">
        <f>IF(A20="","",IF(ISNUMBER(D20),D20,IF(C20="Donation",0,Settings!$E$3)))</f>
        <v/>
      </c>
      <c r="F20" s="28" t="n"/>
      <c r="G20" s="33" t="n"/>
      <c r="H20" s="32" t="n"/>
      <c r="I20" s="29">
        <f>IF(A20="","",IF(E20=0,0,E20-N(F20)))</f>
        <v/>
      </c>
      <c r="J20" s="22">
        <f>IF(A20="","",IF(E20=0,IF(N(F20)&gt;0,"Paid","Nothing due"),IF(N(F20)=0,"Not paid",IF(I20&gt;0,"Part paid",IF(I20&lt;0,"Overpaid","Paid")))))</f>
        <v/>
      </c>
      <c r="K20" s="32" t="n"/>
      <c r="L20" s="22">
        <f>IF(A20="","",IF(I20&gt;0,IF(ISNUMBER(K20),"Contacted, still owes","Yes"),IF(I20&lt;0,"Pay back extra","")))</f>
        <v/>
      </c>
      <c r="M20" s="33" t="n"/>
    </row>
    <row r="21">
      <c r="A21" s="33" t="n"/>
      <c r="B21" s="33" t="n"/>
      <c r="C21" s="33" t="n"/>
      <c r="D21" s="28" t="n"/>
      <c r="E21" s="29">
        <f>IF(A21="","",IF(ISNUMBER(D21),D21,IF(C21="Donation",0,Settings!$E$3)))</f>
        <v/>
      </c>
      <c r="F21" s="28" t="n"/>
      <c r="G21" s="33" t="n"/>
      <c r="H21" s="32" t="n"/>
      <c r="I21" s="29">
        <f>IF(A21="","",IF(E21=0,0,E21-N(F21)))</f>
        <v/>
      </c>
      <c r="J21" s="22">
        <f>IF(A21="","",IF(E21=0,IF(N(F21)&gt;0,"Paid","Nothing due"),IF(N(F21)=0,"Not paid",IF(I21&gt;0,"Part paid",IF(I21&lt;0,"Overpaid","Paid")))))</f>
        <v/>
      </c>
      <c r="K21" s="32" t="n"/>
      <c r="L21" s="22">
        <f>IF(A21="","",IF(I21&gt;0,IF(ISNUMBER(K21),"Contacted, still owes","Yes"),IF(I21&lt;0,"Pay back extra","")))</f>
        <v/>
      </c>
      <c r="M21" s="33" t="n"/>
    </row>
    <row r="22">
      <c r="A22" s="33" t="n"/>
      <c r="B22" s="33" t="n"/>
      <c r="C22" s="33" t="n"/>
      <c r="D22" s="28" t="n"/>
      <c r="E22" s="29">
        <f>IF(A22="","",IF(ISNUMBER(D22),D22,IF(C22="Donation",0,Settings!$E$3)))</f>
        <v/>
      </c>
      <c r="F22" s="28" t="n"/>
      <c r="G22" s="33" t="n"/>
      <c r="H22" s="32" t="n"/>
      <c r="I22" s="29">
        <f>IF(A22="","",IF(E22=0,0,E22-N(F22)))</f>
        <v/>
      </c>
      <c r="J22" s="22">
        <f>IF(A22="","",IF(E22=0,IF(N(F22)&gt;0,"Paid","Nothing due"),IF(N(F22)=0,"Not paid",IF(I22&gt;0,"Part paid",IF(I22&lt;0,"Overpaid","Paid")))))</f>
        <v/>
      </c>
      <c r="K22" s="32" t="n"/>
      <c r="L22" s="22">
        <f>IF(A22="","",IF(I22&gt;0,IF(ISNUMBER(K22),"Contacted, still owes","Yes"),IF(I22&lt;0,"Pay back extra","")))</f>
        <v/>
      </c>
      <c r="M22" s="33" t="n"/>
    </row>
    <row r="23">
      <c r="A23" s="33" t="n"/>
      <c r="B23" s="33" t="n"/>
      <c r="C23" s="33" t="n"/>
      <c r="D23" s="28" t="n"/>
      <c r="E23" s="29">
        <f>IF(A23="","",IF(ISNUMBER(D23),D23,IF(C23="Donation",0,Settings!$E$3)))</f>
        <v/>
      </c>
      <c r="F23" s="28" t="n"/>
      <c r="G23" s="33" t="n"/>
      <c r="H23" s="32" t="n"/>
      <c r="I23" s="29">
        <f>IF(A23="","",IF(E23=0,0,E23-N(F23)))</f>
        <v/>
      </c>
      <c r="J23" s="22">
        <f>IF(A23="","",IF(E23=0,IF(N(F23)&gt;0,"Paid","Nothing due"),IF(N(F23)=0,"Not paid",IF(I23&gt;0,"Part paid",IF(I23&lt;0,"Overpaid","Paid")))))</f>
        <v/>
      </c>
      <c r="K23" s="32" t="n"/>
      <c r="L23" s="22">
        <f>IF(A23="","",IF(I23&gt;0,IF(ISNUMBER(K23),"Contacted, still owes","Yes"),IF(I23&lt;0,"Pay back extra","")))</f>
        <v/>
      </c>
      <c r="M23" s="33" t="n"/>
    </row>
    <row r="24">
      <c r="A24" s="33" t="n"/>
      <c r="B24" s="33" t="n"/>
      <c r="C24" s="33" t="n"/>
      <c r="D24" s="28" t="n"/>
      <c r="E24" s="29">
        <f>IF(A24="","",IF(ISNUMBER(D24),D24,IF(C24="Donation",0,Settings!$E$3)))</f>
        <v/>
      </c>
      <c r="F24" s="28" t="n"/>
      <c r="G24" s="33" t="n"/>
      <c r="H24" s="32" t="n"/>
      <c r="I24" s="29">
        <f>IF(A24="","",IF(E24=0,0,E24-N(F24)))</f>
        <v/>
      </c>
      <c r="J24" s="22">
        <f>IF(A24="","",IF(E24=0,IF(N(F24)&gt;0,"Paid","Nothing due"),IF(N(F24)=0,"Not paid",IF(I24&gt;0,"Part paid",IF(I24&lt;0,"Overpaid","Paid")))))</f>
        <v/>
      </c>
      <c r="K24" s="32" t="n"/>
      <c r="L24" s="22">
        <f>IF(A24="","",IF(I24&gt;0,IF(ISNUMBER(K24),"Contacted, still owes","Yes"),IF(I24&lt;0,"Pay back extra","")))</f>
        <v/>
      </c>
      <c r="M24" s="33" t="n"/>
    </row>
    <row r="25">
      <c r="A25" s="33" t="n"/>
      <c r="B25" s="33" t="n"/>
      <c r="C25" s="33" t="n"/>
      <c r="D25" s="28" t="n"/>
      <c r="E25" s="29">
        <f>IF(A25="","",IF(ISNUMBER(D25),D25,IF(C25="Donation",0,Settings!$E$3)))</f>
        <v/>
      </c>
      <c r="F25" s="28" t="n"/>
      <c r="G25" s="33" t="n"/>
      <c r="H25" s="32" t="n"/>
      <c r="I25" s="29">
        <f>IF(A25="","",IF(E25=0,0,E25-N(F25)))</f>
        <v/>
      </c>
      <c r="J25" s="22">
        <f>IF(A25="","",IF(E25=0,IF(N(F25)&gt;0,"Paid","Nothing due"),IF(N(F25)=0,"Not paid",IF(I25&gt;0,"Part paid",IF(I25&lt;0,"Overpaid","Paid")))))</f>
        <v/>
      </c>
      <c r="K25" s="32" t="n"/>
      <c r="L25" s="22">
        <f>IF(A25="","",IF(I25&gt;0,IF(ISNUMBER(K25),"Contacted, still owes","Yes"),IF(I25&lt;0,"Pay back extra","")))</f>
        <v/>
      </c>
      <c r="M25" s="33" t="n"/>
    </row>
    <row r="26">
      <c r="A26" s="33" t="n"/>
      <c r="B26" s="33" t="n"/>
      <c r="C26" s="33" t="n"/>
      <c r="D26" s="28" t="n"/>
      <c r="E26" s="29">
        <f>IF(A26="","",IF(ISNUMBER(D26),D26,IF(C26="Donation",0,Settings!$E$3)))</f>
        <v/>
      </c>
      <c r="F26" s="28" t="n"/>
      <c r="G26" s="33" t="n"/>
      <c r="H26" s="32" t="n"/>
      <c r="I26" s="29">
        <f>IF(A26="","",IF(E26=0,0,E26-N(F26)))</f>
        <v/>
      </c>
      <c r="J26" s="22">
        <f>IF(A26="","",IF(E26=0,IF(N(F26)&gt;0,"Paid","Nothing due"),IF(N(F26)=0,"Not paid",IF(I26&gt;0,"Part paid",IF(I26&lt;0,"Overpaid","Paid")))))</f>
        <v/>
      </c>
      <c r="K26" s="32" t="n"/>
      <c r="L26" s="22">
        <f>IF(A26="","",IF(I26&gt;0,IF(ISNUMBER(K26),"Contacted, still owes","Yes"),IF(I26&lt;0,"Pay back extra","")))</f>
        <v/>
      </c>
      <c r="M26" s="33" t="n"/>
    </row>
    <row r="27">
      <c r="A27" s="33" t="n"/>
      <c r="B27" s="33" t="n"/>
      <c r="C27" s="33" t="n"/>
      <c r="D27" s="28" t="n"/>
      <c r="E27" s="29">
        <f>IF(A27="","",IF(ISNUMBER(D27),D27,IF(C27="Donation",0,Settings!$E$3)))</f>
        <v/>
      </c>
      <c r="F27" s="28" t="n"/>
      <c r="G27" s="33" t="n"/>
      <c r="H27" s="32" t="n"/>
      <c r="I27" s="29">
        <f>IF(A27="","",IF(E27=0,0,E27-N(F27)))</f>
        <v/>
      </c>
      <c r="J27" s="22">
        <f>IF(A27="","",IF(E27=0,IF(N(F27)&gt;0,"Paid","Nothing due"),IF(N(F27)=0,"Not paid",IF(I27&gt;0,"Part paid",IF(I27&lt;0,"Overpaid","Paid")))))</f>
        <v/>
      </c>
      <c r="K27" s="32" t="n"/>
      <c r="L27" s="22">
        <f>IF(A27="","",IF(I27&gt;0,IF(ISNUMBER(K27),"Contacted, still owes","Yes"),IF(I27&lt;0,"Pay back extra","")))</f>
        <v/>
      </c>
      <c r="M27" s="33" t="n"/>
    </row>
    <row r="28">
      <c r="A28" s="33" t="n"/>
      <c r="B28" s="33" t="n"/>
      <c r="C28" s="33" t="n"/>
      <c r="D28" s="28" t="n"/>
      <c r="E28" s="29">
        <f>IF(A28="","",IF(ISNUMBER(D28),D28,IF(C28="Donation",0,Settings!$E$3)))</f>
        <v/>
      </c>
      <c r="F28" s="28" t="n"/>
      <c r="G28" s="33" t="n"/>
      <c r="H28" s="32" t="n"/>
      <c r="I28" s="29">
        <f>IF(A28="","",IF(E28=0,0,E28-N(F28)))</f>
        <v/>
      </c>
      <c r="J28" s="22">
        <f>IF(A28="","",IF(E28=0,IF(N(F28)&gt;0,"Paid","Nothing due"),IF(N(F28)=0,"Not paid",IF(I28&gt;0,"Part paid",IF(I28&lt;0,"Overpaid","Paid")))))</f>
        <v/>
      </c>
      <c r="K28" s="32" t="n"/>
      <c r="L28" s="22">
        <f>IF(A28="","",IF(I28&gt;0,IF(ISNUMBER(K28),"Contacted, still owes","Yes"),IF(I28&lt;0,"Pay back extra","")))</f>
        <v/>
      </c>
      <c r="M28" s="33" t="n"/>
    </row>
    <row r="29">
      <c r="A29" s="33" t="n"/>
      <c r="B29" s="33" t="n"/>
      <c r="C29" s="33" t="n"/>
      <c r="D29" s="28" t="n"/>
      <c r="E29" s="29">
        <f>IF(A29="","",IF(ISNUMBER(D29),D29,IF(C29="Donation",0,Settings!$E$3)))</f>
        <v/>
      </c>
      <c r="F29" s="28" t="n"/>
      <c r="G29" s="33" t="n"/>
      <c r="H29" s="32" t="n"/>
      <c r="I29" s="29">
        <f>IF(A29="","",IF(E29=0,0,E29-N(F29)))</f>
        <v/>
      </c>
      <c r="J29" s="22">
        <f>IF(A29="","",IF(E29=0,IF(N(F29)&gt;0,"Paid","Nothing due"),IF(N(F29)=0,"Not paid",IF(I29&gt;0,"Part paid",IF(I29&lt;0,"Overpaid","Paid")))))</f>
        <v/>
      </c>
      <c r="K29" s="32" t="n"/>
      <c r="L29" s="22">
        <f>IF(A29="","",IF(I29&gt;0,IF(ISNUMBER(K29),"Contacted, still owes","Yes"),IF(I29&lt;0,"Pay back extra","")))</f>
        <v/>
      </c>
      <c r="M29" s="33" t="n"/>
    </row>
    <row r="30">
      <c r="A30" s="33" t="n"/>
      <c r="B30" s="33" t="n"/>
      <c r="C30" s="33" t="n"/>
      <c r="D30" s="28" t="n"/>
      <c r="E30" s="29">
        <f>IF(A30="","",IF(ISNUMBER(D30),D30,IF(C30="Donation",0,Settings!$E$3)))</f>
        <v/>
      </c>
      <c r="F30" s="28" t="n"/>
      <c r="G30" s="33" t="n"/>
      <c r="H30" s="32" t="n"/>
      <c r="I30" s="29">
        <f>IF(A30="","",IF(E30=0,0,E30-N(F30)))</f>
        <v/>
      </c>
      <c r="J30" s="22">
        <f>IF(A30="","",IF(E30=0,IF(N(F30)&gt;0,"Paid","Nothing due"),IF(N(F30)=0,"Not paid",IF(I30&gt;0,"Part paid",IF(I30&lt;0,"Overpaid","Paid")))))</f>
        <v/>
      </c>
      <c r="K30" s="32" t="n"/>
      <c r="L30" s="22">
        <f>IF(A30="","",IF(I30&gt;0,IF(ISNUMBER(K30),"Contacted, still owes","Yes"),IF(I30&lt;0,"Pay back extra","")))</f>
        <v/>
      </c>
      <c r="M30" s="33" t="n"/>
    </row>
    <row r="31">
      <c r="A31" s="33" t="n"/>
      <c r="B31" s="33" t="n"/>
      <c r="C31" s="33" t="n"/>
      <c r="D31" s="28" t="n"/>
      <c r="E31" s="29">
        <f>IF(A31="","",IF(ISNUMBER(D31),D31,IF(C31="Donation",0,Settings!$E$3)))</f>
        <v/>
      </c>
      <c r="F31" s="28" t="n"/>
      <c r="G31" s="33" t="n"/>
      <c r="H31" s="32" t="n"/>
      <c r="I31" s="29">
        <f>IF(A31="","",IF(E31=0,0,E31-N(F31)))</f>
        <v/>
      </c>
      <c r="J31" s="22">
        <f>IF(A31="","",IF(E31=0,IF(N(F31)&gt;0,"Paid","Nothing due"),IF(N(F31)=0,"Not paid",IF(I31&gt;0,"Part paid",IF(I31&lt;0,"Overpaid","Paid")))))</f>
        <v/>
      </c>
      <c r="K31" s="32" t="n"/>
      <c r="L31" s="22">
        <f>IF(A31="","",IF(I31&gt;0,IF(ISNUMBER(K31),"Contacted, still owes","Yes"),IF(I31&lt;0,"Pay back extra","")))</f>
        <v/>
      </c>
      <c r="M31" s="33" t="n"/>
    </row>
    <row r="32">
      <c r="A32" s="33" t="n"/>
      <c r="B32" s="33" t="n"/>
      <c r="C32" s="33" t="n"/>
      <c r="D32" s="28" t="n"/>
      <c r="E32" s="29">
        <f>IF(A32="","",IF(ISNUMBER(D32),D32,IF(C32="Donation",0,Settings!$E$3)))</f>
        <v/>
      </c>
      <c r="F32" s="28" t="n"/>
      <c r="G32" s="33" t="n"/>
      <c r="H32" s="32" t="n"/>
      <c r="I32" s="29">
        <f>IF(A32="","",IF(E32=0,0,E32-N(F32)))</f>
        <v/>
      </c>
      <c r="J32" s="22">
        <f>IF(A32="","",IF(E32=0,IF(N(F32)&gt;0,"Paid","Nothing due"),IF(N(F32)=0,"Not paid",IF(I32&gt;0,"Part paid",IF(I32&lt;0,"Overpaid","Paid")))))</f>
        <v/>
      </c>
      <c r="K32" s="32" t="n"/>
      <c r="L32" s="22">
        <f>IF(A32="","",IF(I32&gt;0,IF(ISNUMBER(K32),"Contacted, still owes","Yes"),IF(I32&lt;0,"Pay back extra","")))</f>
        <v/>
      </c>
      <c r="M32" s="33" t="n"/>
    </row>
    <row r="33">
      <c r="A33" s="33" t="n"/>
      <c r="B33" s="33" t="n"/>
      <c r="C33" s="33" t="n"/>
      <c r="D33" s="28" t="n"/>
      <c r="E33" s="29">
        <f>IF(A33="","",IF(ISNUMBER(D33),D33,IF(C33="Donation",0,Settings!$E$3)))</f>
        <v/>
      </c>
      <c r="F33" s="28" t="n"/>
      <c r="G33" s="33" t="n"/>
      <c r="H33" s="32" t="n"/>
      <c r="I33" s="29">
        <f>IF(A33="","",IF(E33=0,0,E33-N(F33)))</f>
        <v/>
      </c>
      <c r="J33" s="22">
        <f>IF(A33="","",IF(E33=0,IF(N(F33)&gt;0,"Paid","Nothing due"),IF(N(F33)=0,"Not paid",IF(I33&gt;0,"Part paid",IF(I33&lt;0,"Overpaid","Paid")))))</f>
        <v/>
      </c>
      <c r="K33" s="32" t="n"/>
      <c r="L33" s="22">
        <f>IF(A33="","",IF(I33&gt;0,IF(ISNUMBER(K33),"Contacted, still owes","Yes"),IF(I33&lt;0,"Pay back extra","")))</f>
        <v/>
      </c>
      <c r="M33" s="33" t="n"/>
    </row>
    <row r="34">
      <c r="A34" s="33" t="n"/>
      <c r="B34" s="33" t="n"/>
      <c r="C34" s="33" t="n"/>
      <c r="D34" s="28" t="n"/>
      <c r="E34" s="29">
        <f>IF(A34="","",IF(ISNUMBER(D34),D34,IF(C34="Donation",0,Settings!$E$3)))</f>
        <v/>
      </c>
      <c r="F34" s="28" t="n"/>
      <c r="G34" s="33" t="n"/>
      <c r="H34" s="32" t="n"/>
      <c r="I34" s="29">
        <f>IF(A34="","",IF(E34=0,0,E34-N(F34)))</f>
        <v/>
      </c>
      <c r="J34" s="22">
        <f>IF(A34="","",IF(E34=0,IF(N(F34)&gt;0,"Paid","Nothing due"),IF(N(F34)=0,"Not paid",IF(I34&gt;0,"Part paid",IF(I34&lt;0,"Overpaid","Paid")))))</f>
        <v/>
      </c>
      <c r="K34" s="32" t="n"/>
      <c r="L34" s="22">
        <f>IF(A34="","",IF(I34&gt;0,IF(ISNUMBER(K34),"Contacted, still owes","Yes"),IF(I34&lt;0,"Pay back extra","")))</f>
        <v/>
      </c>
      <c r="M34" s="33" t="n"/>
    </row>
    <row r="35">
      <c r="A35" s="33" t="n"/>
      <c r="B35" s="33" t="n"/>
      <c r="C35" s="33" t="n"/>
      <c r="D35" s="28" t="n"/>
      <c r="E35" s="29">
        <f>IF(A35="","",IF(ISNUMBER(D35),D35,IF(C35="Donation",0,Settings!$E$3)))</f>
        <v/>
      </c>
      <c r="F35" s="28" t="n"/>
      <c r="G35" s="33" t="n"/>
      <c r="H35" s="32" t="n"/>
      <c r="I35" s="29">
        <f>IF(A35="","",IF(E35=0,0,E35-N(F35)))</f>
        <v/>
      </c>
      <c r="J35" s="22">
        <f>IF(A35="","",IF(E35=0,IF(N(F35)&gt;0,"Paid","Nothing due"),IF(N(F35)=0,"Not paid",IF(I35&gt;0,"Part paid",IF(I35&lt;0,"Overpaid","Paid")))))</f>
        <v/>
      </c>
      <c r="K35" s="32" t="n"/>
      <c r="L35" s="22">
        <f>IF(A35="","",IF(I35&gt;0,IF(ISNUMBER(K35),"Contacted, still owes","Yes"),IF(I35&lt;0,"Pay back extra","")))</f>
        <v/>
      </c>
      <c r="M35" s="33" t="n"/>
    </row>
    <row r="36">
      <c r="A36" s="33" t="n"/>
      <c r="B36" s="33" t="n"/>
      <c r="C36" s="33" t="n"/>
      <c r="D36" s="28" t="n"/>
      <c r="E36" s="29">
        <f>IF(A36="","",IF(ISNUMBER(D36),D36,IF(C36="Donation",0,Settings!$E$3)))</f>
        <v/>
      </c>
      <c r="F36" s="28" t="n"/>
      <c r="G36" s="33" t="n"/>
      <c r="H36" s="32" t="n"/>
      <c r="I36" s="29">
        <f>IF(A36="","",IF(E36=0,0,E36-N(F36)))</f>
        <v/>
      </c>
      <c r="J36" s="22">
        <f>IF(A36="","",IF(E36=0,IF(N(F36)&gt;0,"Paid","Nothing due"),IF(N(F36)=0,"Not paid",IF(I36&gt;0,"Part paid",IF(I36&lt;0,"Overpaid","Paid")))))</f>
        <v/>
      </c>
      <c r="K36" s="32" t="n"/>
      <c r="L36" s="22">
        <f>IF(A36="","",IF(I36&gt;0,IF(ISNUMBER(K36),"Contacted, still owes","Yes"),IF(I36&lt;0,"Pay back extra","")))</f>
        <v/>
      </c>
      <c r="M36" s="33" t="n"/>
    </row>
    <row r="37">
      <c r="A37" s="33" t="n"/>
      <c r="B37" s="33" t="n"/>
      <c r="C37" s="33" t="n"/>
      <c r="D37" s="28" t="n"/>
      <c r="E37" s="29">
        <f>IF(A37="","",IF(ISNUMBER(D37),D37,IF(C37="Donation",0,Settings!$E$3)))</f>
        <v/>
      </c>
      <c r="F37" s="28" t="n"/>
      <c r="G37" s="33" t="n"/>
      <c r="H37" s="32" t="n"/>
      <c r="I37" s="29">
        <f>IF(A37="","",IF(E37=0,0,E37-N(F37)))</f>
        <v/>
      </c>
      <c r="J37" s="22">
        <f>IF(A37="","",IF(E37=0,IF(N(F37)&gt;0,"Paid","Nothing due"),IF(N(F37)=0,"Not paid",IF(I37&gt;0,"Part paid",IF(I37&lt;0,"Overpaid","Paid")))))</f>
        <v/>
      </c>
      <c r="K37" s="32" t="n"/>
      <c r="L37" s="22">
        <f>IF(A37="","",IF(I37&gt;0,IF(ISNUMBER(K37),"Contacted, still owes","Yes"),IF(I37&lt;0,"Pay back extra","")))</f>
        <v/>
      </c>
      <c r="M37" s="33" t="n"/>
    </row>
    <row r="38">
      <c r="A38" s="33" t="n"/>
      <c r="B38" s="33" t="n"/>
      <c r="C38" s="33" t="n"/>
      <c r="D38" s="28" t="n"/>
      <c r="E38" s="29">
        <f>IF(A38="","",IF(ISNUMBER(D38),D38,IF(C38="Donation",0,Settings!$E$3)))</f>
        <v/>
      </c>
      <c r="F38" s="28" t="n"/>
      <c r="G38" s="33" t="n"/>
      <c r="H38" s="32" t="n"/>
      <c r="I38" s="29">
        <f>IF(A38="","",IF(E38=0,0,E38-N(F38)))</f>
        <v/>
      </c>
      <c r="J38" s="22">
        <f>IF(A38="","",IF(E38=0,IF(N(F38)&gt;0,"Paid","Nothing due"),IF(N(F38)=0,"Not paid",IF(I38&gt;0,"Part paid",IF(I38&lt;0,"Overpaid","Paid")))))</f>
        <v/>
      </c>
      <c r="K38" s="32" t="n"/>
      <c r="L38" s="22">
        <f>IF(A38="","",IF(I38&gt;0,IF(ISNUMBER(K38),"Contacted, still owes","Yes"),IF(I38&lt;0,"Pay back extra","")))</f>
        <v/>
      </c>
      <c r="M38" s="33" t="n"/>
    </row>
    <row r="39">
      <c r="A39" s="33" t="n"/>
      <c r="B39" s="33" t="n"/>
      <c r="C39" s="33" t="n"/>
      <c r="D39" s="28" t="n"/>
      <c r="E39" s="29">
        <f>IF(A39="","",IF(ISNUMBER(D39),D39,IF(C39="Donation",0,Settings!$E$3)))</f>
        <v/>
      </c>
      <c r="F39" s="28" t="n"/>
      <c r="G39" s="33" t="n"/>
      <c r="H39" s="32" t="n"/>
      <c r="I39" s="29">
        <f>IF(A39="","",IF(E39=0,0,E39-N(F39)))</f>
        <v/>
      </c>
      <c r="J39" s="22">
        <f>IF(A39="","",IF(E39=0,IF(N(F39)&gt;0,"Paid","Nothing due"),IF(N(F39)=0,"Not paid",IF(I39&gt;0,"Part paid",IF(I39&lt;0,"Overpaid","Paid")))))</f>
        <v/>
      </c>
      <c r="K39" s="32" t="n"/>
      <c r="L39" s="22">
        <f>IF(A39="","",IF(I39&gt;0,IF(ISNUMBER(K39),"Contacted, still owes","Yes"),IF(I39&lt;0,"Pay back extra","")))</f>
        <v/>
      </c>
      <c r="M39" s="33" t="n"/>
    </row>
    <row r="40">
      <c r="A40" s="33" t="n"/>
      <c r="B40" s="33" t="n"/>
      <c r="C40" s="33" t="n"/>
      <c r="D40" s="28" t="n"/>
      <c r="E40" s="29">
        <f>IF(A40="","",IF(ISNUMBER(D40),D40,IF(C40="Donation",0,Settings!$E$3)))</f>
        <v/>
      </c>
      <c r="F40" s="28" t="n"/>
      <c r="G40" s="33" t="n"/>
      <c r="H40" s="32" t="n"/>
      <c r="I40" s="29">
        <f>IF(A40="","",IF(E40=0,0,E40-N(F40)))</f>
        <v/>
      </c>
      <c r="J40" s="22">
        <f>IF(A40="","",IF(E40=0,IF(N(F40)&gt;0,"Paid","Nothing due"),IF(N(F40)=0,"Not paid",IF(I40&gt;0,"Part paid",IF(I40&lt;0,"Overpaid","Paid")))))</f>
        <v/>
      </c>
      <c r="K40" s="32" t="n"/>
      <c r="L40" s="22">
        <f>IF(A40="","",IF(I40&gt;0,IF(ISNUMBER(K40),"Contacted, still owes","Yes"),IF(I40&lt;0,"Pay back extra","")))</f>
        <v/>
      </c>
      <c r="M40" s="33" t="n"/>
    </row>
    <row r="41">
      <c r="A41" s="33" t="n"/>
      <c r="B41" s="33" t="n"/>
      <c r="C41" s="33" t="n"/>
      <c r="D41" s="28" t="n"/>
      <c r="E41" s="29">
        <f>IF(A41="","",IF(ISNUMBER(D41),D41,IF(C41="Donation",0,Settings!$E$3)))</f>
        <v/>
      </c>
      <c r="F41" s="28" t="n"/>
      <c r="G41" s="33" t="n"/>
      <c r="H41" s="32" t="n"/>
      <c r="I41" s="29">
        <f>IF(A41="","",IF(E41=0,0,E41-N(F41)))</f>
        <v/>
      </c>
      <c r="J41" s="22">
        <f>IF(A41="","",IF(E41=0,IF(N(F41)&gt;0,"Paid","Nothing due"),IF(N(F41)=0,"Not paid",IF(I41&gt;0,"Part paid",IF(I41&lt;0,"Overpaid","Paid")))))</f>
        <v/>
      </c>
      <c r="K41" s="32" t="n"/>
      <c r="L41" s="22">
        <f>IF(A41="","",IF(I41&gt;0,IF(ISNUMBER(K41),"Contacted, still owes","Yes"),IF(I41&lt;0,"Pay back extra","")))</f>
        <v/>
      </c>
      <c r="M41" s="33" t="n"/>
    </row>
    <row r="42">
      <c r="A42" s="33" t="n"/>
      <c r="B42" s="33" t="n"/>
      <c r="C42" s="33" t="n"/>
      <c r="D42" s="28" t="n"/>
      <c r="E42" s="29">
        <f>IF(A42="","",IF(ISNUMBER(D42),D42,IF(C42="Donation",0,Settings!$E$3)))</f>
        <v/>
      </c>
      <c r="F42" s="28" t="n"/>
      <c r="G42" s="33" t="n"/>
      <c r="H42" s="32" t="n"/>
      <c r="I42" s="29">
        <f>IF(A42="","",IF(E42=0,0,E42-N(F42)))</f>
        <v/>
      </c>
      <c r="J42" s="22">
        <f>IF(A42="","",IF(E42=0,IF(N(F42)&gt;0,"Paid","Nothing due"),IF(N(F42)=0,"Not paid",IF(I42&gt;0,"Part paid",IF(I42&lt;0,"Overpaid","Paid")))))</f>
        <v/>
      </c>
      <c r="K42" s="32" t="n"/>
      <c r="L42" s="22">
        <f>IF(A42="","",IF(I42&gt;0,IF(ISNUMBER(K42),"Contacted, still owes","Yes"),IF(I42&lt;0,"Pay back extra","")))</f>
        <v/>
      </c>
      <c r="M42" s="33" t="n"/>
    </row>
    <row r="43">
      <c r="A43" s="33" t="n"/>
      <c r="B43" s="33" t="n"/>
      <c r="C43" s="33" t="n"/>
      <c r="D43" s="28" t="n"/>
      <c r="E43" s="29">
        <f>IF(A43="","",IF(ISNUMBER(D43),D43,IF(C43="Donation",0,Settings!$E$3)))</f>
        <v/>
      </c>
      <c r="F43" s="28" t="n"/>
      <c r="G43" s="33" t="n"/>
      <c r="H43" s="32" t="n"/>
      <c r="I43" s="29">
        <f>IF(A43="","",IF(E43=0,0,E43-N(F43)))</f>
        <v/>
      </c>
      <c r="J43" s="22">
        <f>IF(A43="","",IF(E43=0,IF(N(F43)&gt;0,"Paid","Nothing due"),IF(N(F43)=0,"Not paid",IF(I43&gt;0,"Part paid",IF(I43&lt;0,"Overpaid","Paid")))))</f>
        <v/>
      </c>
      <c r="K43" s="32" t="n"/>
      <c r="L43" s="22">
        <f>IF(A43="","",IF(I43&gt;0,IF(ISNUMBER(K43),"Contacted, still owes","Yes"),IF(I43&lt;0,"Pay back extra","")))</f>
        <v/>
      </c>
      <c r="M43" s="33" t="n"/>
    </row>
    <row r="44">
      <c r="A44" s="33" t="n"/>
      <c r="B44" s="33" t="n"/>
      <c r="C44" s="33" t="n"/>
      <c r="D44" s="28" t="n"/>
      <c r="E44" s="29">
        <f>IF(A44="","",IF(ISNUMBER(D44),D44,IF(C44="Donation",0,Settings!$E$3)))</f>
        <v/>
      </c>
      <c r="F44" s="28" t="n"/>
      <c r="G44" s="33" t="n"/>
      <c r="H44" s="32" t="n"/>
      <c r="I44" s="29">
        <f>IF(A44="","",IF(E44=0,0,E44-N(F44)))</f>
        <v/>
      </c>
      <c r="J44" s="22">
        <f>IF(A44="","",IF(E44=0,IF(N(F44)&gt;0,"Paid","Nothing due"),IF(N(F44)=0,"Not paid",IF(I44&gt;0,"Part paid",IF(I44&lt;0,"Overpaid","Paid")))))</f>
        <v/>
      </c>
      <c r="K44" s="32" t="n"/>
      <c r="L44" s="22">
        <f>IF(A44="","",IF(I44&gt;0,IF(ISNUMBER(K44),"Contacted, still owes","Yes"),IF(I44&lt;0,"Pay back extra","")))</f>
        <v/>
      </c>
      <c r="M44" s="33" t="n"/>
    </row>
    <row r="45">
      <c r="A45" s="33" t="n"/>
      <c r="B45" s="33" t="n"/>
      <c r="C45" s="33" t="n"/>
      <c r="D45" s="28" t="n"/>
      <c r="E45" s="29">
        <f>IF(A45="","",IF(ISNUMBER(D45),D45,IF(C45="Donation",0,Settings!$E$3)))</f>
        <v/>
      </c>
      <c r="F45" s="28" t="n"/>
      <c r="G45" s="33" t="n"/>
      <c r="H45" s="32" t="n"/>
      <c r="I45" s="29">
        <f>IF(A45="","",IF(E45=0,0,E45-N(F45)))</f>
        <v/>
      </c>
      <c r="J45" s="22">
        <f>IF(A45="","",IF(E45=0,IF(N(F45)&gt;0,"Paid","Nothing due"),IF(N(F45)=0,"Not paid",IF(I45&gt;0,"Part paid",IF(I45&lt;0,"Overpaid","Paid")))))</f>
        <v/>
      </c>
      <c r="K45" s="32" t="n"/>
      <c r="L45" s="22">
        <f>IF(A45="","",IF(I45&gt;0,IF(ISNUMBER(K45),"Contacted, still owes","Yes"),IF(I45&lt;0,"Pay back extra","")))</f>
        <v/>
      </c>
      <c r="M45" s="33" t="n"/>
    </row>
    <row r="46">
      <c r="A46" s="33" t="n"/>
      <c r="B46" s="33" t="n"/>
      <c r="C46" s="33" t="n"/>
      <c r="D46" s="28" t="n"/>
      <c r="E46" s="29">
        <f>IF(A46="","",IF(ISNUMBER(D46),D46,IF(C46="Donation",0,Settings!$E$3)))</f>
        <v/>
      </c>
      <c r="F46" s="28" t="n"/>
      <c r="G46" s="33" t="n"/>
      <c r="H46" s="32" t="n"/>
      <c r="I46" s="29">
        <f>IF(A46="","",IF(E46=0,0,E46-N(F46)))</f>
        <v/>
      </c>
      <c r="J46" s="22">
        <f>IF(A46="","",IF(E46=0,IF(N(F46)&gt;0,"Paid","Nothing due"),IF(N(F46)=0,"Not paid",IF(I46&gt;0,"Part paid",IF(I46&lt;0,"Overpaid","Paid")))))</f>
        <v/>
      </c>
      <c r="K46" s="32" t="n"/>
      <c r="L46" s="22">
        <f>IF(A46="","",IF(I46&gt;0,IF(ISNUMBER(K46),"Contacted, still owes","Yes"),IF(I46&lt;0,"Pay back extra","")))</f>
        <v/>
      </c>
      <c r="M46" s="33" t="n"/>
    </row>
    <row r="47">
      <c r="A47" s="33" t="n"/>
      <c r="B47" s="33" t="n"/>
      <c r="C47" s="33" t="n"/>
      <c r="D47" s="28" t="n"/>
      <c r="E47" s="29">
        <f>IF(A47="","",IF(ISNUMBER(D47),D47,IF(C47="Donation",0,Settings!$E$3)))</f>
        <v/>
      </c>
      <c r="F47" s="28" t="n"/>
      <c r="G47" s="33" t="n"/>
      <c r="H47" s="32" t="n"/>
      <c r="I47" s="29">
        <f>IF(A47="","",IF(E47=0,0,E47-N(F47)))</f>
        <v/>
      </c>
      <c r="J47" s="22">
        <f>IF(A47="","",IF(E47=0,IF(N(F47)&gt;0,"Paid","Nothing due"),IF(N(F47)=0,"Not paid",IF(I47&gt;0,"Part paid",IF(I47&lt;0,"Overpaid","Paid")))))</f>
        <v/>
      </c>
      <c r="K47" s="32" t="n"/>
      <c r="L47" s="22">
        <f>IF(A47="","",IF(I47&gt;0,IF(ISNUMBER(K47),"Contacted, still owes","Yes"),IF(I47&lt;0,"Pay back extra","")))</f>
        <v/>
      </c>
      <c r="M47" s="33" t="n"/>
    </row>
    <row r="48">
      <c r="A48" s="33" t="n"/>
      <c r="B48" s="33" t="n"/>
      <c r="C48" s="33" t="n"/>
      <c r="D48" s="28" t="n"/>
      <c r="E48" s="29">
        <f>IF(A48="","",IF(ISNUMBER(D48),D48,IF(C48="Donation",0,Settings!$E$3)))</f>
        <v/>
      </c>
      <c r="F48" s="28" t="n"/>
      <c r="G48" s="33" t="n"/>
      <c r="H48" s="32" t="n"/>
      <c r="I48" s="29">
        <f>IF(A48="","",IF(E48=0,0,E48-N(F48)))</f>
        <v/>
      </c>
      <c r="J48" s="22">
        <f>IF(A48="","",IF(E48=0,IF(N(F48)&gt;0,"Paid","Nothing due"),IF(N(F48)=0,"Not paid",IF(I48&gt;0,"Part paid",IF(I48&lt;0,"Overpaid","Paid")))))</f>
        <v/>
      </c>
      <c r="K48" s="32" t="n"/>
      <c r="L48" s="22">
        <f>IF(A48="","",IF(I48&gt;0,IF(ISNUMBER(K48),"Contacted, still owes","Yes"),IF(I48&lt;0,"Pay back extra","")))</f>
        <v/>
      </c>
      <c r="M48" s="33" t="n"/>
    </row>
    <row r="49">
      <c r="A49" s="33" t="n"/>
      <c r="B49" s="33" t="n"/>
      <c r="C49" s="33" t="n"/>
      <c r="D49" s="28" t="n"/>
      <c r="E49" s="29">
        <f>IF(A49="","",IF(ISNUMBER(D49),D49,IF(C49="Donation",0,Settings!$E$3)))</f>
        <v/>
      </c>
      <c r="F49" s="28" t="n"/>
      <c r="G49" s="33" t="n"/>
      <c r="H49" s="32" t="n"/>
      <c r="I49" s="29">
        <f>IF(A49="","",IF(E49=0,0,E49-N(F49)))</f>
        <v/>
      </c>
      <c r="J49" s="22">
        <f>IF(A49="","",IF(E49=0,IF(N(F49)&gt;0,"Paid","Nothing due"),IF(N(F49)=0,"Not paid",IF(I49&gt;0,"Part paid",IF(I49&lt;0,"Overpaid","Paid")))))</f>
        <v/>
      </c>
      <c r="K49" s="32" t="n"/>
      <c r="L49" s="22">
        <f>IF(A49="","",IF(I49&gt;0,IF(ISNUMBER(K49),"Contacted, still owes","Yes"),IF(I49&lt;0,"Pay back extra","")))</f>
        <v/>
      </c>
      <c r="M49" s="33" t="n"/>
    </row>
    <row r="50">
      <c r="A50" s="33" t="n"/>
      <c r="B50" s="33" t="n"/>
      <c r="C50" s="33" t="n"/>
      <c r="D50" s="28" t="n"/>
      <c r="E50" s="29">
        <f>IF(A50="","",IF(ISNUMBER(D50),D50,IF(C50="Donation",0,Settings!$E$3)))</f>
        <v/>
      </c>
      <c r="F50" s="28" t="n"/>
      <c r="G50" s="33" t="n"/>
      <c r="H50" s="32" t="n"/>
      <c r="I50" s="29">
        <f>IF(A50="","",IF(E50=0,0,E50-N(F50)))</f>
        <v/>
      </c>
      <c r="J50" s="22">
        <f>IF(A50="","",IF(E50=0,IF(N(F50)&gt;0,"Paid","Nothing due"),IF(N(F50)=0,"Not paid",IF(I50&gt;0,"Part paid",IF(I50&lt;0,"Overpaid","Paid")))))</f>
        <v/>
      </c>
      <c r="K50" s="32" t="n"/>
      <c r="L50" s="22">
        <f>IF(A50="","",IF(I50&gt;0,IF(ISNUMBER(K50),"Contacted, still owes","Yes"),IF(I50&lt;0,"Pay back extra","")))</f>
        <v/>
      </c>
      <c r="M50" s="33" t="n"/>
    </row>
    <row r="51">
      <c r="A51" s="33" t="n"/>
      <c r="B51" s="33" t="n"/>
      <c r="C51" s="33" t="n"/>
      <c r="D51" s="28" t="n"/>
      <c r="E51" s="29">
        <f>IF(A51="","",IF(ISNUMBER(D51),D51,IF(C51="Donation",0,Settings!$E$3)))</f>
        <v/>
      </c>
      <c r="F51" s="28" t="n"/>
      <c r="G51" s="33" t="n"/>
      <c r="H51" s="32" t="n"/>
      <c r="I51" s="29">
        <f>IF(A51="","",IF(E51=0,0,E51-N(F51)))</f>
        <v/>
      </c>
      <c r="J51" s="22">
        <f>IF(A51="","",IF(E51=0,IF(N(F51)&gt;0,"Paid","Nothing due"),IF(N(F51)=0,"Not paid",IF(I51&gt;0,"Part paid",IF(I51&lt;0,"Overpaid","Paid")))))</f>
        <v/>
      </c>
      <c r="K51" s="32" t="n"/>
      <c r="L51" s="22">
        <f>IF(A51="","",IF(I51&gt;0,IF(ISNUMBER(K51),"Contacted, still owes","Yes"),IF(I51&lt;0,"Pay back extra","")))</f>
        <v/>
      </c>
      <c r="M51" s="33" t="n"/>
    </row>
    <row r="52">
      <c r="A52" s="33" t="n"/>
      <c r="B52" s="33" t="n"/>
      <c r="C52" s="33" t="n"/>
      <c r="D52" s="28" t="n"/>
      <c r="E52" s="29">
        <f>IF(A52="","",IF(ISNUMBER(D52),D52,IF(C52="Donation",0,Settings!$E$3)))</f>
        <v/>
      </c>
      <c r="F52" s="28" t="n"/>
      <c r="G52" s="33" t="n"/>
      <c r="H52" s="32" t="n"/>
      <c r="I52" s="29">
        <f>IF(A52="","",IF(E52=0,0,E52-N(F52)))</f>
        <v/>
      </c>
      <c r="J52" s="22">
        <f>IF(A52="","",IF(E52=0,IF(N(F52)&gt;0,"Paid","Nothing due"),IF(N(F52)=0,"Not paid",IF(I52&gt;0,"Part paid",IF(I52&lt;0,"Overpaid","Paid")))))</f>
        <v/>
      </c>
      <c r="K52" s="32" t="n"/>
      <c r="L52" s="22">
        <f>IF(A52="","",IF(I52&gt;0,IF(ISNUMBER(K52),"Contacted, still owes","Yes"),IF(I52&lt;0,"Pay back extra","")))</f>
        <v/>
      </c>
      <c r="M52" s="33" t="n"/>
    </row>
    <row r="53">
      <c r="A53" s="33" t="n"/>
      <c r="B53" s="33" t="n"/>
      <c r="C53" s="33" t="n"/>
      <c r="D53" s="28" t="n"/>
      <c r="E53" s="29">
        <f>IF(A53="","",IF(ISNUMBER(D53),D53,IF(C53="Donation",0,Settings!$E$3)))</f>
        <v/>
      </c>
      <c r="F53" s="28" t="n"/>
      <c r="G53" s="33" t="n"/>
      <c r="H53" s="32" t="n"/>
      <c r="I53" s="29">
        <f>IF(A53="","",IF(E53=0,0,E53-N(F53)))</f>
        <v/>
      </c>
      <c r="J53" s="22">
        <f>IF(A53="","",IF(E53=0,IF(N(F53)&gt;0,"Paid","Nothing due"),IF(N(F53)=0,"Not paid",IF(I53&gt;0,"Part paid",IF(I53&lt;0,"Overpaid","Paid")))))</f>
        <v/>
      </c>
      <c r="K53" s="32" t="n"/>
      <c r="L53" s="22">
        <f>IF(A53="","",IF(I53&gt;0,IF(ISNUMBER(K53),"Contacted, still owes","Yes"),IF(I53&lt;0,"Pay back extra","")))</f>
        <v/>
      </c>
      <c r="M53" s="33" t="n"/>
    </row>
    <row r="54">
      <c r="A54" s="33" t="n"/>
      <c r="B54" s="33" t="n"/>
      <c r="C54" s="33" t="n"/>
      <c r="D54" s="28" t="n"/>
      <c r="E54" s="29">
        <f>IF(A54="","",IF(ISNUMBER(D54),D54,IF(C54="Donation",0,Settings!$E$3)))</f>
        <v/>
      </c>
      <c r="F54" s="28" t="n"/>
      <c r="G54" s="33" t="n"/>
      <c r="H54" s="32" t="n"/>
      <c r="I54" s="29">
        <f>IF(A54="","",IF(E54=0,0,E54-N(F54)))</f>
        <v/>
      </c>
      <c r="J54" s="22">
        <f>IF(A54="","",IF(E54=0,IF(N(F54)&gt;0,"Paid","Nothing due"),IF(N(F54)=0,"Not paid",IF(I54&gt;0,"Part paid",IF(I54&lt;0,"Overpaid","Paid")))))</f>
        <v/>
      </c>
      <c r="K54" s="32" t="n"/>
      <c r="L54" s="22">
        <f>IF(A54="","",IF(I54&gt;0,IF(ISNUMBER(K54),"Contacted, still owes","Yes"),IF(I54&lt;0,"Pay back extra","")))</f>
        <v/>
      </c>
      <c r="M54" s="33" t="n"/>
    </row>
    <row r="55">
      <c r="A55" s="33" t="n"/>
      <c r="B55" s="33" t="n"/>
      <c r="C55" s="33" t="n"/>
      <c r="D55" s="28" t="n"/>
      <c r="E55" s="29">
        <f>IF(A55="","",IF(ISNUMBER(D55),D55,IF(C55="Donation",0,Settings!$E$3)))</f>
        <v/>
      </c>
      <c r="F55" s="28" t="n"/>
      <c r="G55" s="33" t="n"/>
      <c r="H55" s="32" t="n"/>
      <c r="I55" s="29">
        <f>IF(A55="","",IF(E55=0,0,E55-N(F55)))</f>
        <v/>
      </c>
      <c r="J55" s="22">
        <f>IF(A55="","",IF(E55=0,IF(N(F55)&gt;0,"Paid","Nothing due"),IF(N(F55)=0,"Not paid",IF(I55&gt;0,"Part paid",IF(I55&lt;0,"Overpaid","Paid")))))</f>
        <v/>
      </c>
      <c r="K55" s="32" t="n"/>
      <c r="L55" s="22">
        <f>IF(A55="","",IF(I55&gt;0,IF(ISNUMBER(K55),"Contacted, still owes","Yes"),IF(I55&lt;0,"Pay back extra","")))</f>
        <v/>
      </c>
      <c r="M55" s="33" t="n"/>
    </row>
    <row r="56">
      <c r="A56" s="33" t="n"/>
      <c r="B56" s="33" t="n"/>
      <c r="C56" s="33" t="n"/>
      <c r="D56" s="28" t="n"/>
      <c r="E56" s="29">
        <f>IF(A56="","",IF(ISNUMBER(D56),D56,IF(C56="Donation",0,Settings!$E$3)))</f>
        <v/>
      </c>
      <c r="F56" s="28" t="n"/>
      <c r="G56" s="33" t="n"/>
      <c r="H56" s="32" t="n"/>
      <c r="I56" s="29">
        <f>IF(A56="","",IF(E56=0,0,E56-N(F56)))</f>
        <v/>
      </c>
      <c r="J56" s="22">
        <f>IF(A56="","",IF(E56=0,IF(N(F56)&gt;0,"Paid","Nothing due"),IF(N(F56)=0,"Not paid",IF(I56&gt;0,"Part paid",IF(I56&lt;0,"Overpaid","Paid")))))</f>
        <v/>
      </c>
      <c r="K56" s="32" t="n"/>
      <c r="L56" s="22">
        <f>IF(A56="","",IF(I56&gt;0,IF(ISNUMBER(K56),"Contacted, still owes","Yes"),IF(I56&lt;0,"Pay back extra","")))</f>
        <v/>
      </c>
      <c r="M56" s="33" t="n"/>
    </row>
    <row r="57">
      <c r="A57" s="33" t="n"/>
      <c r="B57" s="33" t="n"/>
      <c r="C57" s="33" t="n"/>
      <c r="D57" s="28" t="n"/>
      <c r="E57" s="29">
        <f>IF(A57="","",IF(ISNUMBER(D57),D57,IF(C57="Donation",0,Settings!$E$3)))</f>
        <v/>
      </c>
      <c r="F57" s="28" t="n"/>
      <c r="G57" s="33" t="n"/>
      <c r="H57" s="32" t="n"/>
      <c r="I57" s="29">
        <f>IF(A57="","",IF(E57=0,0,E57-N(F57)))</f>
        <v/>
      </c>
      <c r="J57" s="22">
        <f>IF(A57="","",IF(E57=0,IF(N(F57)&gt;0,"Paid","Nothing due"),IF(N(F57)=0,"Not paid",IF(I57&gt;0,"Part paid",IF(I57&lt;0,"Overpaid","Paid")))))</f>
        <v/>
      </c>
      <c r="K57" s="32" t="n"/>
      <c r="L57" s="22">
        <f>IF(A57="","",IF(I57&gt;0,IF(ISNUMBER(K57),"Contacted, still owes","Yes"),IF(I57&lt;0,"Pay back extra","")))</f>
        <v/>
      </c>
      <c r="M57" s="33" t="n"/>
    </row>
    <row r="58">
      <c r="A58" s="33" t="n"/>
      <c r="B58" s="33" t="n"/>
      <c r="C58" s="33" t="n"/>
      <c r="D58" s="28" t="n"/>
      <c r="E58" s="29">
        <f>IF(A58="","",IF(ISNUMBER(D58),D58,IF(C58="Donation",0,Settings!$E$3)))</f>
        <v/>
      </c>
      <c r="F58" s="28" t="n"/>
      <c r="G58" s="33" t="n"/>
      <c r="H58" s="32" t="n"/>
      <c r="I58" s="29">
        <f>IF(A58="","",IF(E58=0,0,E58-N(F58)))</f>
        <v/>
      </c>
      <c r="J58" s="22">
        <f>IF(A58="","",IF(E58=0,IF(N(F58)&gt;0,"Paid","Nothing due"),IF(N(F58)=0,"Not paid",IF(I58&gt;0,"Part paid",IF(I58&lt;0,"Overpaid","Paid")))))</f>
        <v/>
      </c>
      <c r="K58" s="32" t="n"/>
      <c r="L58" s="22">
        <f>IF(A58="","",IF(I58&gt;0,IF(ISNUMBER(K58),"Contacted, still owes","Yes"),IF(I58&lt;0,"Pay back extra","")))</f>
        <v/>
      </c>
      <c r="M58" s="33" t="n"/>
    </row>
    <row r="59">
      <c r="A59" s="33" t="n"/>
      <c r="B59" s="33" t="n"/>
      <c r="C59" s="33" t="n"/>
      <c r="D59" s="28" t="n"/>
      <c r="E59" s="29">
        <f>IF(A59="","",IF(ISNUMBER(D59),D59,IF(C59="Donation",0,Settings!$E$3)))</f>
        <v/>
      </c>
      <c r="F59" s="28" t="n"/>
      <c r="G59" s="33" t="n"/>
      <c r="H59" s="32" t="n"/>
      <c r="I59" s="29">
        <f>IF(A59="","",IF(E59=0,0,E59-N(F59)))</f>
        <v/>
      </c>
      <c r="J59" s="22">
        <f>IF(A59="","",IF(E59=0,IF(N(F59)&gt;0,"Paid","Nothing due"),IF(N(F59)=0,"Not paid",IF(I59&gt;0,"Part paid",IF(I59&lt;0,"Overpaid","Paid")))))</f>
        <v/>
      </c>
      <c r="K59" s="32" t="n"/>
      <c r="L59" s="22">
        <f>IF(A59="","",IF(I59&gt;0,IF(ISNUMBER(K59),"Contacted, still owes","Yes"),IF(I59&lt;0,"Pay back extra","")))</f>
        <v/>
      </c>
      <c r="M59" s="33" t="n"/>
    </row>
    <row r="60">
      <c r="A60" s="33" t="n"/>
      <c r="B60" s="33" t="n"/>
      <c r="C60" s="33" t="n"/>
      <c r="D60" s="28" t="n"/>
      <c r="E60" s="29">
        <f>IF(A60="","",IF(ISNUMBER(D60),D60,IF(C60="Donation",0,Settings!$E$3)))</f>
        <v/>
      </c>
      <c r="F60" s="28" t="n"/>
      <c r="G60" s="33" t="n"/>
      <c r="H60" s="32" t="n"/>
      <c r="I60" s="29">
        <f>IF(A60="","",IF(E60=0,0,E60-N(F60)))</f>
        <v/>
      </c>
      <c r="J60" s="22">
        <f>IF(A60="","",IF(E60=0,IF(N(F60)&gt;0,"Paid","Nothing due"),IF(N(F60)=0,"Not paid",IF(I60&gt;0,"Part paid",IF(I60&lt;0,"Overpaid","Paid")))))</f>
        <v/>
      </c>
      <c r="K60" s="32" t="n"/>
      <c r="L60" s="22">
        <f>IF(A60="","",IF(I60&gt;0,IF(ISNUMBER(K60),"Contacted, still owes","Yes"),IF(I60&lt;0,"Pay back extra","")))</f>
        <v/>
      </c>
      <c r="M60" s="33" t="n"/>
    </row>
    <row r="61">
      <c r="A61" s="33" t="n"/>
      <c r="B61" s="33" t="n"/>
      <c r="C61" s="33" t="n"/>
      <c r="D61" s="28" t="n"/>
      <c r="E61" s="29">
        <f>IF(A61="","",IF(ISNUMBER(D61),D61,IF(C61="Donation",0,Settings!$E$3)))</f>
        <v/>
      </c>
      <c r="F61" s="28" t="n"/>
      <c r="G61" s="33" t="n"/>
      <c r="H61" s="32" t="n"/>
      <c r="I61" s="29">
        <f>IF(A61="","",IF(E61=0,0,E61-N(F61)))</f>
        <v/>
      </c>
      <c r="J61" s="22">
        <f>IF(A61="","",IF(E61=0,IF(N(F61)&gt;0,"Paid","Nothing due"),IF(N(F61)=0,"Not paid",IF(I61&gt;0,"Part paid",IF(I61&lt;0,"Overpaid","Paid")))))</f>
        <v/>
      </c>
      <c r="K61" s="32" t="n"/>
      <c r="L61" s="22">
        <f>IF(A61="","",IF(I61&gt;0,IF(ISNUMBER(K61),"Contacted, still owes","Yes"),IF(I61&lt;0,"Pay back extra","")))</f>
        <v/>
      </c>
      <c r="M61" s="33" t="n"/>
    </row>
    <row r="62">
      <c r="A62" s="33" t="n"/>
      <c r="B62" s="33" t="n"/>
      <c r="C62" s="33" t="n"/>
      <c r="D62" s="28" t="n"/>
      <c r="E62" s="29">
        <f>IF(A62="","",IF(ISNUMBER(D62),D62,IF(C62="Donation",0,Settings!$E$3)))</f>
        <v/>
      </c>
      <c r="F62" s="28" t="n"/>
      <c r="G62" s="33" t="n"/>
      <c r="H62" s="32" t="n"/>
      <c r="I62" s="29">
        <f>IF(A62="","",IF(E62=0,0,E62-N(F62)))</f>
        <v/>
      </c>
      <c r="J62" s="22">
        <f>IF(A62="","",IF(E62=0,IF(N(F62)&gt;0,"Paid","Nothing due"),IF(N(F62)=0,"Not paid",IF(I62&gt;0,"Part paid",IF(I62&lt;0,"Overpaid","Paid")))))</f>
        <v/>
      </c>
      <c r="K62" s="32" t="n"/>
      <c r="L62" s="22">
        <f>IF(A62="","",IF(I62&gt;0,IF(ISNUMBER(K62),"Contacted, still owes","Yes"),IF(I62&lt;0,"Pay back extra","")))</f>
        <v/>
      </c>
      <c r="M62" s="33" t="n"/>
    </row>
    <row r="63">
      <c r="A63" s="33" t="n"/>
      <c r="B63" s="33" t="n"/>
      <c r="C63" s="33" t="n"/>
      <c r="D63" s="28" t="n"/>
      <c r="E63" s="29">
        <f>IF(A63="","",IF(ISNUMBER(D63),D63,IF(C63="Donation",0,Settings!$E$3)))</f>
        <v/>
      </c>
      <c r="F63" s="28" t="n"/>
      <c r="G63" s="33" t="n"/>
      <c r="H63" s="32" t="n"/>
      <c r="I63" s="29">
        <f>IF(A63="","",IF(E63=0,0,E63-N(F63)))</f>
        <v/>
      </c>
      <c r="J63" s="22">
        <f>IF(A63="","",IF(E63=0,IF(N(F63)&gt;0,"Paid","Nothing due"),IF(N(F63)=0,"Not paid",IF(I63&gt;0,"Part paid",IF(I63&lt;0,"Overpaid","Paid")))))</f>
        <v/>
      </c>
      <c r="K63" s="32" t="n"/>
      <c r="L63" s="22">
        <f>IF(A63="","",IF(I63&gt;0,IF(ISNUMBER(K63),"Contacted, still owes","Yes"),IF(I63&lt;0,"Pay back extra","")))</f>
        <v/>
      </c>
      <c r="M63" s="33" t="n"/>
    </row>
    <row r="64">
      <c r="A64" s="33" t="n"/>
      <c r="B64" s="33" t="n"/>
      <c r="C64" s="33" t="n"/>
      <c r="D64" s="28" t="n"/>
      <c r="E64" s="29">
        <f>IF(A64="","",IF(ISNUMBER(D64),D64,IF(C64="Donation",0,Settings!$E$3)))</f>
        <v/>
      </c>
      <c r="F64" s="28" t="n"/>
      <c r="G64" s="33" t="n"/>
      <c r="H64" s="32" t="n"/>
      <c r="I64" s="29">
        <f>IF(A64="","",IF(E64=0,0,E64-N(F64)))</f>
        <v/>
      </c>
      <c r="J64" s="22">
        <f>IF(A64="","",IF(E64=0,IF(N(F64)&gt;0,"Paid","Nothing due"),IF(N(F64)=0,"Not paid",IF(I64&gt;0,"Part paid",IF(I64&lt;0,"Overpaid","Paid")))))</f>
        <v/>
      </c>
      <c r="K64" s="32" t="n"/>
      <c r="L64" s="22">
        <f>IF(A64="","",IF(I64&gt;0,IF(ISNUMBER(K64),"Contacted, still owes","Yes"),IF(I64&lt;0,"Pay back extra","")))</f>
        <v/>
      </c>
      <c r="M64" s="33" t="n"/>
    </row>
    <row r="65">
      <c r="A65" s="33" t="n"/>
      <c r="B65" s="33" t="n"/>
      <c r="C65" s="33" t="n"/>
      <c r="D65" s="28" t="n"/>
      <c r="E65" s="29">
        <f>IF(A65="","",IF(ISNUMBER(D65),D65,IF(C65="Donation",0,Settings!$E$3)))</f>
        <v/>
      </c>
      <c r="F65" s="28" t="n"/>
      <c r="G65" s="33" t="n"/>
      <c r="H65" s="32" t="n"/>
      <c r="I65" s="29">
        <f>IF(A65="","",IF(E65=0,0,E65-N(F65)))</f>
        <v/>
      </c>
      <c r="J65" s="22">
        <f>IF(A65="","",IF(E65=0,IF(N(F65)&gt;0,"Paid","Nothing due"),IF(N(F65)=0,"Not paid",IF(I65&gt;0,"Part paid",IF(I65&lt;0,"Overpaid","Paid")))))</f>
        <v/>
      </c>
      <c r="K65" s="32" t="n"/>
      <c r="L65" s="22">
        <f>IF(A65="","",IF(I65&gt;0,IF(ISNUMBER(K65),"Contacted, still owes","Yes"),IF(I65&lt;0,"Pay back extra","")))</f>
        <v/>
      </c>
      <c r="M65" s="33" t="n"/>
    </row>
    <row r="66">
      <c r="A66" s="33" t="n"/>
      <c r="B66" s="33" t="n"/>
      <c r="C66" s="33" t="n"/>
      <c r="D66" s="28" t="n"/>
      <c r="E66" s="29">
        <f>IF(A66="","",IF(ISNUMBER(D66),D66,IF(C66="Donation",0,Settings!$E$3)))</f>
        <v/>
      </c>
      <c r="F66" s="28" t="n"/>
      <c r="G66" s="33" t="n"/>
      <c r="H66" s="32" t="n"/>
      <c r="I66" s="29">
        <f>IF(A66="","",IF(E66=0,0,E66-N(F66)))</f>
        <v/>
      </c>
      <c r="J66" s="22">
        <f>IF(A66="","",IF(E66=0,IF(N(F66)&gt;0,"Paid","Nothing due"),IF(N(F66)=0,"Not paid",IF(I66&gt;0,"Part paid",IF(I66&lt;0,"Overpaid","Paid")))))</f>
        <v/>
      </c>
      <c r="K66" s="32" t="n"/>
      <c r="L66" s="22">
        <f>IF(A66="","",IF(I66&gt;0,IF(ISNUMBER(K66),"Contacted, still owes","Yes"),IF(I66&lt;0,"Pay back extra","")))</f>
        <v/>
      </c>
      <c r="M66" s="33" t="n"/>
    </row>
    <row r="67">
      <c r="A67" s="33" t="n"/>
      <c r="B67" s="33" t="n"/>
      <c r="C67" s="33" t="n"/>
      <c r="D67" s="28" t="n"/>
      <c r="E67" s="29">
        <f>IF(A67="","",IF(ISNUMBER(D67),D67,IF(C67="Donation",0,Settings!$E$3)))</f>
        <v/>
      </c>
      <c r="F67" s="28" t="n"/>
      <c r="G67" s="33" t="n"/>
      <c r="H67" s="32" t="n"/>
      <c r="I67" s="29">
        <f>IF(A67="","",IF(E67=0,0,E67-N(F67)))</f>
        <v/>
      </c>
      <c r="J67" s="22">
        <f>IF(A67="","",IF(E67=0,IF(N(F67)&gt;0,"Paid","Nothing due"),IF(N(F67)=0,"Not paid",IF(I67&gt;0,"Part paid",IF(I67&lt;0,"Overpaid","Paid")))))</f>
        <v/>
      </c>
      <c r="K67" s="32" t="n"/>
      <c r="L67" s="22">
        <f>IF(A67="","",IF(I67&gt;0,IF(ISNUMBER(K67),"Contacted, still owes","Yes"),IF(I67&lt;0,"Pay back extra","")))</f>
        <v/>
      </c>
      <c r="M67" s="33" t="n"/>
    </row>
    <row r="68">
      <c r="A68" s="33" t="n"/>
      <c r="B68" s="33" t="n"/>
      <c r="C68" s="33" t="n"/>
      <c r="D68" s="28" t="n"/>
      <c r="E68" s="29">
        <f>IF(A68="","",IF(ISNUMBER(D68),D68,IF(C68="Donation",0,Settings!$E$3)))</f>
        <v/>
      </c>
      <c r="F68" s="28" t="n"/>
      <c r="G68" s="33" t="n"/>
      <c r="H68" s="32" t="n"/>
      <c r="I68" s="29">
        <f>IF(A68="","",IF(E68=0,0,E68-N(F68)))</f>
        <v/>
      </c>
      <c r="J68" s="22">
        <f>IF(A68="","",IF(E68=0,IF(N(F68)&gt;0,"Paid","Nothing due"),IF(N(F68)=0,"Not paid",IF(I68&gt;0,"Part paid",IF(I68&lt;0,"Overpaid","Paid")))))</f>
        <v/>
      </c>
      <c r="K68" s="32" t="n"/>
      <c r="L68" s="22">
        <f>IF(A68="","",IF(I68&gt;0,IF(ISNUMBER(K68),"Contacted, still owes","Yes"),IF(I68&lt;0,"Pay back extra","")))</f>
        <v/>
      </c>
      <c r="M68" s="33" t="n"/>
    </row>
    <row r="69">
      <c r="A69" s="33" t="n"/>
      <c r="B69" s="33" t="n"/>
      <c r="C69" s="33" t="n"/>
      <c r="D69" s="28" t="n"/>
      <c r="E69" s="29">
        <f>IF(A69="","",IF(ISNUMBER(D69),D69,IF(C69="Donation",0,Settings!$E$3)))</f>
        <v/>
      </c>
      <c r="F69" s="28" t="n"/>
      <c r="G69" s="33" t="n"/>
      <c r="H69" s="32" t="n"/>
      <c r="I69" s="29">
        <f>IF(A69="","",IF(E69=0,0,E69-N(F69)))</f>
        <v/>
      </c>
      <c r="J69" s="22">
        <f>IF(A69="","",IF(E69=0,IF(N(F69)&gt;0,"Paid","Nothing due"),IF(N(F69)=0,"Not paid",IF(I69&gt;0,"Part paid",IF(I69&lt;0,"Overpaid","Paid")))))</f>
        <v/>
      </c>
      <c r="K69" s="32" t="n"/>
      <c r="L69" s="22">
        <f>IF(A69="","",IF(I69&gt;0,IF(ISNUMBER(K69),"Contacted, still owes","Yes"),IF(I69&lt;0,"Pay back extra","")))</f>
        <v/>
      </c>
      <c r="M69" s="33" t="n"/>
    </row>
    <row r="70">
      <c r="A70" s="33" t="n"/>
      <c r="B70" s="33" t="n"/>
      <c r="C70" s="33" t="n"/>
      <c r="D70" s="28" t="n"/>
      <c r="E70" s="29">
        <f>IF(A70="","",IF(ISNUMBER(D70),D70,IF(C70="Donation",0,Settings!$E$3)))</f>
        <v/>
      </c>
      <c r="F70" s="28" t="n"/>
      <c r="G70" s="33" t="n"/>
      <c r="H70" s="32" t="n"/>
      <c r="I70" s="29">
        <f>IF(A70="","",IF(E70=0,0,E70-N(F70)))</f>
        <v/>
      </c>
      <c r="J70" s="22">
        <f>IF(A70="","",IF(E70=0,IF(N(F70)&gt;0,"Paid","Nothing due"),IF(N(F70)=0,"Not paid",IF(I70&gt;0,"Part paid",IF(I70&lt;0,"Overpaid","Paid")))))</f>
        <v/>
      </c>
      <c r="K70" s="32" t="n"/>
      <c r="L70" s="22">
        <f>IF(A70="","",IF(I70&gt;0,IF(ISNUMBER(K70),"Contacted, still owes","Yes"),IF(I70&lt;0,"Pay back extra","")))</f>
        <v/>
      </c>
      <c r="M70" s="33" t="n"/>
    </row>
    <row r="71">
      <c r="A71" s="33" t="n"/>
      <c r="B71" s="33" t="n"/>
      <c r="C71" s="33" t="n"/>
      <c r="D71" s="28" t="n"/>
      <c r="E71" s="29">
        <f>IF(A71="","",IF(ISNUMBER(D71),D71,IF(C71="Donation",0,Settings!$E$3)))</f>
        <v/>
      </c>
      <c r="F71" s="28" t="n"/>
      <c r="G71" s="33" t="n"/>
      <c r="H71" s="32" t="n"/>
      <c r="I71" s="29">
        <f>IF(A71="","",IF(E71=0,0,E71-N(F71)))</f>
        <v/>
      </c>
      <c r="J71" s="22">
        <f>IF(A71="","",IF(E71=0,IF(N(F71)&gt;0,"Paid","Nothing due"),IF(N(F71)=0,"Not paid",IF(I71&gt;0,"Part paid",IF(I71&lt;0,"Overpaid","Paid")))))</f>
        <v/>
      </c>
      <c r="K71" s="32" t="n"/>
      <c r="L71" s="22">
        <f>IF(A71="","",IF(I71&gt;0,IF(ISNUMBER(K71),"Contacted, still owes","Yes"),IF(I71&lt;0,"Pay back extra","")))</f>
        <v/>
      </c>
      <c r="M71" s="33" t="n"/>
    </row>
    <row r="72">
      <c r="A72" s="33" t="n"/>
      <c r="B72" s="33" t="n"/>
      <c r="C72" s="33" t="n"/>
      <c r="D72" s="28" t="n"/>
      <c r="E72" s="29">
        <f>IF(A72="","",IF(ISNUMBER(D72),D72,IF(C72="Donation",0,Settings!$E$3)))</f>
        <v/>
      </c>
      <c r="F72" s="28" t="n"/>
      <c r="G72" s="33" t="n"/>
      <c r="H72" s="32" t="n"/>
      <c r="I72" s="29">
        <f>IF(A72="","",IF(E72=0,0,E72-N(F72)))</f>
        <v/>
      </c>
      <c r="J72" s="22">
        <f>IF(A72="","",IF(E72=0,IF(N(F72)&gt;0,"Paid","Nothing due"),IF(N(F72)=0,"Not paid",IF(I72&gt;0,"Part paid",IF(I72&lt;0,"Overpaid","Paid")))))</f>
        <v/>
      </c>
      <c r="K72" s="32" t="n"/>
      <c r="L72" s="22">
        <f>IF(A72="","",IF(I72&gt;0,IF(ISNUMBER(K72),"Contacted, still owes","Yes"),IF(I72&lt;0,"Pay back extra","")))</f>
        <v/>
      </c>
      <c r="M72" s="33" t="n"/>
    </row>
    <row r="73">
      <c r="A73" s="33" t="n"/>
      <c r="B73" s="33" t="n"/>
      <c r="C73" s="33" t="n"/>
      <c r="D73" s="28" t="n"/>
      <c r="E73" s="29">
        <f>IF(A73="","",IF(ISNUMBER(D73),D73,IF(C73="Donation",0,Settings!$E$3)))</f>
        <v/>
      </c>
      <c r="F73" s="28" t="n"/>
      <c r="G73" s="33" t="n"/>
      <c r="H73" s="32" t="n"/>
      <c r="I73" s="29">
        <f>IF(A73="","",IF(E73=0,0,E73-N(F73)))</f>
        <v/>
      </c>
      <c r="J73" s="22">
        <f>IF(A73="","",IF(E73=0,IF(N(F73)&gt;0,"Paid","Nothing due"),IF(N(F73)=0,"Not paid",IF(I73&gt;0,"Part paid",IF(I73&lt;0,"Overpaid","Paid")))))</f>
        <v/>
      </c>
      <c r="K73" s="32" t="n"/>
      <c r="L73" s="22">
        <f>IF(A73="","",IF(I73&gt;0,IF(ISNUMBER(K73),"Contacted, still owes","Yes"),IF(I73&lt;0,"Pay back extra","")))</f>
        <v/>
      </c>
      <c r="M73" s="33" t="n"/>
    </row>
    <row r="74">
      <c r="A74" s="33" t="n"/>
      <c r="B74" s="33" t="n"/>
      <c r="C74" s="33" t="n"/>
      <c r="D74" s="28" t="n"/>
      <c r="E74" s="29">
        <f>IF(A74="","",IF(ISNUMBER(D74),D74,IF(C74="Donation",0,Settings!$E$3)))</f>
        <v/>
      </c>
      <c r="F74" s="28" t="n"/>
      <c r="G74" s="33" t="n"/>
      <c r="H74" s="32" t="n"/>
      <c r="I74" s="29">
        <f>IF(A74="","",IF(E74=0,0,E74-N(F74)))</f>
        <v/>
      </c>
      <c r="J74" s="22">
        <f>IF(A74="","",IF(E74=0,IF(N(F74)&gt;0,"Paid","Nothing due"),IF(N(F74)=0,"Not paid",IF(I74&gt;0,"Part paid",IF(I74&lt;0,"Overpaid","Paid")))))</f>
        <v/>
      </c>
      <c r="K74" s="32" t="n"/>
      <c r="L74" s="22">
        <f>IF(A74="","",IF(I74&gt;0,IF(ISNUMBER(K74),"Contacted, still owes","Yes"),IF(I74&lt;0,"Pay back extra","")))</f>
        <v/>
      </c>
      <c r="M74" s="33" t="n"/>
    </row>
    <row r="75">
      <c r="A75" s="33" t="n"/>
      <c r="B75" s="33" t="n"/>
      <c r="C75" s="33" t="n"/>
      <c r="D75" s="28" t="n"/>
      <c r="E75" s="29">
        <f>IF(A75="","",IF(ISNUMBER(D75),D75,IF(C75="Donation",0,Settings!$E$3)))</f>
        <v/>
      </c>
      <c r="F75" s="28" t="n"/>
      <c r="G75" s="33" t="n"/>
      <c r="H75" s="32" t="n"/>
      <c r="I75" s="29">
        <f>IF(A75="","",IF(E75=0,0,E75-N(F75)))</f>
        <v/>
      </c>
      <c r="J75" s="22">
        <f>IF(A75="","",IF(E75=0,IF(N(F75)&gt;0,"Paid","Nothing due"),IF(N(F75)=0,"Not paid",IF(I75&gt;0,"Part paid",IF(I75&lt;0,"Overpaid","Paid")))))</f>
        <v/>
      </c>
      <c r="K75" s="32" t="n"/>
      <c r="L75" s="22">
        <f>IF(A75="","",IF(I75&gt;0,IF(ISNUMBER(K75),"Contacted, still owes","Yes"),IF(I75&lt;0,"Pay back extra","")))</f>
        <v/>
      </c>
      <c r="M75" s="33" t="n"/>
    </row>
    <row r="76">
      <c r="A76" s="33" t="n"/>
      <c r="B76" s="33" t="n"/>
      <c r="C76" s="33" t="n"/>
      <c r="D76" s="28" t="n"/>
      <c r="E76" s="29">
        <f>IF(A76="","",IF(ISNUMBER(D76),D76,IF(C76="Donation",0,Settings!$E$3)))</f>
        <v/>
      </c>
      <c r="F76" s="28" t="n"/>
      <c r="G76" s="33" t="n"/>
      <c r="H76" s="32" t="n"/>
      <c r="I76" s="29">
        <f>IF(A76="","",IF(E76=0,0,E76-N(F76)))</f>
        <v/>
      </c>
      <c r="J76" s="22">
        <f>IF(A76="","",IF(E76=0,IF(N(F76)&gt;0,"Paid","Nothing due"),IF(N(F76)=0,"Not paid",IF(I76&gt;0,"Part paid",IF(I76&lt;0,"Overpaid","Paid")))))</f>
        <v/>
      </c>
      <c r="K76" s="32" t="n"/>
      <c r="L76" s="22">
        <f>IF(A76="","",IF(I76&gt;0,IF(ISNUMBER(K76),"Contacted, still owes","Yes"),IF(I76&lt;0,"Pay back extra","")))</f>
        <v/>
      </c>
      <c r="M76" s="33" t="n"/>
    </row>
    <row r="77">
      <c r="A77" s="33" t="n"/>
      <c r="B77" s="33" t="n"/>
      <c r="C77" s="33" t="n"/>
      <c r="D77" s="28" t="n"/>
      <c r="E77" s="29">
        <f>IF(A77="","",IF(ISNUMBER(D77),D77,IF(C77="Donation",0,Settings!$E$3)))</f>
        <v/>
      </c>
      <c r="F77" s="28" t="n"/>
      <c r="G77" s="33" t="n"/>
      <c r="H77" s="32" t="n"/>
      <c r="I77" s="29">
        <f>IF(A77="","",IF(E77=0,0,E77-N(F77)))</f>
        <v/>
      </c>
      <c r="J77" s="22">
        <f>IF(A77="","",IF(E77=0,IF(N(F77)&gt;0,"Paid","Nothing due"),IF(N(F77)=0,"Not paid",IF(I77&gt;0,"Part paid",IF(I77&lt;0,"Overpaid","Paid")))))</f>
        <v/>
      </c>
      <c r="K77" s="32" t="n"/>
      <c r="L77" s="22">
        <f>IF(A77="","",IF(I77&gt;0,IF(ISNUMBER(K77),"Contacted, still owes","Yes"),IF(I77&lt;0,"Pay back extra","")))</f>
        <v/>
      </c>
      <c r="M77" s="33" t="n"/>
    </row>
    <row r="78">
      <c r="A78" s="33" t="n"/>
      <c r="B78" s="33" t="n"/>
      <c r="C78" s="33" t="n"/>
      <c r="D78" s="28" t="n"/>
      <c r="E78" s="29">
        <f>IF(A78="","",IF(ISNUMBER(D78),D78,IF(C78="Donation",0,Settings!$E$3)))</f>
        <v/>
      </c>
      <c r="F78" s="28" t="n"/>
      <c r="G78" s="33" t="n"/>
      <c r="H78" s="32" t="n"/>
      <c r="I78" s="29">
        <f>IF(A78="","",IF(E78=0,0,E78-N(F78)))</f>
        <v/>
      </c>
      <c r="J78" s="22">
        <f>IF(A78="","",IF(E78=0,IF(N(F78)&gt;0,"Paid","Nothing due"),IF(N(F78)=0,"Not paid",IF(I78&gt;0,"Part paid",IF(I78&lt;0,"Overpaid","Paid")))))</f>
        <v/>
      </c>
      <c r="K78" s="32" t="n"/>
      <c r="L78" s="22">
        <f>IF(A78="","",IF(I78&gt;0,IF(ISNUMBER(K78),"Contacted, still owes","Yes"),IF(I78&lt;0,"Pay back extra","")))</f>
        <v/>
      </c>
      <c r="M78" s="33" t="n"/>
    </row>
    <row r="79">
      <c r="A79" s="33" t="n"/>
      <c r="B79" s="33" t="n"/>
      <c r="C79" s="33" t="n"/>
      <c r="D79" s="28" t="n"/>
      <c r="E79" s="29">
        <f>IF(A79="","",IF(ISNUMBER(D79),D79,IF(C79="Donation",0,Settings!$E$3)))</f>
        <v/>
      </c>
      <c r="F79" s="28" t="n"/>
      <c r="G79" s="33" t="n"/>
      <c r="H79" s="32" t="n"/>
      <c r="I79" s="29">
        <f>IF(A79="","",IF(E79=0,0,E79-N(F79)))</f>
        <v/>
      </c>
      <c r="J79" s="22">
        <f>IF(A79="","",IF(E79=0,IF(N(F79)&gt;0,"Paid","Nothing due"),IF(N(F79)=0,"Not paid",IF(I79&gt;0,"Part paid",IF(I79&lt;0,"Overpaid","Paid")))))</f>
        <v/>
      </c>
      <c r="K79" s="32" t="n"/>
      <c r="L79" s="22">
        <f>IF(A79="","",IF(I79&gt;0,IF(ISNUMBER(K79),"Contacted, still owes","Yes"),IF(I79&lt;0,"Pay back extra","")))</f>
        <v/>
      </c>
      <c r="M79" s="33" t="n"/>
    </row>
    <row r="80">
      <c r="A80" s="33" t="n"/>
      <c r="B80" s="33" t="n"/>
      <c r="C80" s="33" t="n"/>
      <c r="D80" s="28" t="n"/>
      <c r="E80" s="29">
        <f>IF(A80="","",IF(ISNUMBER(D80),D80,IF(C80="Donation",0,Settings!$E$3)))</f>
        <v/>
      </c>
      <c r="F80" s="28" t="n"/>
      <c r="G80" s="33" t="n"/>
      <c r="H80" s="32" t="n"/>
      <c r="I80" s="29">
        <f>IF(A80="","",IF(E80=0,0,E80-N(F80)))</f>
        <v/>
      </c>
      <c r="J80" s="22">
        <f>IF(A80="","",IF(E80=0,IF(N(F80)&gt;0,"Paid","Nothing due"),IF(N(F80)=0,"Not paid",IF(I80&gt;0,"Part paid",IF(I80&lt;0,"Overpaid","Paid")))))</f>
        <v/>
      </c>
      <c r="K80" s="32" t="n"/>
      <c r="L80" s="22">
        <f>IF(A80="","",IF(I80&gt;0,IF(ISNUMBER(K80),"Contacted, still owes","Yes"),IF(I80&lt;0,"Pay back extra","")))</f>
        <v/>
      </c>
      <c r="M80" s="33" t="n"/>
    </row>
    <row r="81">
      <c r="A81" s="33" t="n"/>
      <c r="B81" s="33" t="n"/>
      <c r="C81" s="33" t="n"/>
      <c r="D81" s="28" t="n"/>
      <c r="E81" s="29">
        <f>IF(A81="","",IF(ISNUMBER(D81),D81,IF(C81="Donation",0,Settings!$E$3)))</f>
        <v/>
      </c>
      <c r="F81" s="28" t="n"/>
      <c r="G81" s="33" t="n"/>
      <c r="H81" s="32" t="n"/>
      <c r="I81" s="29">
        <f>IF(A81="","",IF(E81=0,0,E81-N(F81)))</f>
        <v/>
      </c>
      <c r="J81" s="22">
        <f>IF(A81="","",IF(E81=0,IF(N(F81)&gt;0,"Paid","Nothing due"),IF(N(F81)=0,"Not paid",IF(I81&gt;0,"Part paid",IF(I81&lt;0,"Overpaid","Paid")))))</f>
        <v/>
      </c>
      <c r="K81" s="32" t="n"/>
      <c r="L81" s="22">
        <f>IF(A81="","",IF(I81&gt;0,IF(ISNUMBER(K81),"Contacted, still owes","Yes"),IF(I81&lt;0,"Pay back extra","")))</f>
        <v/>
      </c>
      <c r="M81" s="33" t="n"/>
    </row>
    <row r="82">
      <c r="A82" s="33" t="n"/>
      <c r="B82" s="33" t="n"/>
      <c r="C82" s="33" t="n"/>
      <c r="D82" s="28" t="n"/>
      <c r="E82" s="29">
        <f>IF(A82="","",IF(ISNUMBER(D82),D82,IF(C82="Donation",0,Settings!$E$3)))</f>
        <v/>
      </c>
      <c r="F82" s="28" t="n"/>
      <c r="G82" s="33" t="n"/>
      <c r="H82" s="32" t="n"/>
      <c r="I82" s="29">
        <f>IF(A82="","",IF(E82=0,0,E82-N(F82)))</f>
        <v/>
      </c>
      <c r="J82" s="22">
        <f>IF(A82="","",IF(E82=0,IF(N(F82)&gt;0,"Paid","Nothing due"),IF(N(F82)=0,"Not paid",IF(I82&gt;0,"Part paid",IF(I82&lt;0,"Overpaid","Paid")))))</f>
        <v/>
      </c>
      <c r="K82" s="32" t="n"/>
      <c r="L82" s="22">
        <f>IF(A82="","",IF(I82&gt;0,IF(ISNUMBER(K82),"Contacted, still owes","Yes"),IF(I82&lt;0,"Pay back extra","")))</f>
        <v/>
      </c>
      <c r="M82" s="33" t="n"/>
    </row>
    <row r="83">
      <c r="A83" s="33" t="n"/>
      <c r="B83" s="33" t="n"/>
      <c r="C83" s="33" t="n"/>
      <c r="D83" s="28" t="n"/>
      <c r="E83" s="29">
        <f>IF(A83="","",IF(ISNUMBER(D83),D83,IF(C83="Donation",0,Settings!$E$3)))</f>
        <v/>
      </c>
      <c r="F83" s="28" t="n"/>
      <c r="G83" s="33" t="n"/>
      <c r="H83" s="32" t="n"/>
      <c r="I83" s="29">
        <f>IF(A83="","",IF(E83=0,0,E83-N(F83)))</f>
        <v/>
      </c>
      <c r="J83" s="22">
        <f>IF(A83="","",IF(E83=0,IF(N(F83)&gt;0,"Paid","Nothing due"),IF(N(F83)=0,"Not paid",IF(I83&gt;0,"Part paid",IF(I83&lt;0,"Overpaid","Paid")))))</f>
        <v/>
      </c>
      <c r="K83" s="32" t="n"/>
      <c r="L83" s="22">
        <f>IF(A83="","",IF(I83&gt;0,IF(ISNUMBER(K83),"Contacted, still owes","Yes"),IF(I83&lt;0,"Pay back extra","")))</f>
        <v/>
      </c>
      <c r="M83" s="33" t="n"/>
    </row>
    <row r="84">
      <c r="A84" s="33" t="n"/>
      <c r="B84" s="33" t="n"/>
      <c r="C84" s="33" t="n"/>
      <c r="D84" s="28" t="n"/>
      <c r="E84" s="29">
        <f>IF(A84="","",IF(ISNUMBER(D84),D84,IF(C84="Donation",0,Settings!$E$3)))</f>
        <v/>
      </c>
      <c r="F84" s="28" t="n"/>
      <c r="G84" s="33" t="n"/>
      <c r="H84" s="32" t="n"/>
      <c r="I84" s="29">
        <f>IF(A84="","",IF(E84=0,0,E84-N(F84)))</f>
        <v/>
      </c>
      <c r="J84" s="22">
        <f>IF(A84="","",IF(E84=0,IF(N(F84)&gt;0,"Paid","Nothing due"),IF(N(F84)=0,"Not paid",IF(I84&gt;0,"Part paid",IF(I84&lt;0,"Overpaid","Paid")))))</f>
        <v/>
      </c>
      <c r="K84" s="32" t="n"/>
      <c r="L84" s="22">
        <f>IF(A84="","",IF(I84&gt;0,IF(ISNUMBER(K84),"Contacted, still owes","Yes"),IF(I84&lt;0,"Pay back extra","")))</f>
        <v/>
      </c>
      <c r="M84" s="33" t="n"/>
    </row>
    <row r="85">
      <c r="A85" s="33" t="n"/>
      <c r="B85" s="33" t="n"/>
      <c r="C85" s="33" t="n"/>
      <c r="D85" s="28" t="n"/>
      <c r="E85" s="29">
        <f>IF(A85="","",IF(ISNUMBER(D85),D85,IF(C85="Donation",0,Settings!$E$3)))</f>
        <v/>
      </c>
      <c r="F85" s="28" t="n"/>
      <c r="G85" s="33" t="n"/>
      <c r="H85" s="32" t="n"/>
      <c r="I85" s="29">
        <f>IF(A85="","",IF(E85=0,0,E85-N(F85)))</f>
        <v/>
      </c>
      <c r="J85" s="22">
        <f>IF(A85="","",IF(E85=0,IF(N(F85)&gt;0,"Paid","Nothing due"),IF(N(F85)=0,"Not paid",IF(I85&gt;0,"Part paid",IF(I85&lt;0,"Overpaid","Paid")))))</f>
        <v/>
      </c>
      <c r="K85" s="32" t="n"/>
      <c r="L85" s="22">
        <f>IF(A85="","",IF(I85&gt;0,IF(ISNUMBER(K85),"Contacted, still owes","Yes"),IF(I85&lt;0,"Pay back extra","")))</f>
        <v/>
      </c>
      <c r="M85" s="33" t="n"/>
    </row>
    <row r="86">
      <c r="A86" s="33" t="n"/>
      <c r="B86" s="33" t="n"/>
      <c r="C86" s="33" t="n"/>
      <c r="D86" s="28" t="n"/>
      <c r="E86" s="29">
        <f>IF(A86="","",IF(ISNUMBER(D86),D86,IF(C86="Donation",0,Settings!$E$3)))</f>
        <v/>
      </c>
      <c r="F86" s="28" t="n"/>
      <c r="G86" s="33" t="n"/>
      <c r="H86" s="32" t="n"/>
      <c r="I86" s="29">
        <f>IF(A86="","",IF(E86=0,0,E86-N(F86)))</f>
        <v/>
      </c>
      <c r="J86" s="22">
        <f>IF(A86="","",IF(E86=0,IF(N(F86)&gt;0,"Paid","Nothing due"),IF(N(F86)=0,"Not paid",IF(I86&gt;0,"Part paid",IF(I86&lt;0,"Overpaid","Paid")))))</f>
        <v/>
      </c>
      <c r="K86" s="32" t="n"/>
      <c r="L86" s="22">
        <f>IF(A86="","",IF(I86&gt;0,IF(ISNUMBER(K86),"Contacted, still owes","Yes"),IF(I86&lt;0,"Pay back extra","")))</f>
        <v/>
      </c>
      <c r="M86" s="33" t="n"/>
    </row>
    <row r="87">
      <c r="A87" s="33" t="n"/>
      <c r="B87" s="33" t="n"/>
      <c r="C87" s="33" t="n"/>
      <c r="D87" s="28" t="n"/>
      <c r="E87" s="29">
        <f>IF(A87="","",IF(ISNUMBER(D87),D87,IF(C87="Donation",0,Settings!$E$3)))</f>
        <v/>
      </c>
      <c r="F87" s="28" t="n"/>
      <c r="G87" s="33" t="n"/>
      <c r="H87" s="32" t="n"/>
      <c r="I87" s="29">
        <f>IF(A87="","",IF(E87=0,0,E87-N(F87)))</f>
        <v/>
      </c>
      <c r="J87" s="22">
        <f>IF(A87="","",IF(E87=0,IF(N(F87)&gt;0,"Paid","Nothing due"),IF(N(F87)=0,"Not paid",IF(I87&gt;0,"Part paid",IF(I87&lt;0,"Overpaid","Paid")))))</f>
        <v/>
      </c>
      <c r="K87" s="32" t="n"/>
      <c r="L87" s="22">
        <f>IF(A87="","",IF(I87&gt;0,IF(ISNUMBER(K87),"Contacted, still owes","Yes"),IF(I87&lt;0,"Pay back extra","")))</f>
        <v/>
      </c>
      <c r="M87" s="33" t="n"/>
    </row>
    <row r="88">
      <c r="A88" s="33" t="n"/>
      <c r="B88" s="33" t="n"/>
      <c r="C88" s="33" t="n"/>
      <c r="D88" s="28" t="n"/>
      <c r="E88" s="29">
        <f>IF(A88="","",IF(ISNUMBER(D88),D88,IF(C88="Donation",0,Settings!$E$3)))</f>
        <v/>
      </c>
      <c r="F88" s="28" t="n"/>
      <c r="G88" s="33" t="n"/>
      <c r="H88" s="32" t="n"/>
      <c r="I88" s="29">
        <f>IF(A88="","",IF(E88=0,0,E88-N(F88)))</f>
        <v/>
      </c>
      <c r="J88" s="22">
        <f>IF(A88="","",IF(E88=0,IF(N(F88)&gt;0,"Paid","Nothing due"),IF(N(F88)=0,"Not paid",IF(I88&gt;0,"Part paid",IF(I88&lt;0,"Overpaid","Paid")))))</f>
        <v/>
      </c>
      <c r="K88" s="32" t="n"/>
      <c r="L88" s="22">
        <f>IF(A88="","",IF(I88&gt;0,IF(ISNUMBER(K88),"Contacted, still owes","Yes"),IF(I88&lt;0,"Pay back extra","")))</f>
        <v/>
      </c>
      <c r="M88" s="33" t="n"/>
    </row>
    <row r="89">
      <c r="A89" s="33" t="n"/>
      <c r="B89" s="33" t="n"/>
      <c r="C89" s="33" t="n"/>
      <c r="D89" s="28" t="n"/>
      <c r="E89" s="29">
        <f>IF(A89="","",IF(ISNUMBER(D89),D89,IF(C89="Donation",0,Settings!$E$3)))</f>
        <v/>
      </c>
      <c r="F89" s="28" t="n"/>
      <c r="G89" s="33" t="n"/>
      <c r="H89" s="32" t="n"/>
      <c r="I89" s="29">
        <f>IF(A89="","",IF(E89=0,0,E89-N(F89)))</f>
        <v/>
      </c>
      <c r="J89" s="22">
        <f>IF(A89="","",IF(E89=0,IF(N(F89)&gt;0,"Paid","Nothing due"),IF(N(F89)=0,"Not paid",IF(I89&gt;0,"Part paid",IF(I89&lt;0,"Overpaid","Paid")))))</f>
        <v/>
      </c>
      <c r="K89" s="32" t="n"/>
      <c r="L89" s="22">
        <f>IF(A89="","",IF(I89&gt;0,IF(ISNUMBER(K89),"Contacted, still owes","Yes"),IF(I89&lt;0,"Pay back extra","")))</f>
        <v/>
      </c>
      <c r="M89" s="33" t="n"/>
    </row>
    <row r="90">
      <c r="A90" s="33" t="n"/>
      <c r="B90" s="33" t="n"/>
      <c r="C90" s="33" t="n"/>
      <c r="D90" s="28" t="n"/>
      <c r="E90" s="29">
        <f>IF(A90="","",IF(ISNUMBER(D90),D90,IF(C90="Donation",0,Settings!$E$3)))</f>
        <v/>
      </c>
      <c r="F90" s="28" t="n"/>
      <c r="G90" s="33" t="n"/>
      <c r="H90" s="32" t="n"/>
      <c r="I90" s="29">
        <f>IF(A90="","",IF(E90=0,0,E90-N(F90)))</f>
        <v/>
      </c>
      <c r="J90" s="22">
        <f>IF(A90="","",IF(E90=0,IF(N(F90)&gt;0,"Paid","Nothing due"),IF(N(F90)=0,"Not paid",IF(I90&gt;0,"Part paid",IF(I90&lt;0,"Overpaid","Paid")))))</f>
        <v/>
      </c>
      <c r="K90" s="32" t="n"/>
      <c r="L90" s="22">
        <f>IF(A90="","",IF(I90&gt;0,IF(ISNUMBER(K90),"Contacted, still owes","Yes"),IF(I90&lt;0,"Pay back extra","")))</f>
        <v/>
      </c>
      <c r="M90" s="33" t="n"/>
    </row>
    <row r="91">
      <c r="A91" s="33" t="n"/>
      <c r="B91" s="33" t="n"/>
      <c r="C91" s="33" t="n"/>
      <c r="D91" s="28" t="n"/>
      <c r="E91" s="29">
        <f>IF(A91="","",IF(ISNUMBER(D91),D91,IF(C91="Donation",0,Settings!$E$3)))</f>
        <v/>
      </c>
      <c r="F91" s="28" t="n"/>
      <c r="G91" s="33" t="n"/>
      <c r="H91" s="32" t="n"/>
      <c r="I91" s="29">
        <f>IF(A91="","",IF(E91=0,0,E91-N(F91)))</f>
        <v/>
      </c>
      <c r="J91" s="22">
        <f>IF(A91="","",IF(E91=0,IF(N(F91)&gt;0,"Paid","Nothing due"),IF(N(F91)=0,"Not paid",IF(I91&gt;0,"Part paid",IF(I91&lt;0,"Overpaid","Paid")))))</f>
        <v/>
      </c>
      <c r="K91" s="32" t="n"/>
      <c r="L91" s="22">
        <f>IF(A91="","",IF(I91&gt;0,IF(ISNUMBER(K91),"Contacted, still owes","Yes"),IF(I91&lt;0,"Pay back extra","")))</f>
        <v/>
      </c>
      <c r="M91" s="33" t="n"/>
    </row>
    <row r="92">
      <c r="A92" s="33" t="n"/>
      <c r="B92" s="33" t="n"/>
      <c r="C92" s="33" t="n"/>
      <c r="D92" s="28" t="n"/>
      <c r="E92" s="29">
        <f>IF(A92="","",IF(ISNUMBER(D92),D92,IF(C92="Donation",0,Settings!$E$3)))</f>
        <v/>
      </c>
      <c r="F92" s="28" t="n"/>
      <c r="G92" s="33" t="n"/>
      <c r="H92" s="32" t="n"/>
      <c r="I92" s="29">
        <f>IF(A92="","",IF(E92=0,0,E92-N(F92)))</f>
        <v/>
      </c>
      <c r="J92" s="22">
        <f>IF(A92="","",IF(E92=0,IF(N(F92)&gt;0,"Paid","Nothing due"),IF(N(F92)=0,"Not paid",IF(I92&gt;0,"Part paid",IF(I92&lt;0,"Overpaid","Paid")))))</f>
        <v/>
      </c>
      <c r="K92" s="32" t="n"/>
      <c r="L92" s="22">
        <f>IF(A92="","",IF(I92&gt;0,IF(ISNUMBER(K92),"Contacted, still owes","Yes"),IF(I92&lt;0,"Pay back extra","")))</f>
        <v/>
      </c>
      <c r="M92" s="33" t="n"/>
    </row>
    <row r="93">
      <c r="A93" s="33" t="n"/>
      <c r="B93" s="33" t="n"/>
      <c r="C93" s="33" t="n"/>
      <c r="D93" s="28" t="n"/>
      <c r="E93" s="29">
        <f>IF(A93="","",IF(ISNUMBER(D93),D93,IF(C93="Donation",0,Settings!$E$3)))</f>
        <v/>
      </c>
      <c r="F93" s="28" t="n"/>
      <c r="G93" s="33" t="n"/>
      <c r="H93" s="32" t="n"/>
      <c r="I93" s="29">
        <f>IF(A93="","",IF(E93=0,0,E93-N(F93)))</f>
        <v/>
      </c>
      <c r="J93" s="22">
        <f>IF(A93="","",IF(E93=0,IF(N(F93)&gt;0,"Paid","Nothing due"),IF(N(F93)=0,"Not paid",IF(I93&gt;0,"Part paid",IF(I93&lt;0,"Overpaid","Paid")))))</f>
        <v/>
      </c>
      <c r="K93" s="32" t="n"/>
      <c r="L93" s="22">
        <f>IF(A93="","",IF(I93&gt;0,IF(ISNUMBER(K93),"Contacted, still owes","Yes"),IF(I93&lt;0,"Pay back extra","")))</f>
        <v/>
      </c>
      <c r="M93" s="33" t="n"/>
    </row>
    <row r="94">
      <c r="A94" s="33" t="n"/>
      <c r="B94" s="33" t="n"/>
      <c r="C94" s="33" t="n"/>
      <c r="D94" s="28" t="n"/>
      <c r="E94" s="29">
        <f>IF(A94="","",IF(ISNUMBER(D94),D94,IF(C94="Donation",0,Settings!$E$3)))</f>
        <v/>
      </c>
      <c r="F94" s="28" t="n"/>
      <c r="G94" s="33" t="n"/>
      <c r="H94" s="32" t="n"/>
      <c r="I94" s="29">
        <f>IF(A94="","",IF(E94=0,0,E94-N(F94)))</f>
        <v/>
      </c>
      <c r="J94" s="22">
        <f>IF(A94="","",IF(E94=0,IF(N(F94)&gt;0,"Paid","Nothing due"),IF(N(F94)=0,"Not paid",IF(I94&gt;0,"Part paid",IF(I94&lt;0,"Overpaid","Paid")))))</f>
        <v/>
      </c>
      <c r="K94" s="32" t="n"/>
      <c r="L94" s="22">
        <f>IF(A94="","",IF(I94&gt;0,IF(ISNUMBER(K94),"Contacted, still owes","Yes"),IF(I94&lt;0,"Pay back extra","")))</f>
        <v/>
      </c>
      <c r="M94" s="33" t="n"/>
    </row>
    <row r="95">
      <c r="A95" s="33" t="n"/>
      <c r="B95" s="33" t="n"/>
      <c r="C95" s="33" t="n"/>
      <c r="D95" s="28" t="n"/>
      <c r="E95" s="29">
        <f>IF(A95="","",IF(ISNUMBER(D95),D95,IF(C95="Donation",0,Settings!$E$3)))</f>
        <v/>
      </c>
      <c r="F95" s="28" t="n"/>
      <c r="G95" s="33" t="n"/>
      <c r="H95" s="32" t="n"/>
      <c r="I95" s="29">
        <f>IF(A95="","",IF(E95=0,0,E95-N(F95)))</f>
        <v/>
      </c>
      <c r="J95" s="22">
        <f>IF(A95="","",IF(E95=0,IF(N(F95)&gt;0,"Paid","Nothing due"),IF(N(F95)=0,"Not paid",IF(I95&gt;0,"Part paid",IF(I95&lt;0,"Overpaid","Paid")))))</f>
        <v/>
      </c>
      <c r="K95" s="32" t="n"/>
      <c r="L95" s="22">
        <f>IF(A95="","",IF(I95&gt;0,IF(ISNUMBER(K95),"Contacted, still owes","Yes"),IF(I95&lt;0,"Pay back extra","")))</f>
        <v/>
      </c>
      <c r="M95" s="33" t="n"/>
    </row>
    <row r="96">
      <c r="A96" s="33" t="n"/>
      <c r="B96" s="33" t="n"/>
      <c r="C96" s="33" t="n"/>
      <c r="D96" s="28" t="n"/>
      <c r="E96" s="29">
        <f>IF(A96="","",IF(ISNUMBER(D96),D96,IF(C96="Donation",0,Settings!$E$3)))</f>
        <v/>
      </c>
      <c r="F96" s="28" t="n"/>
      <c r="G96" s="33" t="n"/>
      <c r="H96" s="32" t="n"/>
      <c r="I96" s="29">
        <f>IF(A96="","",IF(E96=0,0,E96-N(F96)))</f>
        <v/>
      </c>
      <c r="J96" s="22">
        <f>IF(A96="","",IF(E96=0,IF(N(F96)&gt;0,"Paid","Nothing due"),IF(N(F96)=0,"Not paid",IF(I96&gt;0,"Part paid",IF(I96&lt;0,"Overpaid","Paid")))))</f>
        <v/>
      </c>
      <c r="K96" s="32" t="n"/>
      <c r="L96" s="22">
        <f>IF(A96="","",IF(I96&gt;0,IF(ISNUMBER(K96),"Contacted, still owes","Yes"),IF(I96&lt;0,"Pay back extra","")))</f>
        <v/>
      </c>
      <c r="M96" s="33" t="n"/>
    </row>
    <row r="97">
      <c r="A97" s="33" t="n"/>
      <c r="B97" s="33" t="n"/>
      <c r="C97" s="33" t="n"/>
      <c r="D97" s="28" t="n"/>
      <c r="E97" s="29">
        <f>IF(A97="","",IF(ISNUMBER(D97),D97,IF(C97="Donation",0,Settings!$E$3)))</f>
        <v/>
      </c>
      <c r="F97" s="28" t="n"/>
      <c r="G97" s="33" t="n"/>
      <c r="H97" s="32" t="n"/>
      <c r="I97" s="29">
        <f>IF(A97="","",IF(E97=0,0,E97-N(F97)))</f>
        <v/>
      </c>
      <c r="J97" s="22">
        <f>IF(A97="","",IF(E97=0,IF(N(F97)&gt;0,"Paid","Nothing due"),IF(N(F97)=0,"Not paid",IF(I97&gt;0,"Part paid",IF(I97&lt;0,"Overpaid","Paid")))))</f>
        <v/>
      </c>
      <c r="K97" s="32" t="n"/>
      <c r="L97" s="22">
        <f>IF(A97="","",IF(I97&gt;0,IF(ISNUMBER(K97),"Contacted, still owes","Yes"),IF(I97&lt;0,"Pay back extra","")))</f>
        <v/>
      </c>
      <c r="M97" s="33" t="n"/>
    </row>
    <row r="98">
      <c r="A98" s="33" t="n"/>
      <c r="B98" s="33" t="n"/>
      <c r="C98" s="33" t="n"/>
      <c r="D98" s="28" t="n"/>
      <c r="E98" s="29">
        <f>IF(A98="","",IF(ISNUMBER(D98),D98,IF(C98="Donation",0,Settings!$E$3)))</f>
        <v/>
      </c>
      <c r="F98" s="28" t="n"/>
      <c r="G98" s="33" t="n"/>
      <c r="H98" s="32" t="n"/>
      <c r="I98" s="29">
        <f>IF(A98="","",IF(E98=0,0,E98-N(F98)))</f>
        <v/>
      </c>
      <c r="J98" s="22">
        <f>IF(A98="","",IF(E98=0,IF(N(F98)&gt;0,"Paid","Nothing due"),IF(N(F98)=0,"Not paid",IF(I98&gt;0,"Part paid",IF(I98&lt;0,"Overpaid","Paid")))))</f>
        <v/>
      </c>
      <c r="K98" s="32" t="n"/>
      <c r="L98" s="22">
        <f>IF(A98="","",IF(I98&gt;0,IF(ISNUMBER(K98),"Contacted, still owes","Yes"),IF(I98&lt;0,"Pay back extra","")))</f>
        <v/>
      </c>
      <c r="M98" s="33" t="n"/>
    </row>
    <row r="99">
      <c r="A99" s="33" t="n"/>
      <c r="B99" s="33" t="n"/>
      <c r="C99" s="33" t="n"/>
      <c r="D99" s="28" t="n"/>
      <c r="E99" s="29">
        <f>IF(A99="","",IF(ISNUMBER(D99),D99,IF(C99="Donation",0,Settings!$E$3)))</f>
        <v/>
      </c>
      <c r="F99" s="28" t="n"/>
      <c r="G99" s="33" t="n"/>
      <c r="H99" s="32" t="n"/>
      <c r="I99" s="29">
        <f>IF(A99="","",IF(E99=0,0,E99-N(F99)))</f>
        <v/>
      </c>
      <c r="J99" s="22">
        <f>IF(A99="","",IF(E99=0,IF(N(F99)&gt;0,"Paid","Nothing due"),IF(N(F99)=0,"Not paid",IF(I99&gt;0,"Part paid",IF(I99&lt;0,"Overpaid","Paid")))))</f>
        <v/>
      </c>
      <c r="K99" s="32" t="n"/>
      <c r="L99" s="22">
        <f>IF(A99="","",IF(I99&gt;0,IF(ISNUMBER(K99),"Contacted, still owes","Yes"),IF(I99&lt;0,"Pay back extra","")))</f>
        <v/>
      </c>
      <c r="M99" s="33" t="n"/>
    </row>
    <row r="100">
      <c r="A100" s="33" t="n"/>
      <c r="B100" s="33" t="n"/>
      <c r="C100" s="33" t="n"/>
      <c r="D100" s="28" t="n"/>
      <c r="E100" s="29">
        <f>IF(A100="","",IF(ISNUMBER(D100),D100,IF(C100="Donation",0,Settings!$E$3)))</f>
        <v/>
      </c>
      <c r="F100" s="28" t="n"/>
      <c r="G100" s="33" t="n"/>
      <c r="H100" s="32" t="n"/>
      <c r="I100" s="29">
        <f>IF(A100="","",IF(E100=0,0,E100-N(F100)))</f>
        <v/>
      </c>
      <c r="J100" s="22">
        <f>IF(A100="","",IF(E100=0,IF(N(F100)&gt;0,"Paid","Nothing due"),IF(N(F100)=0,"Not paid",IF(I100&gt;0,"Part paid",IF(I100&lt;0,"Overpaid","Paid")))))</f>
        <v/>
      </c>
      <c r="K100" s="32" t="n"/>
      <c r="L100" s="22">
        <f>IF(A100="","",IF(I100&gt;0,IF(ISNUMBER(K100),"Contacted, still owes","Yes"),IF(I100&lt;0,"Pay back extra","")))</f>
        <v/>
      </c>
      <c r="M100" s="33" t="n"/>
    </row>
    <row r="101">
      <c r="A101" s="33" t="n"/>
      <c r="B101" s="33" t="n"/>
      <c r="C101" s="33" t="n"/>
      <c r="D101" s="28" t="n"/>
      <c r="E101" s="29">
        <f>IF(A101="","",IF(ISNUMBER(D101),D101,IF(C101="Donation",0,Settings!$E$3)))</f>
        <v/>
      </c>
      <c r="F101" s="28" t="n"/>
      <c r="G101" s="33" t="n"/>
      <c r="H101" s="32" t="n"/>
      <c r="I101" s="29">
        <f>IF(A101="","",IF(E101=0,0,E101-N(F101)))</f>
        <v/>
      </c>
      <c r="J101" s="22">
        <f>IF(A101="","",IF(E101=0,IF(N(F101)&gt;0,"Paid","Nothing due"),IF(N(F101)=0,"Not paid",IF(I101&gt;0,"Part paid",IF(I101&lt;0,"Overpaid","Paid")))))</f>
        <v/>
      </c>
      <c r="K101" s="32" t="n"/>
      <c r="L101" s="22">
        <f>IF(A101="","",IF(I101&gt;0,IF(ISNUMBER(K101),"Contacted, still owes","Yes"),IF(I101&lt;0,"Pay back extra","")))</f>
        <v/>
      </c>
      <c r="M101" s="33" t="n"/>
    </row>
    <row r="102">
      <c r="A102" s="33" t="n"/>
      <c r="B102" s="33" t="n"/>
      <c r="C102" s="33" t="n"/>
      <c r="D102" s="28" t="n"/>
      <c r="E102" s="29">
        <f>IF(A102="","",IF(ISNUMBER(D102),D102,IF(C102="Donation",0,Settings!$E$3)))</f>
        <v/>
      </c>
      <c r="F102" s="28" t="n"/>
      <c r="G102" s="33" t="n"/>
      <c r="H102" s="32" t="n"/>
      <c r="I102" s="29">
        <f>IF(A102="","",IF(E102=0,0,E102-N(F102)))</f>
        <v/>
      </c>
      <c r="J102" s="22">
        <f>IF(A102="","",IF(E102=0,IF(N(F102)&gt;0,"Paid","Nothing due"),IF(N(F102)=0,"Not paid",IF(I102&gt;0,"Part paid",IF(I102&lt;0,"Overpaid","Paid")))))</f>
        <v/>
      </c>
      <c r="K102" s="32" t="n"/>
      <c r="L102" s="22">
        <f>IF(A102="","",IF(I102&gt;0,IF(ISNUMBER(K102),"Contacted, still owes","Yes"),IF(I102&lt;0,"Pay back extra","")))</f>
        <v/>
      </c>
      <c r="M102" s="33" t="n"/>
    </row>
    <row r="103">
      <c r="A103" s="33" t="n"/>
      <c r="B103" s="33" t="n"/>
      <c r="C103" s="33" t="n"/>
      <c r="D103" s="28" t="n"/>
      <c r="E103" s="29">
        <f>IF(A103="","",IF(ISNUMBER(D103),D103,IF(C103="Donation",0,Settings!$E$3)))</f>
        <v/>
      </c>
      <c r="F103" s="28" t="n"/>
      <c r="G103" s="33" t="n"/>
      <c r="H103" s="32" t="n"/>
      <c r="I103" s="29">
        <f>IF(A103="","",IF(E103=0,0,E103-N(F103)))</f>
        <v/>
      </c>
      <c r="J103" s="22">
        <f>IF(A103="","",IF(E103=0,IF(N(F103)&gt;0,"Paid","Nothing due"),IF(N(F103)=0,"Not paid",IF(I103&gt;0,"Part paid",IF(I103&lt;0,"Overpaid","Paid")))))</f>
        <v/>
      </c>
      <c r="K103" s="32" t="n"/>
      <c r="L103" s="22">
        <f>IF(A103="","",IF(I103&gt;0,IF(ISNUMBER(K103),"Contacted, still owes","Yes"),IF(I103&lt;0,"Pay back extra","")))</f>
        <v/>
      </c>
      <c r="M103" s="33" t="n"/>
    </row>
    <row r="104">
      <c r="A104" s="33" t="n"/>
      <c r="B104" s="33" t="n"/>
      <c r="C104" s="33" t="n"/>
      <c r="D104" s="28" t="n"/>
      <c r="E104" s="29">
        <f>IF(A104="","",IF(ISNUMBER(D104),D104,IF(C104="Donation",0,Settings!$E$3)))</f>
        <v/>
      </c>
      <c r="F104" s="28" t="n"/>
      <c r="G104" s="33" t="n"/>
      <c r="H104" s="32" t="n"/>
      <c r="I104" s="29">
        <f>IF(A104="","",IF(E104=0,0,E104-N(F104)))</f>
        <v/>
      </c>
      <c r="J104" s="22">
        <f>IF(A104="","",IF(E104=0,IF(N(F104)&gt;0,"Paid","Nothing due"),IF(N(F104)=0,"Not paid",IF(I104&gt;0,"Part paid",IF(I104&lt;0,"Overpaid","Paid")))))</f>
        <v/>
      </c>
      <c r="K104" s="32" t="n"/>
      <c r="L104" s="22">
        <f>IF(A104="","",IF(I104&gt;0,IF(ISNUMBER(K104),"Contacted, still owes","Yes"),IF(I104&lt;0,"Pay back extra","")))</f>
        <v/>
      </c>
      <c r="M104" s="33" t="n"/>
    </row>
    <row r="105">
      <c r="A105" s="33" t="n"/>
      <c r="B105" s="33" t="n"/>
      <c r="C105" s="33" t="n"/>
      <c r="D105" s="28" t="n"/>
      <c r="E105" s="29">
        <f>IF(A105="","",IF(ISNUMBER(D105),D105,IF(C105="Donation",0,Settings!$E$3)))</f>
        <v/>
      </c>
      <c r="F105" s="28" t="n"/>
      <c r="G105" s="33" t="n"/>
      <c r="H105" s="32" t="n"/>
      <c r="I105" s="29">
        <f>IF(A105="","",IF(E105=0,0,E105-N(F105)))</f>
        <v/>
      </c>
      <c r="J105" s="22">
        <f>IF(A105="","",IF(E105=0,IF(N(F105)&gt;0,"Paid","Nothing due"),IF(N(F105)=0,"Not paid",IF(I105&gt;0,"Part paid",IF(I105&lt;0,"Overpaid","Paid")))))</f>
        <v/>
      </c>
      <c r="K105" s="32" t="n"/>
      <c r="L105" s="22">
        <f>IF(A105="","",IF(I105&gt;0,IF(ISNUMBER(K105),"Contacted, still owes","Yes"),IF(I105&lt;0,"Pay back extra","")))</f>
        <v/>
      </c>
      <c r="M105" s="33" t="n"/>
    </row>
    <row r="106">
      <c r="A106" s="33" t="n"/>
      <c r="B106" s="33" t="n"/>
      <c r="C106" s="33" t="n"/>
      <c r="D106" s="28" t="n"/>
      <c r="E106" s="29">
        <f>IF(A106="","",IF(ISNUMBER(D106),D106,IF(C106="Donation",0,Settings!$E$3)))</f>
        <v/>
      </c>
      <c r="F106" s="28" t="n"/>
      <c r="G106" s="33" t="n"/>
      <c r="H106" s="32" t="n"/>
      <c r="I106" s="29">
        <f>IF(A106="","",IF(E106=0,0,E106-N(F106)))</f>
        <v/>
      </c>
      <c r="J106" s="22">
        <f>IF(A106="","",IF(E106=0,IF(N(F106)&gt;0,"Paid","Nothing due"),IF(N(F106)=0,"Not paid",IF(I106&gt;0,"Part paid",IF(I106&lt;0,"Overpaid","Paid")))))</f>
        <v/>
      </c>
      <c r="K106" s="32" t="n"/>
      <c r="L106" s="22">
        <f>IF(A106="","",IF(I106&gt;0,IF(ISNUMBER(K106),"Contacted, still owes","Yes"),IF(I106&lt;0,"Pay back extra","")))</f>
        <v/>
      </c>
      <c r="M106" s="33" t="n"/>
    </row>
    <row r="107">
      <c r="A107" s="33" t="n"/>
      <c r="B107" s="33" t="n"/>
      <c r="C107" s="33" t="n"/>
      <c r="D107" s="28" t="n"/>
      <c r="E107" s="29">
        <f>IF(A107="","",IF(ISNUMBER(D107),D107,IF(C107="Donation",0,Settings!$E$3)))</f>
        <v/>
      </c>
      <c r="F107" s="28" t="n"/>
      <c r="G107" s="33" t="n"/>
      <c r="H107" s="32" t="n"/>
      <c r="I107" s="29">
        <f>IF(A107="","",IF(E107=0,0,E107-N(F107)))</f>
        <v/>
      </c>
      <c r="J107" s="22">
        <f>IF(A107="","",IF(E107=0,IF(N(F107)&gt;0,"Paid","Nothing due"),IF(N(F107)=0,"Not paid",IF(I107&gt;0,"Part paid",IF(I107&lt;0,"Overpaid","Paid")))))</f>
        <v/>
      </c>
      <c r="K107" s="32" t="n"/>
      <c r="L107" s="22">
        <f>IF(A107="","",IF(I107&gt;0,IF(ISNUMBER(K107),"Contacted, still owes","Yes"),IF(I107&lt;0,"Pay back extra","")))</f>
        <v/>
      </c>
      <c r="M107" s="33" t="n"/>
    </row>
    <row r="108">
      <c r="A108" s="33" t="n"/>
      <c r="B108" s="33" t="n"/>
      <c r="C108" s="33" t="n"/>
      <c r="D108" s="28" t="n"/>
      <c r="E108" s="29">
        <f>IF(A108="","",IF(ISNUMBER(D108),D108,IF(C108="Donation",0,Settings!$E$3)))</f>
        <v/>
      </c>
      <c r="F108" s="28" t="n"/>
      <c r="G108" s="33" t="n"/>
      <c r="H108" s="32" t="n"/>
      <c r="I108" s="29">
        <f>IF(A108="","",IF(E108=0,0,E108-N(F108)))</f>
        <v/>
      </c>
      <c r="J108" s="22">
        <f>IF(A108="","",IF(E108=0,IF(N(F108)&gt;0,"Paid","Nothing due"),IF(N(F108)=0,"Not paid",IF(I108&gt;0,"Part paid",IF(I108&lt;0,"Overpaid","Paid")))))</f>
        <v/>
      </c>
      <c r="K108" s="32" t="n"/>
      <c r="L108" s="22">
        <f>IF(A108="","",IF(I108&gt;0,IF(ISNUMBER(K108),"Contacted, still owes","Yes"),IF(I108&lt;0,"Pay back extra","")))</f>
        <v/>
      </c>
      <c r="M108" s="33" t="n"/>
    </row>
    <row r="109">
      <c r="A109" s="33" t="n"/>
      <c r="B109" s="33" t="n"/>
      <c r="C109" s="33" t="n"/>
      <c r="D109" s="28" t="n"/>
      <c r="E109" s="29">
        <f>IF(A109="","",IF(ISNUMBER(D109),D109,IF(C109="Donation",0,Settings!$E$3)))</f>
        <v/>
      </c>
      <c r="F109" s="28" t="n"/>
      <c r="G109" s="33" t="n"/>
      <c r="H109" s="32" t="n"/>
      <c r="I109" s="29">
        <f>IF(A109="","",IF(E109=0,0,E109-N(F109)))</f>
        <v/>
      </c>
      <c r="J109" s="22">
        <f>IF(A109="","",IF(E109=0,IF(N(F109)&gt;0,"Paid","Nothing due"),IF(N(F109)=0,"Not paid",IF(I109&gt;0,"Part paid",IF(I109&lt;0,"Overpaid","Paid")))))</f>
        <v/>
      </c>
      <c r="K109" s="32" t="n"/>
      <c r="L109" s="22">
        <f>IF(A109="","",IF(I109&gt;0,IF(ISNUMBER(K109),"Contacted, still owes","Yes"),IF(I109&lt;0,"Pay back extra","")))</f>
        <v/>
      </c>
      <c r="M109" s="33" t="n"/>
    </row>
    <row r="110">
      <c r="A110" s="33" t="n"/>
      <c r="B110" s="33" t="n"/>
      <c r="C110" s="33" t="n"/>
      <c r="D110" s="28" t="n"/>
      <c r="E110" s="29">
        <f>IF(A110="","",IF(ISNUMBER(D110),D110,IF(C110="Donation",0,Settings!$E$3)))</f>
        <v/>
      </c>
      <c r="F110" s="28" t="n"/>
      <c r="G110" s="33" t="n"/>
      <c r="H110" s="32" t="n"/>
      <c r="I110" s="29">
        <f>IF(A110="","",IF(E110=0,0,E110-N(F110)))</f>
        <v/>
      </c>
      <c r="J110" s="22">
        <f>IF(A110="","",IF(E110=0,IF(N(F110)&gt;0,"Paid","Nothing due"),IF(N(F110)=0,"Not paid",IF(I110&gt;0,"Part paid",IF(I110&lt;0,"Overpaid","Paid")))))</f>
        <v/>
      </c>
      <c r="K110" s="32" t="n"/>
      <c r="L110" s="22">
        <f>IF(A110="","",IF(I110&gt;0,IF(ISNUMBER(K110),"Contacted, still owes","Yes"),IF(I110&lt;0,"Pay back extra","")))</f>
        <v/>
      </c>
      <c r="M110" s="33" t="n"/>
    </row>
    <row r="111">
      <c r="A111" s="33" t="n"/>
      <c r="B111" s="33" t="n"/>
      <c r="C111" s="33" t="n"/>
      <c r="D111" s="28" t="n"/>
      <c r="E111" s="29">
        <f>IF(A111="","",IF(ISNUMBER(D111),D111,IF(C111="Donation",0,Settings!$E$3)))</f>
        <v/>
      </c>
      <c r="F111" s="28" t="n"/>
      <c r="G111" s="33" t="n"/>
      <c r="H111" s="32" t="n"/>
      <c r="I111" s="29">
        <f>IF(A111="","",IF(E111=0,0,E111-N(F111)))</f>
        <v/>
      </c>
      <c r="J111" s="22">
        <f>IF(A111="","",IF(E111=0,IF(N(F111)&gt;0,"Paid","Nothing due"),IF(N(F111)=0,"Not paid",IF(I111&gt;0,"Part paid",IF(I111&lt;0,"Overpaid","Paid")))))</f>
        <v/>
      </c>
      <c r="K111" s="32" t="n"/>
      <c r="L111" s="22">
        <f>IF(A111="","",IF(I111&gt;0,IF(ISNUMBER(K111),"Contacted, still owes","Yes"),IF(I111&lt;0,"Pay back extra","")))</f>
        <v/>
      </c>
      <c r="M111" s="33" t="n"/>
    </row>
    <row r="112">
      <c r="A112" s="33" t="n"/>
      <c r="B112" s="33" t="n"/>
      <c r="C112" s="33" t="n"/>
      <c r="D112" s="28" t="n"/>
      <c r="E112" s="29">
        <f>IF(A112="","",IF(ISNUMBER(D112),D112,IF(C112="Donation",0,Settings!$E$3)))</f>
        <v/>
      </c>
      <c r="F112" s="28" t="n"/>
      <c r="G112" s="33" t="n"/>
      <c r="H112" s="32" t="n"/>
      <c r="I112" s="29">
        <f>IF(A112="","",IF(E112=0,0,E112-N(F112)))</f>
        <v/>
      </c>
      <c r="J112" s="22">
        <f>IF(A112="","",IF(E112=0,IF(N(F112)&gt;0,"Paid","Nothing due"),IF(N(F112)=0,"Not paid",IF(I112&gt;0,"Part paid",IF(I112&lt;0,"Overpaid","Paid")))))</f>
        <v/>
      </c>
      <c r="K112" s="32" t="n"/>
      <c r="L112" s="22">
        <f>IF(A112="","",IF(I112&gt;0,IF(ISNUMBER(K112),"Contacted, still owes","Yes"),IF(I112&lt;0,"Pay back extra","")))</f>
        <v/>
      </c>
      <c r="M112" s="33" t="n"/>
    </row>
    <row r="113">
      <c r="A113" s="33" t="n"/>
      <c r="B113" s="33" t="n"/>
      <c r="C113" s="33" t="n"/>
      <c r="D113" s="28" t="n"/>
      <c r="E113" s="29">
        <f>IF(A113="","",IF(ISNUMBER(D113),D113,IF(C113="Donation",0,Settings!$E$3)))</f>
        <v/>
      </c>
      <c r="F113" s="28" t="n"/>
      <c r="G113" s="33" t="n"/>
      <c r="H113" s="32" t="n"/>
      <c r="I113" s="29">
        <f>IF(A113="","",IF(E113=0,0,E113-N(F113)))</f>
        <v/>
      </c>
      <c r="J113" s="22">
        <f>IF(A113="","",IF(E113=0,IF(N(F113)&gt;0,"Paid","Nothing due"),IF(N(F113)=0,"Not paid",IF(I113&gt;0,"Part paid",IF(I113&lt;0,"Overpaid","Paid")))))</f>
        <v/>
      </c>
      <c r="K113" s="32" t="n"/>
      <c r="L113" s="22">
        <f>IF(A113="","",IF(I113&gt;0,IF(ISNUMBER(K113),"Contacted, still owes","Yes"),IF(I113&lt;0,"Pay back extra","")))</f>
        <v/>
      </c>
      <c r="M113" s="33" t="n"/>
    </row>
    <row r="114">
      <c r="A114" s="33" t="n"/>
      <c r="B114" s="33" t="n"/>
      <c r="C114" s="33" t="n"/>
      <c r="D114" s="28" t="n"/>
      <c r="E114" s="29">
        <f>IF(A114="","",IF(ISNUMBER(D114),D114,IF(C114="Donation",0,Settings!$E$3)))</f>
        <v/>
      </c>
      <c r="F114" s="28" t="n"/>
      <c r="G114" s="33" t="n"/>
      <c r="H114" s="32" t="n"/>
      <c r="I114" s="29">
        <f>IF(A114="","",IF(E114=0,0,E114-N(F114)))</f>
        <v/>
      </c>
      <c r="J114" s="22">
        <f>IF(A114="","",IF(E114=0,IF(N(F114)&gt;0,"Paid","Nothing due"),IF(N(F114)=0,"Not paid",IF(I114&gt;0,"Part paid",IF(I114&lt;0,"Overpaid","Paid")))))</f>
        <v/>
      </c>
      <c r="K114" s="32" t="n"/>
      <c r="L114" s="22">
        <f>IF(A114="","",IF(I114&gt;0,IF(ISNUMBER(K114),"Contacted, still owes","Yes"),IF(I114&lt;0,"Pay back extra","")))</f>
        <v/>
      </c>
      <c r="M114" s="33" t="n"/>
    </row>
    <row r="115">
      <c r="A115" s="33" t="n"/>
      <c r="B115" s="33" t="n"/>
      <c r="C115" s="33" t="n"/>
      <c r="D115" s="28" t="n"/>
      <c r="E115" s="29">
        <f>IF(A115="","",IF(ISNUMBER(D115),D115,IF(C115="Donation",0,Settings!$E$3)))</f>
        <v/>
      </c>
      <c r="F115" s="28" t="n"/>
      <c r="G115" s="33" t="n"/>
      <c r="H115" s="32" t="n"/>
      <c r="I115" s="29">
        <f>IF(A115="","",IF(E115=0,0,E115-N(F115)))</f>
        <v/>
      </c>
      <c r="J115" s="22">
        <f>IF(A115="","",IF(E115=0,IF(N(F115)&gt;0,"Paid","Nothing due"),IF(N(F115)=0,"Not paid",IF(I115&gt;0,"Part paid",IF(I115&lt;0,"Overpaid","Paid")))))</f>
        <v/>
      </c>
      <c r="K115" s="32" t="n"/>
      <c r="L115" s="22">
        <f>IF(A115="","",IF(I115&gt;0,IF(ISNUMBER(K115),"Contacted, still owes","Yes"),IF(I115&lt;0,"Pay back extra","")))</f>
        <v/>
      </c>
      <c r="M115" s="33" t="n"/>
    </row>
    <row r="116">
      <c r="A116" s="33" t="n"/>
      <c r="B116" s="33" t="n"/>
      <c r="C116" s="33" t="n"/>
      <c r="D116" s="28" t="n"/>
      <c r="E116" s="29">
        <f>IF(A116="","",IF(ISNUMBER(D116),D116,IF(C116="Donation",0,Settings!$E$3)))</f>
        <v/>
      </c>
      <c r="F116" s="28" t="n"/>
      <c r="G116" s="33" t="n"/>
      <c r="H116" s="32" t="n"/>
      <c r="I116" s="29">
        <f>IF(A116="","",IF(E116=0,0,E116-N(F116)))</f>
        <v/>
      </c>
      <c r="J116" s="22">
        <f>IF(A116="","",IF(E116=0,IF(N(F116)&gt;0,"Paid","Nothing due"),IF(N(F116)=0,"Not paid",IF(I116&gt;0,"Part paid",IF(I116&lt;0,"Overpaid","Paid")))))</f>
        <v/>
      </c>
      <c r="K116" s="32" t="n"/>
      <c r="L116" s="22">
        <f>IF(A116="","",IF(I116&gt;0,IF(ISNUMBER(K116),"Contacted, still owes","Yes"),IF(I116&lt;0,"Pay back extra","")))</f>
        <v/>
      </c>
      <c r="M116" s="33" t="n"/>
    </row>
    <row r="117">
      <c r="A117" s="33" t="n"/>
      <c r="B117" s="33" t="n"/>
      <c r="C117" s="33" t="n"/>
      <c r="D117" s="28" t="n"/>
      <c r="E117" s="29">
        <f>IF(A117="","",IF(ISNUMBER(D117),D117,IF(C117="Donation",0,Settings!$E$3)))</f>
        <v/>
      </c>
      <c r="F117" s="28" t="n"/>
      <c r="G117" s="33" t="n"/>
      <c r="H117" s="32" t="n"/>
      <c r="I117" s="29">
        <f>IF(A117="","",IF(E117=0,0,E117-N(F117)))</f>
        <v/>
      </c>
      <c r="J117" s="22">
        <f>IF(A117="","",IF(E117=0,IF(N(F117)&gt;0,"Paid","Nothing due"),IF(N(F117)=0,"Not paid",IF(I117&gt;0,"Part paid",IF(I117&lt;0,"Overpaid","Paid")))))</f>
        <v/>
      </c>
      <c r="K117" s="32" t="n"/>
      <c r="L117" s="22">
        <f>IF(A117="","",IF(I117&gt;0,IF(ISNUMBER(K117),"Contacted, still owes","Yes"),IF(I117&lt;0,"Pay back extra","")))</f>
        <v/>
      </c>
      <c r="M117" s="33" t="n"/>
    </row>
    <row r="118">
      <c r="A118" s="33" t="n"/>
      <c r="B118" s="33" t="n"/>
      <c r="C118" s="33" t="n"/>
      <c r="D118" s="28" t="n"/>
      <c r="E118" s="29">
        <f>IF(A118="","",IF(ISNUMBER(D118),D118,IF(C118="Donation",0,Settings!$E$3)))</f>
        <v/>
      </c>
      <c r="F118" s="28" t="n"/>
      <c r="G118" s="33" t="n"/>
      <c r="H118" s="32" t="n"/>
      <c r="I118" s="29">
        <f>IF(A118="","",IF(E118=0,0,E118-N(F118)))</f>
        <v/>
      </c>
      <c r="J118" s="22">
        <f>IF(A118="","",IF(E118=0,IF(N(F118)&gt;0,"Paid","Nothing due"),IF(N(F118)=0,"Not paid",IF(I118&gt;0,"Part paid",IF(I118&lt;0,"Overpaid","Paid")))))</f>
        <v/>
      </c>
      <c r="K118" s="32" t="n"/>
      <c r="L118" s="22">
        <f>IF(A118="","",IF(I118&gt;0,IF(ISNUMBER(K118),"Contacted, still owes","Yes"),IF(I118&lt;0,"Pay back extra","")))</f>
        <v/>
      </c>
      <c r="M118" s="33" t="n"/>
    </row>
    <row r="119">
      <c r="A119" s="33" t="n"/>
      <c r="B119" s="33" t="n"/>
      <c r="C119" s="33" t="n"/>
      <c r="D119" s="28" t="n"/>
      <c r="E119" s="29">
        <f>IF(A119="","",IF(ISNUMBER(D119),D119,IF(C119="Donation",0,Settings!$E$3)))</f>
        <v/>
      </c>
      <c r="F119" s="28" t="n"/>
      <c r="G119" s="33" t="n"/>
      <c r="H119" s="32" t="n"/>
      <c r="I119" s="29">
        <f>IF(A119="","",IF(E119=0,0,E119-N(F119)))</f>
        <v/>
      </c>
      <c r="J119" s="22">
        <f>IF(A119="","",IF(E119=0,IF(N(F119)&gt;0,"Paid","Nothing due"),IF(N(F119)=0,"Not paid",IF(I119&gt;0,"Part paid",IF(I119&lt;0,"Overpaid","Paid")))))</f>
        <v/>
      </c>
      <c r="K119" s="32" t="n"/>
      <c r="L119" s="22">
        <f>IF(A119="","",IF(I119&gt;0,IF(ISNUMBER(K119),"Contacted, still owes","Yes"),IF(I119&lt;0,"Pay back extra","")))</f>
        <v/>
      </c>
      <c r="M119" s="33" t="n"/>
    </row>
    <row r="120">
      <c r="A120" s="33" t="n"/>
      <c r="B120" s="33" t="n"/>
      <c r="C120" s="33" t="n"/>
      <c r="D120" s="28" t="n"/>
      <c r="E120" s="29">
        <f>IF(A120="","",IF(ISNUMBER(D120),D120,IF(C120="Donation",0,Settings!$E$3)))</f>
        <v/>
      </c>
      <c r="F120" s="28" t="n"/>
      <c r="G120" s="33" t="n"/>
      <c r="H120" s="32" t="n"/>
      <c r="I120" s="29">
        <f>IF(A120="","",IF(E120=0,0,E120-N(F120)))</f>
        <v/>
      </c>
      <c r="J120" s="22">
        <f>IF(A120="","",IF(E120=0,IF(N(F120)&gt;0,"Paid","Nothing due"),IF(N(F120)=0,"Not paid",IF(I120&gt;0,"Part paid",IF(I120&lt;0,"Overpaid","Paid")))))</f>
        <v/>
      </c>
      <c r="K120" s="32" t="n"/>
      <c r="L120" s="22">
        <f>IF(A120="","",IF(I120&gt;0,IF(ISNUMBER(K120),"Contacted, still owes","Yes"),IF(I120&lt;0,"Pay back extra","")))</f>
        <v/>
      </c>
      <c r="M120" s="33" t="n"/>
    </row>
    <row r="121">
      <c r="A121" s="33" t="n"/>
      <c r="B121" s="33" t="n"/>
      <c r="C121" s="33" t="n"/>
      <c r="D121" s="28" t="n"/>
      <c r="E121" s="29">
        <f>IF(A121="","",IF(ISNUMBER(D121),D121,IF(C121="Donation",0,Settings!$E$3)))</f>
        <v/>
      </c>
      <c r="F121" s="28" t="n"/>
      <c r="G121" s="33" t="n"/>
      <c r="H121" s="32" t="n"/>
      <c r="I121" s="29">
        <f>IF(A121="","",IF(E121=0,0,E121-N(F121)))</f>
        <v/>
      </c>
      <c r="J121" s="22">
        <f>IF(A121="","",IF(E121=0,IF(N(F121)&gt;0,"Paid","Nothing due"),IF(N(F121)=0,"Not paid",IF(I121&gt;0,"Part paid",IF(I121&lt;0,"Overpaid","Paid")))))</f>
        <v/>
      </c>
      <c r="K121" s="32" t="n"/>
      <c r="L121" s="22">
        <f>IF(A121="","",IF(I121&gt;0,IF(ISNUMBER(K121),"Contacted, still owes","Yes"),IF(I121&lt;0,"Pay back extra","")))</f>
        <v/>
      </c>
      <c r="M121" s="33" t="n"/>
    </row>
    <row r="122">
      <c r="A122" s="33" t="n"/>
      <c r="B122" s="33" t="n"/>
      <c r="C122" s="33" t="n"/>
      <c r="D122" s="28" t="n"/>
      <c r="E122" s="29">
        <f>IF(A122="","",IF(ISNUMBER(D122),D122,IF(C122="Donation",0,Settings!$E$3)))</f>
        <v/>
      </c>
      <c r="F122" s="28" t="n"/>
      <c r="G122" s="33" t="n"/>
      <c r="H122" s="32" t="n"/>
      <c r="I122" s="29">
        <f>IF(A122="","",IF(E122=0,0,E122-N(F122)))</f>
        <v/>
      </c>
      <c r="J122" s="22">
        <f>IF(A122="","",IF(E122=0,IF(N(F122)&gt;0,"Paid","Nothing due"),IF(N(F122)=0,"Not paid",IF(I122&gt;0,"Part paid",IF(I122&lt;0,"Overpaid","Paid")))))</f>
        <v/>
      </c>
      <c r="K122" s="32" t="n"/>
      <c r="L122" s="22">
        <f>IF(A122="","",IF(I122&gt;0,IF(ISNUMBER(K122),"Contacted, still owes","Yes"),IF(I122&lt;0,"Pay back extra","")))</f>
        <v/>
      </c>
      <c r="M122" s="33" t="n"/>
    </row>
    <row r="123">
      <c r="A123" s="33" t="n"/>
      <c r="B123" s="33" t="n"/>
      <c r="C123" s="33" t="n"/>
      <c r="D123" s="28" t="n"/>
      <c r="E123" s="29">
        <f>IF(A123="","",IF(ISNUMBER(D123),D123,IF(C123="Donation",0,Settings!$E$3)))</f>
        <v/>
      </c>
      <c r="F123" s="28" t="n"/>
      <c r="G123" s="33" t="n"/>
      <c r="H123" s="32" t="n"/>
      <c r="I123" s="29">
        <f>IF(A123="","",IF(E123=0,0,E123-N(F123)))</f>
        <v/>
      </c>
      <c r="J123" s="22">
        <f>IF(A123="","",IF(E123=0,IF(N(F123)&gt;0,"Paid","Nothing due"),IF(N(F123)=0,"Not paid",IF(I123&gt;0,"Part paid",IF(I123&lt;0,"Overpaid","Paid")))))</f>
        <v/>
      </c>
      <c r="K123" s="32" t="n"/>
      <c r="L123" s="22">
        <f>IF(A123="","",IF(I123&gt;0,IF(ISNUMBER(K123),"Contacted, still owes","Yes"),IF(I123&lt;0,"Pay back extra","")))</f>
        <v/>
      </c>
      <c r="M123" s="33" t="n"/>
    </row>
    <row r="124">
      <c r="A124" s="33" t="n"/>
      <c r="B124" s="33" t="n"/>
      <c r="C124" s="33" t="n"/>
      <c r="D124" s="28" t="n"/>
      <c r="E124" s="29">
        <f>IF(A124="","",IF(ISNUMBER(D124),D124,IF(C124="Donation",0,Settings!$E$3)))</f>
        <v/>
      </c>
      <c r="F124" s="28" t="n"/>
      <c r="G124" s="33" t="n"/>
      <c r="H124" s="32" t="n"/>
      <c r="I124" s="29">
        <f>IF(A124="","",IF(E124=0,0,E124-N(F124)))</f>
        <v/>
      </c>
      <c r="J124" s="22">
        <f>IF(A124="","",IF(E124=0,IF(N(F124)&gt;0,"Paid","Nothing due"),IF(N(F124)=0,"Not paid",IF(I124&gt;0,"Part paid",IF(I124&lt;0,"Overpaid","Paid")))))</f>
        <v/>
      </c>
      <c r="K124" s="32" t="n"/>
      <c r="L124" s="22">
        <f>IF(A124="","",IF(I124&gt;0,IF(ISNUMBER(K124),"Contacted, still owes","Yes"),IF(I124&lt;0,"Pay back extra","")))</f>
        <v/>
      </c>
      <c r="M124" s="33" t="n"/>
    </row>
    <row r="125">
      <c r="A125" s="33" t="n"/>
      <c r="B125" s="33" t="n"/>
      <c r="C125" s="33" t="n"/>
      <c r="D125" s="28" t="n"/>
      <c r="E125" s="29">
        <f>IF(A125="","",IF(ISNUMBER(D125),D125,IF(C125="Donation",0,Settings!$E$3)))</f>
        <v/>
      </c>
      <c r="F125" s="28" t="n"/>
      <c r="G125" s="33" t="n"/>
      <c r="H125" s="32" t="n"/>
      <c r="I125" s="29">
        <f>IF(A125="","",IF(E125=0,0,E125-N(F125)))</f>
        <v/>
      </c>
      <c r="J125" s="22">
        <f>IF(A125="","",IF(E125=0,IF(N(F125)&gt;0,"Paid","Nothing due"),IF(N(F125)=0,"Not paid",IF(I125&gt;0,"Part paid",IF(I125&lt;0,"Overpaid","Paid")))))</f>
        <v/>
      </c>
      <c r="K125" s="32" t="n"/>
      <c r="L125" s="22">
        <f>IF(A125="","",IF(I125&gt;0,IF(ISNUMBER(K125),"Contacted, still owes","Yes"),IF(I125&lt;0,"Pay back extra","")))</f>
        <v/>
      </c>
      <c r="M125" s="33" t="n"/>
    </row>
    <row r="126">
      <c r="A126" s="33" t="n"/>
      <c r="B126" s="33" t="n"/>
      <c r="C126" s="33" t="n"/>
      <c r="D126" s="28" t="n"/>
      <c r="E126" s="29">
        <f>IF(A126="","",IF(ISNUMBER(D126),D126,IF(C126="Donation",0,Settings!$E$3)))</f>
        <v/>
      </c>
      <c r="F126" s="28" t="n"/>
      <c r="G126" s="33" t="n"/>
      <c r="H126" s="32" t="n"/>
      <c r="I126" s="29">
        <f>IF(A126="","",IF(E126=0,0,E126-N(F126)))</f>
        <v/>
      </c>
      <c r="J126" s="22">
        <f>IF(A126="","",IF(E126=0,IF(N(F126)&gt;0,"Paid","Nothing due"),IF(N(F126)=0,"Not paid",IF(I126&gt;0,"Part paid",IF(I126&lt;0,"Overpaid","Paid")))))</f>
        <v/>
      </c>
      <c r="K126" s="32" t="n"/>
      <c r="L126" s="22">
        <f>IF(A126="","",IF(I126&gt;0,IF(ISNUMBER(K126),"Contacted, still owes","Yes"),IF(I126&lt;0,"Pay back extra","")))</f>
        <v/>
      </c>
      <c r="M126" s="33" t="n"/>
    </row>
    <row r="127">
      <c r="A127" s="33" t="n"/>
      <c r="B127" s="33" t="n"/>
      <c r="C127" s="33" t="n"/>
      <c r="D127" s="28" t="n"/>
      <c r="E127" s="29">
        <f>IF(A127="","",IF(ISNUMBER(D127),D127,IF(C127="Donation",0,Settings!$E$3)))</f>
        <v/>
      </c>
      <c r="F127" s="28" t="n"/>
      <c r="G127" s="33" t="n"/>
      <c r="H127" s="32" t="n"/>
      <c r="I127" s="29">
        <f>IF(A127="","",IF(E127=0,0,E127-N(F127)))</f>
        <v/>
      </c>
      <c r="J127" s="22">
        <f>IF(A127="","",IF(E127=0,IF(N(F127)&gt;0,"Paid","Nothing due"),IF(N(F127)=0,"Not paid",IF(I127&gt;0,"Part paid",IF(I127&lt;0,"Overpaid","Paid")))))</f>
        <v/>
      </c>
      <c r="K127" s="32" t="n"/>
      <c r="L127" s="22">
        <f>IF(A127="","",IF(I127&gt;0,IF(ISNUMBER(K127),"Contacted, still owes","Yes"),IF(I127&lt;0,"Pay back extra","")))</f>
        <v/>
      </c>
      <c r="M127" s="33" t="n"/>
    </row>
    <row r="128">
      <c r="A128" s="33" t="n"/>
      <c r="B128" s="33" t="n"/>
      <c r="C128" s="33" t="n"/>
      <c r="D128" s="28" t="n"/>
      <c r="E128" s="29">
        <f>IF(A128="","",IF(ISNUMBER(D128),D128,IF(C128="Donation",0,Settings!$E$3)))</f>
        <v/>
      </c>
      <c r="F128" s="28" t="n"/>
      <c r="G128" s="33" t="n"/>
      <c r="H128" s="32" t="n"/>
      <c r="I128" s="29">
        <f>IF(A128="","",IF(E128=0,0,E128-N(F128)))</f>
        <v/>
      </c>
      <c r="J128" s="22">
        <f>IF(A128="","",IF(E128=0,IF(N(F128)&gt;0,"Paid","Nothing due"),IF(N(F128)=0,"Not paid",IF(I128&gt;0,"Part paid",IF(I128&lt;0,"Overpaid","Paid")))))</f>
        <v/>
      </c>
      <c r="K128" s="32" t="n"/>
      <c r="L128" s="22">
        <f>IF(A128="","",IF(I128&gt;0,IF(ISNUMBER(K128),"Contacted, still owes","Yes"),IF(I128&lt;0,"Pay back extra","")))</f>
        <v/>
      </c>
      <c r="M128" s="33" t="n"/>
    </row>
    <row r="129">
      <c r="A129" s="33" t="n"/>
      <c r="B129" s="33" t="n"/>
      <c r="C129" s="33" t="n"/>
      <c r="D129" s="28" t="n"/>
      <c r="E129" s="29">
        <f>IF(A129="","",IF(ISNUMBER(D129),D129,IF(C129="Donation",0,Settings!$E$3)))</f>
        <v/>
      </c>
      <c r="F129" s="28" t="n"/>
      <c r="G129" s="33" t="n"/>
      <c r="H129" s="32" t="n"/>
      <c r="I129" s="29">
        <f>IF(A129="","",IF(E129=0,0,E129-N(F129)))</f>
        <v/>
      </c>
      <c r="J129" s="22">
        <f>IF(A129="","",IF(E129=0,IF(N(F129)&gt;0,"Paid","Nothing due"),IF(N(F129)=0,"Not paid",IF(I129&gt;0,"Part paid",IF(I129&lt;0,"Overpaid","Paid")))))</f>
        <v/>
      </c>
      <c r="K129" s="32" t="n"/>
      <c r="L129" s="22">
        <f>IF(A129="","",IF(I129&gt;0,IF(ISNUMBER(K129),"Contacted, still owes","Yes"),IF(I129&lt;0,"Pay back extra","")))</f>
        <v/>
      </c>
      <c r="M129" s="33" t="n"/>
    </row>
    <row r="130">
      <c r="A130" s="33" t="n"/>
      <c r="B130" s="33" t="n"/>
      <c r="C130" s="33" t="n"/>
      <c r="D130" s="28" t="n"/>
      <c r="E130" s="29">
        <f>IF(A130="","",IF(ISNUMBER(D130),D130,IF(C130="Donation",0,Settings!$E$3)))</f>
        <v/>
      </c>
      <c r="F130" s="28" t="n"/>
      <c r="G130" s="33" t="n"/>
      <c r="H130" s="32" t="n"/>
      <c r="I130" s="29">
        <f>IF(A130="","",IF(E130=0,0,E130-N(F130)))</f>
        <v/>
      </c>
      <c r="J130" s="22">
        <f>IF(A130="","",IF(E130=0,IF(N(F130)&gt;0,"Paid","Nothing due"),IF(N(F130)=0,"Not paid",IF(I130&gt;0,"Part paid",IF(I130&lt;0,"Overpaid","Paid")))))</f>
        <v/>
      </c>
      <c r="K130" s="32" t="n"/>
      <c r="L130" s="22">
        <f>IF(A130="","",IF(I130&gt;0,IF(ISNUMBER(K130),"Contacted, still owes","Yes"),IF(I130&lt;0,"Pay back extra","")))</f>
        <v/>
      </c>
      <c r="M130" s="33" t="n"/>
    </row>
    <row r="131">
      <c r="A131" s="33" t="n"/>
      <c r="B131" s="33" t="n"/>
      <c r="C131" s="33" t="n"/>
      <c r="D131" s="28" t="n"/>
      <c r="E131" s="29">
        <f>IF(A131="","",IF(ISNUMBER(D131),D131,IF(C131="Donation",0,Settings!$E$3)))</f>
        <v/>
      </c>
      <c r="F131" s="28" t="n"/>
      <c r="G131" s="33" t="n"/>
      <c r="H131" s="32" t="n"/>
      <c r="I131" s="29">
        <f>IF(A131="","",IF(E131=0,0,E131-N(F131)))</f>
        <v/>
      </c>
      <c r="J131" s="22">
        <f>IF(A131="","",IF(E131=0,IF(N(F131)&gt;0,"Paid","Nothing due"),IF(N(F131)=0,"Not paid",IF(I131&gt;0,"Part paid",IF(I131&lt;0,"Overpaid","Paid")))))</f>
        <v/>
      </c>
      <c r="K131" s="32" t="n"/>
      <c r="L131" s="22">
        <f>IF(A131="","",IF(I131&gt;0,IF(ISNUMBER(K131),"Contacted, still owes","Yes"),IF(I131&lt;0,"Pay back extra","")))</f>
        <v/>
      </c>
      <c r="M131" s="33" t="n"/>
    </row>
    <row r="132">
      <c r="A132" s="33" t="n"/>
      <c r="B132" s="33" t="n"/>
      <c r="C132" s="33" t="n"/>
      <c r="D132" s="28" t="n"/>
      <c r="E132" s="29">
        <f>IF(A132="","",IF(ISNUMBER(D132),D132,IF(C132="Donation",0,Settings!$E$3)))</f>
        <v/>
      </c>
      <c r="F132" s="28" t="n"/>
      <c r="G132" s="33" t="n"/>
      <c r="H132" s="32" t="n"/>
      <c r="I132" s="29">
        <f>IF(A132="","",IF(E132=0,0,E132-N(F132)))</f>
        <v/>
      </c>
      <c r="J132" s="22">
        <f>IF(A132="","",IF(E132=0,IF(N(F132)&gt;0,"Paid","Nothing due"),IF(N(F132)=0,"Not paid",IF(I132&gt;0,"Part paid",IF(I132&lt;0,"Overpaid","Paid")))))</f>
        <v/>
      </c>
      <c r="K132" s="32" t="n"/>
      <c r="L132" s="22">
        <f>IF(A132="","",IF(I132&gt;0,IF(ISNUMBER(K132),"Contacted, still owes","Yes"),IF(I132&lt;0,"Pay back extra","")))</f>
        <v/>
      </c>
      <c r="M132" s="33" t="n"/>
    </row>
    <row r="133">
      <c r="A133" s="33" t="n"/>
      <c r="B133" s="33" t="n"/>
      <c r="C133" s="33" t="n"/>
      <c r="D133" s="28" t="n"/>
      <c r="E133" s="29">
        <f>IF(A133="","",IF(ISNUMBER(D133),D133,IF(C133="Donation",0,Settings!$E$3)))</f>
        <v/>
      </c>
      <c r="F133" s="28" t="n"/>
      <c r="G133" s="33" t="n"/>
      <c r="H133" s="32" t="n"/>
      <c r="I133" s="29">
        <f>IF(A133="","",IF(E133=0,0,E133-N(F133)))</f>
        <v/>
      </c>
      <c r="J133" s="22">
        <f>IF(A133="","",IF(E133=0,IF(N(F133)&gt;0,"Paid","Nothing due"),IF(N(F133)=0,"Not paid",IF(I133&gt;0,"Part paid",IF(I133&lt;0,"Overpaid","Paid")))))</f>
        <v/>
      </c>
      <c r="K133" s="32" t="n"/>
      <c r="L133" s="22">
        <f>IF(A133="","",IF(I133&gt;0,IF(ISNUMBER(K133),"Contacted, still owes","Yes"),IF(I133&lt;0,"Pay back extra","")))</f>
        <v/>
      </c>
      <c r="M133" s="33" t="n"/>
    </row>
    <row r="134">
      <c r="A134" s="33" t="n"/>
      <c r="B134" s="33" t="n"/>
      <c r="C134" s="33" t="n"/>
      <c r="D134" s="28" t="n"/>
      <c r="E134" s="29">
        <f>IF(A134="","",IF(ISNUMBER(D134),D134,IF(C134="Donation",0,Settings!$E$3)))</f>
        <v/>
      </c>
      <c r="F134" s="28" t="n"/>
      <c r="G134" s="33" t="n"/>
      <c r="H134" s="32" t="n"/>
      <c r="I134" s="29">
        <f>IF(A134="","",IF(E134=0,0,E134-N(F134)))</f>
        <v/>
      </c>
      <c r="J134" s="22">
        <f>IF(A134="","",IF(E134=0,IF(N(F134)&gt;0,"Paid","Nothing due"),IF(N(F134)=0,"Not paid",IF(I134&gt;0,"Part paid",IF(I134&lt;0,"Overpaid","Paid")))))</f>
        <v/>
      </c>
      <c r="K134" s="32" t="n"/>
      <c r="L134" s="22">
        <f>IF(A134="","",IF(I134&gt;0,IF(ISNUMBER(K134),"Contacted, still owes","Yes"),IF(I134&lt;0,"Pay back extra","")))</f>
        <v/>
      </c>
      <c r="M134" s="33" t="n"/>
    </row>
    <row r="135">
      <c r="A135" s="33" t="n"/>
      <c r="B135" s="33" t="n"/>
      <c r="C135" s="33" t="n"/>
      <c r="D135" s="28" t="n"/>
      <c r="E135" s="29">
        <f>IF(A135="","",IF(ISNUMBER(D135),D135,IF(C135="Donation",0,Settings!$E$3)))</f>
        <v/>
      </c>
      <c r="F135" s="28" t="n"/>
      <c r="G135" s="33" t="n"/>
      <c r="H135" s="32" t="n"/>
      <c r="I135" s="29">
        <f>IF(A135="","",IF(E135=0,0,E135-N(F135)))</f>
        <v/>
      </c>
      <c r="J135" s="22">
        <f>IF(A135="","",IF(E135=0,IF(N(F135)&gt;0,"Paid","Nothing due"),IF(N(F135)=0,"Not paid",IF(I135&gt;0,"Part paid",IF(I135&lt;0,"Overpaid","Paid")))))</f>
        <v/>
      </c>
      <c r="K135" s="32" t="n"/>
      <c r="L135" s="22">
        <f>IF(A135="","",IF(I135&gt;0,IF(ISNUMBER(K135),"Contacted, still owes","Yes"),IF(I135&lt;0,"Pay back extra","")))</f>
        <v/>
      </c>
      <c r="M135" s="33" t="n"/>
    </row>
    <row r="136">
      <c r="A136" s="33" t="n"/>
      <c r="B136" s="33" t="n"/>
      <c r="C136" s="33" t="n"/>
      <c r="D136" s="28" t="n"/>
      <c r="E136" s="29">
        <f>IF(A136="","",IF(ISNUMBER(D136),D136,IF(C136="Donation",0,Settings!$E$3)))</f>
        <v/>
      </c>
      <c r="F136" s="28" t="n"/>
      <c r="G136" s="33" t="n"/>
      <c r="H136" s="32" t="n"/>
      <c r="I136" s="29">
        <f>IF(A136="","",IF(E136=0,0,E136-N(F136)))</f>
        <v/>
      </c>
      <c r="J136" s="22">
        <f>IF(A136="","",IF(E136=0,IF(N(F136)&gt;0,"Paid","Nothing due"),IF(N(F136)=0,"Not paid",IF(I136&gt;0,"Part paid",IF(I136&lt;0,"Overpaid","Paid")))))</f>
        <v/>
      </c>
      <c r="K136" s="32" t="n"/>
      <c r="L136" s="22">
        <f>IF(A136="","",IF(I136&gt;0,IF(ISNUMBER(K136),"Contacted, still owes","Yes"),IF(I136&lt;0,"Pay back extra","")))</f>
        <v/>
      </c>
      <c r="M136" s="33" t="n"/>
    </row>
    <row r="137">
      <c r="A137" s="33" t="n"/>
      <c r="B137" s="33" t="n"/>
      <c r="C137" s="33" t="n"/>
      <c r="D137" s="28" t="n"/>
      <c r="E137" s="29">
        <f>IF(A137="","",IF(ISNUMBER(D137),D137,IF(C137="Donation",0,Settings!$E$3)))</f>
        <v/>
      </c>
      <c r="F137" s="28" t="n"/>
      <c r="G137" s="33" t="n"/>
      <c r="H137" s="32" t="n"/>
      <c r="I137" s="29">
        <f>IF(A137="","",IF(E137=0,0,E137-N(F137)))</f>
        <v/>
      </c>
      <c r="J137" s="22">
        <f>IF(A137="","",IF(E137=0,IF(N(F137)&gt;0,"Paid","Nothing due"),IF(N(F137)=0,"Not paid",IF(I137&gt;0,"Part paid",IF(I137&lt;0,"Overpaid","Paid")))))</f>
        <v/>
      </c>
      <c r="K137" s="32" t="n"/>
      <c r="L137" s="22">
        <f>IF(A137="","",IF(I137&gt;0,IF(ISNUMBER(K137),"Contacted, still owes","Yes"),IF(I137&lt;0,"Pay back extra","")))</f>
        <v/>
      </c>
      <c r="M137" s="33" t="n"/>
    </row>
    <row r="138">
      <c r="A138" s="33" t="n"/>
      <c r="B138" s="33" t="n"/>
      <c r="C138" s="33" t="n"/>
      <c r="D138" s="28" t="n"/>
      <c r="E138" s="29">
        <f>IF(A138="","",IF(ISNUMBER(D138),D138,IF(C138="Donation",0,Settings!$E$3)))</f>
        <v/>
      </c>
      <c r="F138" s="28" t="n"/>
      <c r="G138" s="33" t="n"/>
      <c r="H138" s="32" t="n"/>
      <c r="I138" s="29">
        <f>IF(A138="","",IF(E138=0,0,E138-N(F138)))</f>
        <v/>
      </c>
      <c r="J138" s="22">
        <f>IF(A138="","",IF(E138=0,IF(N(F138)&gt;0,"Paid","Nothing due"),IF(N(F138)=0,"Not paid",IF(I138&gt;0,"Part paid",IF(I138&lt;0,"Overpaid","Paid")))))</f>
        <v/>
      </c>
      <c r="K138" s="32" t="n"/>
      <c r="L138" s="22">
        <f>IF(A138="","",IF(I138&gt;0,IF(ISNUMBER(K138),"Contacted, still owes","Yes"),IF(I138&lt;0,"Pay back extra","")))</f>
        <v/>
      </c>
      <c r="M138" s="33" t="n"/>
    </row>
    <row r="139">
      <c r="A139" s="33" t="n"/>
      <c r="B139" s="33" t="n"/>
      <c r="C139" s="33" t="n"/>
      <c r="D139" s="28" t="n"/>
      <c r="E139" s="29">
        <f>IF(A139="","",IF(ISNUMBER(D139),D139,IF(C139="Donation",0,Settings!$E$3)))</f>
        <v/>
      </c>
      <c r="F139" s="28" t="n"/>
      <c r="G139" s="33" t="n"/>
      <c r="H139" s="32" t="n"/>
      <c r="I139" s="29">
        <f>IF(A139="","",IF(E139=0,0,E139-N(F139)))</f>
        <v/>
      </c>
      <c r="J139" s="22">
        <f>IF(A139="","",IF(E139=0,IF(N(F139)&gt;0,"Paid","Nothing due"),IF(N(F139)=0,"Not paid",IF(I139&gt;0,"Part paid",IF(I139&lt;0,"Overpaid","Paid")))))</f>
        <v/>
      </c>
      <c r="K139" s="32" t="n"/>
      <c r="L139" s="22">
        <f>IF(A139="","",IF(I139&gt;0,IF(ISNUMBER(K139),"Contacted, still owes","Yes"),IF(I139&lt;0,"Pay back extra","")))</f>
        <v/>
      </c>
      <c r="M139" s="33" t="n"/>
    </row>
    <row r="140">
      <c r="A140" s="33" t="n"/>
      <c r="B140" s="33" t="n"/>
      <c r="C140" s="33" t="n"/>
      <c r="D140" s="28" t="n"/>
      <c r="E140" s="29">
        <f>IF(A140="","",IF(ISNUMBER(D140),D140,IF(C140="Donation",0,Settings!$E$3)))</f>
        <v/>
      </c>
      <c r="F140" s="28" t="n"/>
      <c r="G140" s="33" t="n"/>
      <c r="H140" s="32" t="n"/>
      <c r="I140" s="29">
        <f>IF(A140="","",IF(E140=0,0,E140-N(F140)))</f>
        <v/>
      </c>
      <c r="J140" s="22">
        <f>IF(A140="","",IF(E140=0,IF(N(F140)&gt;0,"Paid","Nothing due"),IF(N(F140)=0,"Not paid",IF(I140&gt;0,"Part paid",IF(I140&lt;0,"Overpaid","Paid")))))</f>
        <v/>
      </c>
      <c r="K140" s="32" t="n"/>
      <c r="L140" s="22">
        <f>IF(A140="","",IF(I140&gt;0,IF(ISNUMBER(K140),"Contacted, still owes","Yes"),IF(I140&lt;0,"Pay back extra","")))</f>
        <v/>
      </c>
      <c r="M140" s="33" t="n"/>
    </row>
    <row r="141">
      <c r="A141" s="33" t="n"/>
      <c r="B141" s="33" t="n"/>
      <c r="C141" s="33" t="n"/>
      <c r="D141" s="28" t="n"/>
      <c r="E141" s="29">
        <f>IF(A141="","",IF(ISNUMBER(D141),D141,IF(C141="Donation",0,Settings!$E$3)))</f>
        <v/>
      </c>
      <c r="F141" s="28" t="n"/>
      <c r="G141" s="33" t="n"/>
      <c r="H141" s="32" t="n"/>
      <c r="I141" s="29">
        <f>IF(A141="","",IF(E141=0,0,E141-N(F141)))</f>
        <v/>
      </c>
      <c r="J141" s="22">
        <f>IF(A141="","",IF(E141=0,IF(N(F141)&gt;0,"Paid","Nothing due"),IF(N(F141)=0,"Not paid",IF(I141&gt;0,"Part paid",IF(I141&lt;0,"Overpaid","Paid")))))</f>
        <v/>
      </c>
      <c r="K141" s="32" t="n"/>
      <c r="L141" s="22">
        <f>IF(A141="","",IF(I141&gt;0,IF(ISNUMBER(K141),"Contacted, still owes","Yes"),IF(I141&lt;0,"Pay back extra","")))</f>
        <v/>
      </c>
      <c r="M141" s="33" t="n"/>
    </row>
    <row r="142">
      <c r="A142" s="33" t="n"/>
      <c r="B142" s="33" t="n"/>
      <c r="C142" s="33" t="n"/>
      <c r="D142" s="28" t="n"/>
      <c r="E142" s="29">
        <f>IF(A142="","",IF(ISNUMBER(D142),D142,IF(C142="Donation",0,Settings!$E$3)))</f>
        <v/>
      </c>
      <c r="F142" s="28" t="n"/>
      <c r="G142" s="33" t="n"/>
      <c r="H142" s="32" t="n"/>
      <c r="I142" s="29">
        <f>IF(A142="","",IF(E142=0,0,E142-N(F142)))</f>
        <v/>
      </c>
      <c r="J142" s="22">
        <f>IF(A142="","",IF(E142=0,IF(N(F142)&gt;0,"Paid","Nothing due"),IF(N(F142)=0,"Not paid",IF(I142&gt;0,"Part paid",IF(I142&lt;0,"Overpaid","Paid")))))</f>
        <v/>
      </c>
      <c r="K142" s="32" t="n"/>
      <c r="L142" s="22">
        <f>IF(A142="","",IF(I142&gt;0,IF(ISNUMBER(K142),"Contacted, still owes","Yes"),IF(I142&lt;0,"Pay back extra","")))</f>
        <v/>
      </c>
      <c r="M142" s="33" t="n"/>
    </row>
    <row r="143">
      <c r="A143" s="33" t="n"/>
      <c r="B143" s="33" t="n"/>
      <c r="C143" s="33" t="n"/>
      <c r="D143" s="28" t="n"/>
      <c r="E143" s="29">
        <f>IF(A143="","",IF(ISNUMBER(D143),D143,IF(C143="Donation",0,Settings!$E$3)))</f>
        <v/>
      </c>
      <c r="F143" s="28" t="n"/>
      <c r="G143" s="33" t="n"/>
      <c r="H143" s="32" t="n"/>
      <c r="I143" s="29">
        <f>IF(A143="","",IF(E143=0,0,E143-N(F143)))</f>
        <v/>
      </c>
      <c r="J143" s="22">
        <f>IF(A143="","",IF(E143=0,IF(N(F143)&gt;0,"Paid","Nothing due"),IF(N(F143)=0,"Not paid",IF(I143&gt;0,"Part paid",IF(I143&lt;0,"Overpaid","Paid")))))</f>
        <v/>
      </c>
      <c r="K143" s="32" t="n"/>
      <c r="L143" s="22">
        <f>IF(A143="","",IF(I143&gt;0,IF(ISNUMBER(K143),"Contacted, still owes","Yes"),IF(I143&lt;0,"Pay back extra","")))</f>
        <v/>
      </c>
      <c r="M143" s="33" t="n"/>
    </row>
    <row r="144">
      <c r="A144" s="33" t="n"/>
      <c r="B144" s="33" t="n"/>
      <c r="C144" s="33" t="n"/>
      <c r="D144" s="28" t="n"/>
      <c r="E144" s="29">
        <f>IF(A144="","",IF(ISNUMBER(D144),D144,IF(C144="Donation",0,Settings!$E$3)))</f>
        <v/>
      </c>
      <c r="F144" s="28" t="n"/>
      <c r="G144" s="33" t="n"/>
      <c r="H144" s="32" t="n"/>
      <c r="I144" s="29">
        <f>IF(A144="","",IF(E144=0,0,E144-N(F144)))</f>
        <v/>
      </c>
      <c r="J144" s="22">
        <f>IF(A144="","",IF(E144=0,IF(N(F144)&gt;0,"Paid","Nothing due"),IF(N(F144)=0,"Not paid",IF(I144&gt;0,"Part paid",IF(I144&lt;0,"Overpaid","Paid")))))</f>
        <v/>
      </c>
      <c r="K144" s="32" t="n"/>
      <c r="L144" s="22">
        <f>IF(A144="","",IF(I144&gt;0,IF(ISNUMBER(K144),"Contacted, still owes","Yes"),IF(I144&lt;0,"Pay back extra","")))</f>
        <v/>
      </c>
      <c r="M144" s="33" t="n"/>
    </row>
    <row r="145">
      <c r="A145" s="33" t="n"/>
      <c r="B145" s="33" t="n"/>
      <c r="C145" s="33" t="n"/>
      <c r="D145" s="28" t="n"/>
      <c r="E145" s="29">
        <f>IF(A145="","",IF(ISNUMBER(D145),D145,IF(C145="Donation",0,Settings!$E$3)))</f>
        <v/>
      </c>
      <c r="F145" s="28" t="n"/>
      <c r="G145" s="33" t="n"/>
      <c r="H145" s="32" t="n"/>
      <c r="I145" s="29">
        <f>IF(A145="","",IF(E145=0,0,E145-N(F145)))</f>
        <v/>
      </c>
      <c r="J145" s="22">
        <f>IF(A145="","",IF(E145=0,IF(N(F145)&gt;0,"Paid","Nothing due"),IF(N(F145)=0,"Not paid",IF(I145&gt;0,"Part paid",IF(I145&lt;0,"Overpaid","Paid")))))</f>
        <v/>
      </c>
      <c r="K145" s="32" t="n"/>
      <c r="L145" s="22">
        <f>IF(A145="","",IF(I145&gt;0,IF(ISNUMBER(K145),"Contacted, still owes","Yes"),IF(I145&lt;0,"Pay back extra","")))</f>
        <v/>
      </c>
      <c r="M145" s="33" t="n"/>
    </row>
    <row r="146">
      <c r="A146" s="33" t="n"/>
      <c r="B146" s="33" t="n"/>
      <c r="C146" s="33" t="n"/>
      <c r="D146" s="28" t="n"/>
      <c r="E146" s="29">
        <f>IF(A146="","",IF(ISNUMBER(D146),D146,IF(C146="Donation",0,Settings!$E$3)))</f>
        <v/>
      </c>
      <c r="F146" s="28" t="n"/>
      <c r="G146" s="33" t="n"/>
      <c r="H146" s="32" t="n"/>
      <c r="I146" s="29">
        <f>IF(A146="","",IF(E146=0,0,E146-N(F146)))</f>
        <v/>
      </c>
      <c r="J146" s="22">
        <f>IF(A146="","",IF(E146=0,IF(N(F146)&gt;0,"Paid","Nothing due"),IF(N(F146)=0,"Not paid",IF(I146&gt;0,"Part paid",IF(I146&lt;0,"Overpaid","Paid")))))</f>
        <v/>
      </c>
      <c r="K146" s="32" t="n"/>
      <c r="L146" s="22">
        <f>IF(A146="","",IF(I146&gt;0,IF(ISNUMBER(K146),"Contacted, still owes","Yes"),IF(I146&lt;0,"Pay back extra","")))</f>
        <v/>
      </c>
      <c r="M146" s="33" t="n"/>
    </row>
    <row r="147">
      <c r="A147" s="33" t="n"/>
      <c r="B147" s="33" t="n"/>
      <c r="C147" s="33" t="n"/>
      <c r="D147" s="28" t="n"/>
      <c r="E147" s="29">
        <f>IF(A147="","",IF(ISNUMBER(D147),D147,IF(C147="Donation",0,Settings!$E$3)))</f>
        <v/>
      </c>
      <c r="F147" s="28" t="n"/>
      <c r="G147" s="33" t="n"/>
      <c r="H147" s="32" t="n"/>
      <c r="I147" s="29">
        <f>IF(A147="","",IF(E147=0,0,E147-N(F147)))</f>
        <v/>
      </c>
      <c r="J147" s="22">
        <f>IF(A147="","",IF(E147=0,IF(N(F147)&gt;0,"Paid","Nothing due"),IF(N(F147)=0,"Not paid",IF(I147&gt;0,"Part paid",IF(I147&lt;0,"Overpaid","Paid")))))</f>
        <v/>
      </c>
      <c r="K147" s="32" t="n"/>
      <c r="L147" s="22">
        <f>IF(A147="","",IF(I147&gt;0,IF(ISNUMBER(K147),"Contacted, still owes","Yes"),IF(I147&lt;0,"Pay back extra","")))</f>
        <v/>
      </c>
      <c r="M147" s="33" t="n"/>
    </row>
    <row r="148">
      <c r="A148" s="33" t="n"/>
      <c r="B148" s="33" t="n"/>
      <c r="C148" s="33" t="n"/>
      <c r="D148" s="28" t="n"/>
      <c r="E148" s="29">
        <f>IF(A148="","",IF(ISNUMBER(D148),D148,IF(C148="Donation",0,Settings!$E$3)))</f>
        <v/>
      </c>
      <c r="F148" s="28" t="n"/>
      <c r="G148" s="33" t="n"/>
      <c r="H148" s="32" t="n"/>
      <c r="I148" s="29">
        <f>IF(A148="","",IF(E148=0,0,E148-N(F148)))</f>
        <v/>
      </c>
      <c r="J148" s="22">
        <f>IF(A148="","",IF(E148=0,IF(N(F148)&gt;0,"Paid","Nothing due"),IF(N(F148)=0,"Not paid",IF(I148&gt;0,"Part paid",IF(I148&lt;0,"Overpaid","Paid")))))</f>
        <v/>
      </c>
      <c r="K148" s="32" t="n"/>
      <c r="L148" s="22">
        <f>IF(A148="","",IF(I148&gt;0,IF(ISNUMBER(K148),"Contacted, still owes","Yes"),IF(I148&lt;0,"Pay back extra","")))</f>
        <v/>
      </c>
      <c r="M148" s="33" t="n"/>
    </row>
    <row r="149">
      <c r="A149" s="33" t="n"/>
      <c r="B149" s="33" t="n"/>
      <c r="C149" s="33" t="n"/>
      <c r="D149" s="28" t="n"/>
      <c r="E149" s="29">
        <f>IF(A149="","",IF(ISNUMBER(D149),D149,IF(C149="Donation",0,Settings!$E$3)))</f>
        <v/>
      </c>
      <c r="F149" s="28" t="n"/>
      <c r="G149" s="33" t="n"/>
      <c r="H149" s="32" t="n"/>
      <c r="I149" s="29">
        <f>IF(A149="","",IF(E149=0,0,E149-N(F149)))</f>
        <v/>
      </c>
      <c r="J149" s="22">
        <f>IF(A149="","",IF(E149=0,IF(N(F149)&gt;0,"Paid","Nothing due"),IF(N(F149)=0,"Not paid",IF(I149&gt;0,"Part paid",IF(I149&lt;0,"Overpaid","Paid")))))</f>
        <v/>
      </c>
      <c r="K149" s="32" t="n"/>
      <c r="L149" s="22">
        <f>IF(A149="","",IF(I149&gt;0,IF(ISNUMBER(K149),"Contacted, still owes","Yes"),IF(I149&lt;0,"Pay back extra","")))</f>
        <v/>
      </c>
      <c r="M149" s="33" t="n"/>
    </row>
    <row r="150">
      <c r="A150" s="33" t="n"/>
      <c r="B150" s="33" t="n"/>
      <c r="C150" s="33" t="n"/>
      <c r="D150" s="28" t="n"/>
      <c r="E150" s="29">
        <f>IF(A150="","",IF(ISNUMBER(D150),D150,IF(C150="Donation",0,Settings!$E$3)))</f>
        <v/>
      </c>
      <c r="F150" s="28" t="n"/>
      <c r="G150" s="33" t="n"/>
      <c r="H150" s="32" t="n"/>
      <c r="I150" s="29">
        <f>IF(A150="","",IF(E150=0,0,E150-N(F150)))</f>
        <v/>
      </c>
      <c r="J150" s="22">
        <f>IF(A150="","",IF(E150=0,IF(N(F150)&gt;0,"Paid","Nothing due"),IF(N(F150)=0,"Not paid",IF(I150&gt;0,"Part paid",IF(I150&lt;0,"Overpaid","Paid")))))</f>
        <v/>
      </c>
      <c r="K150" s="32" t="n"/>
      <c r="L150" s="22">
        <f>IF(A150="","",IF(I150&gt;0,IF(ISNUMBER(K150),"Contacted, still owes","Yes"),IF(I150&lt;0,"Pay back extra","")))</f>
        <v/>
      </c>
      <c r="M150" s="33" t="n"/>
    </row>
    <row r="151">
      <c r="A151" s="33" t="n"/>
      <c r="B151" s="33" t="n"/>
      <c r="C151" s="33" t="n"/>
      <c r="D151" s="28" t="n"/>
      <c r="E151" s="29">
        <f>IF(A151="","",IF(ISNUMBER(D151),D151,IF(C151="Donation",0,Settings!$E$3)))</f>
        <v/>
      </c>
      <c r="F151" s="28" t="n"/>
      <c r="G151" s="33" t="n"/>
      <c r="H151" s="32" t="n"/>
      <c r="I151" s="29">
        <f>IF(A151="","",IF(E151=0,0,E151-N(F151)))</f>
        <v/>
      </c>
      <c r="J151" s="22">
        <f>IF(A151="","",IF(E151=0,IF(N(F151)&gt;0,"Paid","Nothing due"),IF(N(F151)=0,"Not paid",IF(I151&gt;0,"Part paid",IF(I151&lt;0,"Overpaid","Paid")))))</f>
        <v/>
      </c>
      <c r="K151" s="32" t="n"/>
      <c r="L151" s="22">
        <f>IF(A151="","",IF(I151&gt;0,IF(ISNUMBER(K151),"Contacted, still owes","Yes"),IF(I151&lt;0,"Pay back extra","")))</f>
        <v/>
      </c>
      <c r="M151" s="33" t="n"/>
    </row>
    <row r="152">
      <c r="A152" s="33" t="n"/>
      <c r="B152" s="33" t="n"/>
      <c r="C152" s="33" t="n"/>
      <c r="D152" s="28" t="n"/>
      <c r="E152" s="29">
        <f>IF(A152="","",IF(ISNUMBER(D152),D152,IF(C152="Donation",0,Settings!$E$3)))</f>
        <v/>
      </c>
      <c r="F152" s="28" t="n"/>
      <c r="G152" s="33" t="n"/>
      <c r="H152" s="32" t="n"/>
      <c r="I152" s="29">
        <f>IF(A152="","",IF(E152=0,0,E152-N(F152)))</f>
        <v/>
      </c>
      <c r="J152" s="22">
        <f>IF(A152="","",IF(E152=0,IF(N(F152)&gt;0,"Paid","Nothing due"),IF(N(F152)=0,"Not paid",IF(I152&gt;0,"Part paid",IF(I152&lt;0,"Overpaid","Paid")))))</f>
        <v/>
      </c>
      <c r="K152" s="32" t="n"/>
      <c r="L152" s="22">
        <f>IF(A152="","",IF(I152&gt;0,IF(ISNUMBER(K152),"Contacted, still owes","Yes"),IF(I152&lt;0,"Pay back extra","")))</f>
        <v/>
      </c>
      <c r="M152" s="33" t="n"/>
    </row>
    <row r="153">
      <c r="A153" s="33" t="n"/>
      <c r="B153" s="33" t="n"/>
      <c r="C153" s="33" t="n"/>
      <c r="D153" s="28" t="n"/>
      <c r="E153" s="29">
        <f>IF(A153="","",IF(ISNUMBER(D153),D153,IF(C153="Donation",0,Settings!$E$3)))</f>
        <v/>
      </c>
      <c r="F153" s="28" t="n"/>
      <c r="G153" s="33" t="n"/>
      <c r="H153" s="32" t="n"/>
      <c r="I153" s="29">
        <f>IF(A153="","",IF(E153=0,0,E153-N(F153)))</f>
        <v/>
      </c>
      <c r="J153" s="22">
        <f>IF(A153="","",IF(E153=0,IF(N(F153)&gt;0,"Paid","Nothing due"),IF(N(F153)=0,"Not paid",IF(I153&gt;0,"Part paid",IF(I153&lt;0,"Overpaid","Paid")))))</f>
        <v/>
      </c>
      <c r="K153" s="32" t="n"/>
      <c r="L153" s="22">
        <f>IF(A153="","",IF(I153&gt;0,IF(ISNUMBER(K153),"Contacted, still owes","Yes"),IF(I153&lt;0,"Pay back extra","")))</f>
        <v/>
      </c>
      <c r="M153" s="33" t="n"/>
    </row>
    <row r="154">
      <c r="A154" s="33" t="n"/>
      <c r="B154" s="33" t="n"/>
      <c r="C154" s="33" t="n"/>
      <c r="D154" s="28" t="n"/>
      <c r="E154" s="29">
        <f>IF(A154="","",IF(ISNUMBER(D154),D154,IF(C154="Donation",0,Settings!$E$3)))</f>
        <v/>
      </c>
      <c r="F154" s="28" t="n"/>
      <c r="G154" s="33" t="n"/>
      <c r="H154" s="32" t="n"/>
      <c r="I154" s="29">
        <f>IF(A154="","",IF(E154=0,0,E154-N(F154)))</f>
        <v/>
      </c>
      <c r="J154" s="22">
        <f>IF(A154="","",IF(E154=0,IF(N(F154)&gt;0,"Paid","Nothing due"),IF(N(F154)=0,"Not paid",IF(I154&gt;0,"Part paid",IF(I154&lt;0,"Overpaid","Paid")))))</f>
        <v/>
      </c>
      <c r="K154" s="32" t="n"/>
      <c r="L154" s="22">
        <f>IF(A154="","",IF(I154&gt;0,IF(ISNUMBER(K154),"Contacted, still owes","Yes"),IF(I154&lt;0,"Pay back extra","")))</f>
        <v/>
      </c>
      <c r="M154" s="33" t="n"/>
    </row>
    <row r="155">
      <c r="A155" s="33" t="n"/>
      <c r="B155" s="33" t="n"/>
      <c r="C155" s="33" t="n"/>
      <c r="D155" s="28" t="n"/>
      <c r="E155" s="29">
        <f>IF(A155="","",IF(ISNUMBER(D155),D155,IF(C155="Donation",0,Settings!$E$3)))</f>
        <v/>
      </c>
      <c r="F155" s="28" t="n"/>
      <c r="G155" s="33" t="n"/>
      <c r="H155" s="32" t="n"/>
      <c r="I155" s="29">
        <f>IF(A155="","",IF(E155=0,0,E155-N(F155)))</f>
        <v/>
      </c>
      <c r="J155" s="22">
        <f>IF(A155="","",IF(E155=0,IF(N(F155)&gt;0,"Paid","Nothing due"),IF(N(F155)=0,"Not paid",IF(I155&gt;0,"Part paid",IF(I155&lt;0,"Overpaid","Paid")))))</f>
        <v/>
      </c>
      <c r="K155" s="32" t="n"/>
      <c r="L155" s="22">
        <f>IF(A155="","",IF(I155&gt;0,IF(ISNUMBER(K155),"Contacted, still owes","Yes"),IF(I155&lt;0,"Pay back extra","")))</f>
        <v/>
      </c>
      <c r="M155" s="33" t="n"/>
    </row>
    <row r="156">
      <c r="A156" s="33" t="n"/>
      <c r="B156" s="33" t="n"/>
      <c r="C156" s="33" t="n"/>
      <c r="D156" s="28" t="n"/>
      <c r="E156" s="29">
        <f>IF(A156="","",IF(ISNUMBER(D156),D156,IF(C156="Donation",0,Settings!$E$3)))</f>
        <v/>
      </c>
      <c r="F156" s="28" t="n"/>
      <c r="G156" s="33" t="n"/>
      <c r="H156" s="32" t="n"/>
      <c r="I156" s="29">
        <f>IF(A156="","",IF(E156=0,0,E156-N(F156)))</f>
        <v/>
      </c>
      <c r="J156" s="22">
        <f>IF(A156="","",IF(E156=0,IF(N(F156)&gt;0,"Paid","Nothing due"),IF(N(F156)=0,"Not paid",IF(I156&gt;0,"Part paid",IF(I156&lt;0,"Overpaid","Paid")))))</f>
        <v/>
      </c>
      <c r="K156" s="32" t="n"/>
      <c r="L156" s="22">
        <f>IF(A156="","",IF(I156&gt;0,IF(ISNUMBER(K156),"Contacted, still owes","Yes"),IF(I156&lt;0,"Pay back extra","")))</f>
        <v/>
      </c>
      <c r="M156" s="33" t="n"/>
    </row>
    <row r="157">
      <c r="A157" s="33" t="n"/>
      <c r="B157" s="33" t="n"/>
      <c r="C157" s="33" t="n"/>
      <c r="D157" s="28" t="n"/>
      <c r="E157" s="29">
        <f>IF(A157="","",IF(ISNUMBER(D157),D157,IF(C157="Donation",0,Settings!$E$3)))</f>
        <v/>
      </c>
      <c r="F157" s="28" t="n"/>
      <c r="G157" s="33" t="n"/>
      <c r="H157" s="32" t="n"/>
      <c r="I157" s="29">
        <f>IF(A157="","",IF(E157=0,0,E157-N(F157)))</f>
        <v/>
      </c>
      <c r="J157" s="22">
        <f>IF(A157="","",IF(E157=0,IF(N(F157)&gt;0,"Paid","Nothing due"),IF(N(F157)=0,"Not paid",IF(I157&gt;0,"Part paid",IF(I157&lt;0,"Overpaid","Paid")))))</f>
        <v/>
      </c>
      <c r="K157" s="32" t="n"/>
      <c r="L157" s="22">
        <f>IF(A157="","",IF(I157&gt;0,IF(ISNUMBER(K157),"Contacted, still owes","Yes"),IF(I157&lt;0,"Pay back extra","")))</f>
        <v/>
      </c>
      <c r="M157" s="33" t="n"/>
    </row>
    <row r="158">
      <c r="A158" s="33" t="n"/>
      <c r="B158" s="33" t="n"/>
      <c r="C158" s="33" t="n"/>
      <c r="D158" s="28" t="n"/>
      <c r="E158" s="29">
        <f>IF(A158="","",IF(ISNUMBER(D158),D158,IF(C158="Donation",0,Settings!$E$3)))</f>
        <v/>
      </c>
      <c r="F158" s="28" t="n"/>
      <c r="G158" s="33" t="n"/>
      <c r="H158" s="32" t="n"/>
      <c r="I158" s="29">
        <f>IF(A158="","",IF(E158=0,0,E158-N(F158)))</f>
        <v/>
      </c>
      <c r="J158" s="22">
        <f>IF(A158="","",IF(E158=0,IF(N(F158)&gt;0,"Paid","Nothing due"),IF(N(F158)=0,"Not paid",IF(I158&gt;0,"Part paid",IF(I158&lt;0,"Overpaid","Paid")))))</f>
        <v/>
      </c>
      <c r="K158" s="32" t="n"/>
      <c r="L158" s="22">
        <f>IF(A158="","",IF(I158&gt;0,IF(ISNUMBER(K158),"Contacted, still owes","Yes"),IF(I158&lt;0,"Pay back extra","")))</f>
        <v/>
      </c>
      <c r="M158" s="33" t="n"/>
    </row>
    <row r="159">
      <c r="A159" s="33" t="n"/>
      <c r="B159" s="33" t="n"/>
      <c r="C159" s="33" t="n"/>
      <c r="D159" s="28" t="n"/>
      <c r="E159" s="29">
        <f>IF(A159="","",IF(ISNUMBER(D159),D159,IF(C159="Donation",0,Settings!$E$3)))</f>
        <v/>
      </c>
      <c r="F159" s="28" t="n"/>
      <c r="G159" s="33" t="n"/>
      <c r="H159" s="32" t="n"/>
      <c r="I159" s="29">
        <f>IF(A159="","",IF(E159=0,0,E159-N(F159)))</f>
        <v/>
      </c>
      <c r="J159" s="22">
        <f>IF(A159="","",IF(E159=0,IF(N(F159)&gt;0,"Paid","Nothing due"),IF(N(F159)=0,"Not paid",IF(I159&gt;0,"Part paid",IF(I159&lt;0,"Overpaid","Paid")))))</f>
        <v/>
      </c>
      <c r="K159" s="32" t="n"/>
      <c r="L159" s="22">
        <f>IF(A159="","",IF(I159&gt;0,IF(ISNUMBER(K159),"Contacted, still owes","Yes"),IF(I159&lt;0,"Pay back extra","")))</f>
        <v/>
      </c>
      <c r="M159" s="33" t="n"/>
    </row>
    <row r="160">
      <c r="A160" s="33" t="n"/>
      <c r="B160" s="33" t="n"/>
      <c r="C160" s="33" t="n"/>
      <c r="D160" s="28" t="n"/>
      <c r="E160" s="29">
        <f>IF(A160="","",IF(ISNUMBER(D160),D160,IF(C160="Donation",0,Settings!$E$3)))</f>
        <v/>
      </c>
      <c r="F160" s="28" t="n"/>
      <c r="G160" s="33" t="n"/>
      <c r="H160" s="32" t="n"/>
      <c r="I160" s="29">
        <f>IF(A160="","",IF(E160=0,0,E160-N(F160)))</f>
        <v/>
      </c>
      <c r="J160" s="22">
        <f>IF(A160="","",IF(E160=0,IF(N(F160)&gt;0,"Paid","Nothing due"),IF(N(F160)=0,"Not paid",IF(I160&gt;0,"Part paid",IF(I160&lt;0,"Overpaid","Paid")))))</f>
        <v/>
      </c>
      <c r="K160" s="32" t="n"/>
      <c r="L160" s="22">
        <f>IF(A160="","",IF(I160&gt;0,IF(ISNUMBER(K160),"Contacted, still owes","Yes"),IF(I160&lt;0,"Pay back extra","")))</f>
        <v/>
      </c>
      <c r="M160" s="33" t="n"/>
    </row>
    <row r="161">
      <c r="A161" s="33" t="n"/>
      <c r="B161" s="33" t="n"/>
      <c r="C161" s="33" t="n"/>
      <c r="D161" s="28" t="n"/>
      <c r="E161" s="29">
        <f>IF(A161="","",IF(ISNUMBER(D161),D161,IF(C161="Donation",0,Settings!$E$3)))</f>
        <v/>
      </c>
      <c r="F161" s="28" t="n"/>
      <c r="G161" s="33" t="n"/>
      <c r="H161" s="32" t="n"/>
      <c r="I161" s="29">
        <f>IF(A161="","",IF(E161=0,0,E161-N(F161)))</f>
        <v/>
      </c>
      <c r="J161" s="22">
        <f>IF(A161="","",IF(E161=0,IF(N(F161)&gt;0,"Paid","Nothing due"),IF(N(F161)=0,"Not paid",IF(I161&gt;0,"Part paid",IF(I161&lt;0,"Overpaid","Paid")))))</f>
        <v/>
      </c>
      <c r="K161" s="32" t="n"/>
      <c r="L161" s="22">
        <f>IF(A161="","",IF(I161&gt;0,IF(ISNUMBER(K161),"Contacted, still owes","Yes"),IF(I161&lt;0,"Pay back extra","")))</f>
        <v/>
      </c>
      <c r="M161" s="33" t="n"/>
    </row>
    <row r="162">
      <c r="A162" s="33" t="n"/>
      <c r="B162" s="33" t="n"/>
      <c r="C162" s="33" t="n"/>
      <c r="D162" s="28" t="n"/>
      <c r="E162" s="29">
        <f>IF(A162="","",IF(ISNUMBER(D162),D162,IF(C162="Donation",0,Settings!$E$3)))</f>
        <v/>
      </c>
      <c r="F162" s="28" t="n"/>
      <c r="G162" s="33" t="n"/>
      <c r="H162" s="32" t="n"/>
      <c r="I162" s="29">
        <f>IF(A162="","",IF(E162=0,0,E162-N(F162)))</f>
        <v/>
      </c>
      <c r="J162" s="22">
        <f>IF(A162="","",IF(E162=0,IF(N(F162)&gt;0,"Paid","Nothing due"),IF(N(F162)=0,"Not paid",IF(I162&gt;0,"Part paid",IF(I162&lt;0,"Overpaid","Paid")))))</f>
        <v/>
      </c>
      <c r="K162" s="32" t="n"/>
      <c r="L162" s="22">
        <f>IF(A162="","",IF(I162&gt;0,IF(ISNUMBER(K162),"Contacted, still owes","Yes"),IF(I162&lt;0,"Pay back extra","")))</f>
        <v/>
      </c>
      <c r="M162" s="33" t="n"/>
    </row>
    <row r="163">
      <c r="A163" s="33" t="n"/>
      <c r="B163" s="33" t="n"/>
      <c r="C163" s="33" t="n"/>
      <c r="D163" s="28" t="n"/>
      <c r="E163" s="29">
        <f>IF(A163="","",IF(ISNUMBER(D163),D163,IF(C163="Donation",0,Settings!$E$3)))</f>
        <v/>
      </c>
      <c r="F163" s="28" t="n"/>
      <c r="G163" s="33" t="n"/>
      <c r="H163" s="32" t="n"/>
      <c r="I163" s="29">
        <f>IF(A163="","",IF(E163=0,0,E163-N(F163)))</f>
        <v/>
      </c>
      <c r="J163" s="22">
        <f>IF(A163="","",IF(E163=0,IF(N(F163)&gt;0,"Paid","Nothing due"),IF(N(F163)=0,"Not paid",IF(I163&gt;0,"Part paid",IF(I163&lt;0,"Overpaid","Paid")))))</f>
        <v/>
      </c>
      <c r="K163" s="32" t="n"/>
      <c r="L163" s="22">
        <f>IF(A163="","",IF(I163&gt;0,IF(ISNUMBER(K163),"Contacted, still owes","Yes"),IF(I163&lt;0,"Pay back extra","")))</f>
        <v/>
      </c>
      <c r="M163" s="33" t="n"/>
    </row>
    <row r="164">
      <c r="A164" s="33" t="n"/>
      <c r="B164" s="33" t="n"/>
      <c r="C164" s="33" t="n"/>
      <c r="D164" s="28" t="n"/>
      <c r="E164" s="29">
        <f>IF(A164="","",IF(ISNUMBER(D164),D164,IF(C164="Donation",0,Settings!$E$3)))</f>
        <v/>
      </c>
      <c r="F164" s="28" t="n"/>
      <c r="G164" s="33" t="n"/>
      <c r="H164" s="32" t="n"/>
      <c r="I164" s="29">
        <f>IF(A164="","",IF(E164=0,0,E164-N(F164)))</f>
        <v/>
      </c>
      <c r="J164" s="22">
        <f>IF(A164="","",IF(E164=0,IF(N(F164)&gt;0,"Paid","Nothing due"),IF(N(F164)=0,"Not paid",IF(I164&gt;0,"Part paid",IF(I164&lt;0,"Overpaid","Paid")))))</f>
        <v/>
      </c>
      <c r="K164" s="32" t="n"/>
      <c r="L164" s="22">
        <f>IF(A164="","",IF(I164&gt;0,IF(ISNUMBER(K164),"Contacted, still owes","Yes"),IF(I164&lt;0,"Pay back extra","")))</f>
        <v/>
      </c>
      <c r="M164" s="33" t="n"/>
    </row>
    <row r="165">
      <c r="A165" s="33" t="n"/>
      <c r="B165" s="33" t="n"/>
      <c r="C165" s="33" t="n"/>
      <c r="D165" s="28" t="n"/>
      <c r="E165" s="29">
        <f>IF(A165="","",IF(ISNUMBER(D165),D165,IF(C165="Donation",0,Settings!$E$3)))</f>
        <v/>
      </c>
      <c r="F165" s="28" t="n"/>
      <c r="G165" s="33" t="n"/>
      <c r="H165" s="32" t="n"/>
      <c r="I165" s="29">
        <f>IF(A165="","",IF(E165=0,0,E165-N(F165)))</f>
        <v/>
      </c>
      <c r="J165" s="22">
        <f>IF(A165="","",IF(E165=0,IF(N(F165)&gt;0,"Paid","Nothing due"),IF(N(F165)=0,"Not paid",IF(I165&gt;0,"Part paid",IF(I165&lt;0,"Overpaid","Paid")))))</f>
        <v/>
      </c>
      <c r="K165" s="32" t="n"/>
      <c r="L165" s="22">
        <f>IF(A165="","",IF(I165&gt;0,IF(ISNUMBER(K165),"Contacted, still owes","Yes"),IF(I165&lt;0,"Pay back extra","")))</f>
        <v/>
      </c>
      <c r="M165" s="33" t="n"/>
    </row>
    <row r="166">
      <c r="A166" s="33" t="n"/>
      <c r="B166" s="33" t="n"/>
      <c r="C166" s="33" t="n"/>
      <c r="D166" s="28" t="n"/>
      <c r="E166" s="29">
        <f>IF(A166="","",IF(ISNUMBER(D166),D166,IF(C166="Donation",0,Settings!$E$3)))</f>
        <v/>
      </c>
      <c r="F166" s="28" t="n"/>
      <c r="G166" s="33" t="n"/>
      <c r="H166" s="32" t="n"/>
      <c r="I166" s="29">
        <f>IF(A166="","",IF(E166=0,0,E166-N(F166)))</f>
        <v/>
      </c>
      <c r="J166" s="22">
        <f>IF(A166="","",IF(E166=0,IF(N(F166)&gt;0,"Paid","Nothing due"),IF(N(F166)=0,"Not paid",IF(I166&gt;0,"Part paid",IF(I166&lt;0,"Overpaid","Paid")))))</f>
        <v/>
      </c>
      <c r="K166" s="32" t="n"/>
      <c r="L166" s="22">
        <f>IF(A166="","",IF(I166&gt;0,IF(ISNUMBER(K166),"Contacted, still owes","Yes"),IF(I166&lt;0,"Pay back extra","")))</f>
        <v/>
      </c>
      <c r="M166" s="33" t="n"/>
    </row>
    <row r="167">
      <c r="A167" s="33" t="n"/>
      <c r="B167" s="33" t="n"/>
      <c r="C167" s="33" t="n"/>
      <c r="D167" s="28" t="n"/>
      <c r="E167" s="29">
        <f>IF(A167="","",IF(ISNUMBER(D167),D167,IF(C167="Donation",0,Settings!$E$3)))</f>
        <v/>
      </c>
      <c r="F167" s="28" t="n"/>
      <c r="G167" s="33" t="n"/>
      <c r="H167" s="32" t="n"/>
      <c r="I167" s="29">
        <f>IF(A167="","",IF(E167=0,0,E167-N(F167)))</f>
        <v/>
      </c>
      <c r="J167" s="22">
        <f>IF(A167="","",IF(E167=0,IF(N(F167)&gt;0,"Paid","Nothing due"),IF(N(F167)=0,"Not paid",IF(I167&gt;0,"Part paid",IF(I167&lt;0,"Overpaid","Paid")))))</f>
        <v/>
      </c>
      <c r="K167" s="32" t="n"/>
      <c r="L167" s="22">
        <f>IF(A167="","",IF(I167&gt;0,IF(ISNUMBER(K167),"Contacted, still owes","Yes"),IF(I167&lt;0,"Pay back extra","")))</f>
        <v/>
      </c>
      <c r="M167" s="33" t="n"/>
    </row>
    <row r="168">
      <c r="A168" s="33" t="n"/>
      <c r="B168" s="33" t="n"/>
      <c r="C168" s="33" t="n"/>
      <c r="D168" s="28" t="n"/>
      <c r="E168" s="29">
        <f>IF(A168="","",IF(ISNUMBER(D168),D168,IF(C168="Donation",0,Settings!$E$3)))</f>
        <v/>
      </c>
      <c r="F168" s="28" t="n"/>
      <c r="G168" s="33" t="n"/>
      <c r="H168" s="32" t="n"/>
      <c r="I168" s="29">
        <f>IF(A168="","",IF(E168=0,0,E168-N(F168)))</f>
        <v/>
      </c>
      <c r="J168" s="22">
        <f>IF(A168="","",IF(E168=0,IF(N(F168)&gt;0,"Paid","Nothing due"),IF(N(F168)=0,"Not paid",IF(I168&gt;0,"Part paid",IF(I168&lt;0,"Overpaid","Paid")))))</f>
        <v/>
      </c>
      <c r="K168" s="32" t="n"/>
      <c r="L168" s="22">
        <f>IF(A168="","",IF(I168&gt;0,IF(ISNUMBER(K168),"Contacted, still owes","Yes"),IF(I168&lt;0,"Pay back extra","")))</f>
        <v/>
      </c>
      <c r="M168" s="33" t="n"/>
    </row>
    <row r="169">
      <c r="A169" s="33" t="n"/>
      <c r="B169" s="33" t="n"/>
      <c r="C169" s="33" t="n"/>
      <c r="D169" s="28" t="n"/>
      <c r="E169" s="29">
        <f>IF(A169="","",IF(ISNUMBER(D169),D169,IF(C169="Donation",0,Settings!$E$3)))</f>
        <v/>
      </c>
      <c r="F169" s="28" t="n"/>
      <c r="G169" s="33" t="n"/>
      <c r="H169" s="32" t="n"/>
      <c r="I169" s="29">
        <f>IF(A169="","",IF(E169=0,0,E169-N(F169)))</f>
        <v/>
      </c>
      <c r="J169" s="22">
        <f>IF(A169="","",IF(E169=0,IF(N(F169)&gt;0,"Paid","Nothing due"),IF(N(F169)=0,"Not paid",IF(I169&gt;0,"Part paid",IF(I169&lt;0,"Overpaid","Paid")))))</f>
        <v/>
      </c>
      <c r="K169" s="32" t="n"/>
      <c r="L169" s="22">
        <f>IF(A169="","",IF(I169&gt;0,IF(ISNUMBER(K169),"Contacted, still owes","Yes"),IF(I169&lt;0,"Pay back extra","")))</f>
        <v/>
      </c>
      <c r="M169" s="33" t="n"/>
    </row>
    <row r="170">
      <c r="A170" s="33" t="n"/>
      <c r="B170" s="33" t="n"/>
      <c r="C170" s="33" t="n"/>
      <c r="D170" s="28" t="n"/>
      <c r="E170" s="29">
        <f>IF(A170="","",IF(ISNUMBER(D170),D170,IF(C170="Donation",0,Settings!$E$3)))</f>
        <v/>
      </c>
      <c r="F170" s="28" t="n"/>
      <c r="G170" s="33" t="n"/>
      <c r="H170" s="32" t="n"/>
      <c r="I170" s="29">
        <f>IF(A170="","",IF(E170=0,0,E170-N(F170)))</f>
        <v/>
      </c>
      <c r="J170" s="22">
        <f>IF(A170="","",IF(E170=0,IF(N(F170)&gt;0,"Paid","Nothing due"),IF(N(F170)=0,"Not paid",IF(I170&gt;0,"Part paid",IF(I170&lt;0,"Overpaid","Paid")))))</f>
        <v/>
      </c>
      <c r="K170" s="32" t="n"/>
      <c r="L170" s="22">
        <f>IF(A170="","",IF(I170&gt;0,IF(ISNUMBER(K170),"Contacted, still owes","Yes"),IF(I170&lt;0,"Pay back extra","")))</f>
        <v/>
      </c>
      <c r="M170" s="33" t="n"/>
    </row>
    <row r="171">
      <c r="A171" s="33" t="n"/>
      <c r="B171" s="33" t="n"/>
      <c r="C171" s="33" t="n"/>
      <c r="D171" s="28" t="n"/>
      <c r="E171" s="29">
        <f>IF(A171="","",IF(ISNUMBER(D171),D171,IF(C171="Donation",0,Settings!$E$3)))</f>
        <v/>
      </c>
      <c r="F171" s="28" t="n"/>
      <c r="G171" s="33" t="n"/>
      <c r="H171" s="32" t="n"/>
      <c r="I171" s="29">
        <f>IF(A171="","",IF(E171=0,0,E171-N(F171)))</f>
        <v/>
      </c>
      <c r="J171" s="22">
        <f>IF(A171="","",IF(E171=0,IF(N(F171)&gt;0,"Paid","Nothing due"),IF(N(F171)=0,"Not paid",IF(I171&gt;0,"Part paid",IF(I171&lt;0,"Overpaid","Paid")))))</f>
        <v/>
      </c>
      <c r="K171" s="32" t="n"/>
      <c r="L171" s="22">
        <f>IF(A171="","",IF(I171&gt;0,IF(ISNUMBER(K171),"Contacted, still owes","Yes"),IF(I171&lt;0,"Pay back extra","")))</f>
        <v/>
      </c>
      <c r="M171" s="33" t="n"/>
    </row>
    <row r="172">
      <c r="A172" s="33" t="n"/>
      <c r="B172" s="33" t="n"/>
      <c r="C172" s="33" t="n"/>
      <c r="D172" s="28" t="n"/>
      <c r="E172" s="29">
        <f>IF(A172="","",IF(ISNUMBER(D172),D172,IF(C172="Donation",0,Settings!$E$3)))</f>
        <v/>
      </c>
      <c r="F172" s="28" t="n"/>
      <c r="G172" s="33" t="n"/>
      <c r="H172" s="32" t="n"/>
      <c r="I172" s="29">
        <f>IF(A172="","",IF(E172=0,0,E172-N(F172)))</f>
        <v/>
      </c>
      <c r="J172" s="22">
        <f>IF(A172="","",IF(E172=0,IF(N(F172)&gt;0,"Paid","Nothing due"),IF(N(F172)=0,"Not paid",IF(I172&gt;0,"Part paid",IF(I172&lt;0,"Overpaid","Paid")))))</f>
        <v/>
      </c>
      <c r="K172" s="32" t="n"/>
      <c r="L172" s="22">
        <f>IF(A172="","",IF(I172&gt;0,IF(ISNUMBER(K172),"Contacted, still owes","Yes"),IF(I172&lt;0,"Pay back extra","")))</f>
        <v/>
      </c>
      <c r="M172" s="33" t="n"/>
    </row>
    <row r="173">
      <c r="A173" s="33" t="n"/>
      <c r="B173" s="33" t="n"/>
      <c r="C173" s="33" t="n"/>
      <c r="D173" s="28" t="n"/>
      <c r="E173" s="29">
        <f>IF(A173="","",IF(ISNUMBER(D173),D173,IF(C173="Donation",0,Settings!$E$3)))</f>
        <v/>
      </c>
      <c r="F173" s="28" t="n"/>
      <c r="G173" s="33" t="n"/>
      <c r="H173" s="32" t="n"/>
      <c r="I173" s="29">
        <f>IF(A173="","",IF(E173=0,0,E173-N(F173)))</f>
        <v/>
      </c>
      <c r="J173" s="22">
        <f>IF(A173="","",IF(E173=0,IF(N(F173)&gt;0,"Paid","Nothing due"),IF(N(F173)=0,"Not paid",IF(I173&gt;0,"Part paid",IF(I173&lt;0,"Overpaid","Paid")))))</f>
        <v/>
      </c>
      <c r="K173" s="32" t="n"/>
      <c r="L173" s="22">
        <f>IF(A173="","",IF(I173&gt;0,IF(ISNUMBER(K173),"Contacted, still owes","Yes"),IF(I173&lt;0,"Pay back extra","")))</f>
        <v/>
      </c>
      <c r="M173" s="33" t="n"/>
    </row>
    <row r="174">
      <c r="A174" s="33" t="n"/>
      <c r="B174" s="33" t="n"/>
      <c r="C174" s="33" t="n"/>
      <c r="D174" s="28" t="n"/>
      <c r="E174" s="29">
        <f>IF(A174="","",IF(ISNUMBER(D174),D174,IF(C174="Donation",0,Settings!$E$3)))</f>
        <v/>
      </c>
      <c r="F174" s="28" t="n"/>
      <c r="G174" s="33" t="n"/>
      <c r="H174" s="32" t="n"/>
      <c r="I174" s="29">
        <f>IF(A174="","",IF(E174=0,0,E174-N(F174)))</f>
        <v/>
      </c>
      <c r="J174" s="22">
        <f>IF(A174="","",IF(E174=0,IF(N(F174)&gt;0,"Paid","Nothing due"),IF(N(F174)=0,"Not paid",IF(I174&gt;0,"Part paid",IF(I174&lt;0,"Overpaid","Paid")))))</f>
        <v/>
      </c>
      <c r="K174" s="32" t="n"/>
      <c r="L174" s="22">
        <f>IF(A174="","",IF(I174&gt;0,IF(ISNUMBER(K174),"Contacted, still owes","Yes"),IF(I174&lt;0,"Pay back extra","")))</f>
        <v/>
      </c>
      <c r="M174" s="33" t="n"/>
    </row>
    <row r="175">
      <c r="A175" s="33" t="n"/>
      <c r="B175" s="33" t="n"/>
      <c r="C175" s="33" t="n"/>
      <c r="D175" s="28" t="n"/>
      <c r="E175" s="29">
        <f>IF(A175="","",IF(ISNUMBER(D175),D175,IF(C175="Donation",0,Settings!$E$3)))</f>
        <v/>
      </c>
      <c r="F175" s="28" t="n"/>
      <c r="G175" s="33" t="n"/>
      <c r="H175" s="32" t="n"/>
      <c r="I175" s="29">
        <f>IF(A175="","",IF(E175=0,0,E175-N(F175)))</f>
        <v/>
      </c>
      <c r="J175" s="22">
        <f>IF(A175="","",IF(E175=0,IF(N(F175)&gt;0,"Paid","Nothing due"),IF(N(F175)=0,"Not paid",IF(I175&gt;0,"Part paid",IF(I175&lt;0,"Overpaid","Paid")))))</f>
        <v/>
      </c>
      <c r="K175" s="32" t="n"/>
      <c r="L175" s="22">
        <f>IF(A175="","",IF(I175&gt;0,IF(ISNUMBER(K175),"Contacted, still owes","Yes"),IF(I175&lt;0,"Pay back extra","")))</f>
        <v/>
      </c>
      <c r="M175" s="33" t="n"/>
    </row>
    <row r="176">
      <c r="A176" s="33" t="n"/>
      <c r="B176" s="33" t="n"/>
      <c r="C176" s="33" t="n"/>
      <c r="D176" s="28" t="n"/>
      <c r="E176" s="29">
        <f>IF(A176="","",IF(ISNUMBER(D176),D176,IF(C176="Donation",0,Settings!$E$3)))</f>
        <v/>
      </c>
      <c r="F176" s="28" t="n"/>
      <c r="G176" s="33" t="n"/>
      <c r="H176" s="32" t="n"/>
      <c r="I176" s="29">
        <f>IF(A176="","",IF(E176=0,0,E176-N(F176)))</f>
        <v/>
      </c>
      <c r="J176" s="22">
        <f>IF(A176="","",IF(E176=0,IF(N(F176)&gt;0,"Paid","Nothing due"),IF(N(F176)=0,"Not paid",IF(I176&gt;0,"Part paid",IF(I176&lt;0,"Overpaid","Paid")))))</f>
        <v/>
      </c>
      <c r="K176" s="32" t="n"/>
      <c r="L176" s="22">
        <f>IF(A176="","",IF(I176&gt;0,IF(ISNUMBER(K176),"Contacted, still owes","Yes"),IF(I176&lt;0,"Pay back extra","")))</f>
        <v/>
      </c>
      <c r="M176" s="33" t="n"/>
    </row>
    <row r="177">
      <c r="A177" s="33" t="n"/>
      <c r="B177" s="33" t="n"/>
      <c r="C177" s="33" t="n"/>
      <c r="D177" s="28" t="n"/>
      <c r="E177" s="29">
        <f>IF(A177="","",IF(ISNUMBER(D177),D177,IF(C177="Donation",0,Settings!$E$3)))</f>
        <v/>
      </c>
      <c r="F177" s="28" t="n"/>
      <c r="G177" s="33" t="n"/>
      <c r="H177" s="32" t="n"/>
      <c r="I177" s="29">
        <f>IF(A177="","",IF(E177=0,0,E177-N(F177)))</f>
        <v/>
      </c>
      <c r="J177" s="22">
        <f>IF(A177="","",IF(E177=0,IF(N(F177)&gt;0,"Paid","Nothing due"),IF(N(F177)=0,"Not paid",IF(I177&gt;0,"Part paid",IF(I177&lt;0,"Overpaid","Paid")))))</f>
        <v/>
      </c>
      <c r="K177" s="32" t="n"/>
      <c r="L177" s="22">
        <f>IF(A177="","",IF(I177&gt;0,IF(ISNUMBER(K177),"Contacted, still owes","Yes"),IF(I177&lt;0,"Pay back extra","")))</f>
        <v/>
      </c>
      <c r="M177" s="33" t="n"/>
    </row>
    <row r="178">
      <c r="A178" s="33" t="n"/>
      <c r="B178" s="33" t="n"/>
      <c r="C178" s="33" t="n"/>
      <c r="D178" s="28" t="n"/>
      <c r="E178" s="29">
        <f>IF(A178="","",IF(ISNUMBER(D178),D178,IF(C178="Donation",0,Settings!$E$3)))</f>
        <v/>
      </c>
      <c r="F178" s="28" t="n"/>
      <c r="G178" s="33" t="n"/>
      <c r="H178" s="32" t="n"/>
      <c r="I178" s="29">
        <f>IF(A178="","",IF(E178=0,0,E178-N(F178)))</f>
        <v/>
      </c>
      <c r="J178" s="22">
        <f>IF(A178="","",IF(E178=0,IF(N(F178)&gt;0,"Paid","Nothing due"),IF(N(F178)=0,"Not paid",IF(I178&gt;0,"Part paid",IF(I178&lt;0,"Overpaid","Paid")))))</f>
        <v/>
      </c>
      <c r="K178" s="32" t="n"/>
      <c r="L178" s="22">
        <f>IF(A178="","",IF(I178&gt;0,IF(ISNUMBER(K178),"Contacted, still owes","Yes"),IF(I178&lt;0,"Pay back extra","")))</f>
        <v/>
      </c>
      <c r="M178" s="33" t="n"/>
    </row>
    <row r="179">
      <c r="A179" s="33" t="n"/>
      <c r="B179" s="33" t="n"/>
      <c r="C179" s="33" t="n"/>
      <c r="D179" s="28" t="n"/>
      <c r="E179" s="29">
        <f>IF(A179="","",IF(ISNUMBER(D179),D179,IF(C179="Donation",0,Settings!$E$3)))</f>
        <v/>
      </c>
      <c r="F179" s="28" t="n"/>
      <c r="G179" s="33" t="n"/>
      <c r="H179" s="32" t="n"/>
      <c r="I179" s="29">
        <f>IF(A179="","",IF(E179=0,0,E179-N(F179)))</f>
        <v/>
      </c>
      <c r="J179" s="22">
        <f>IF(A179="","",IF(E179=0,IF(N(F179)&gt;0,"Paid","Nothing due"),IF(N(F179)=0,"Not paid",IF(I179&gt;0,"Part paid",IF(I179&lt;0,"Overpaid","Paid")))))</f>
        <v/>
      </c>
      <c r="K179" s="32" t="n"/>
      <c r="L179" s="22">
        <f>IF(A179="","",IF(I179&gt;0,IF(ISNUMBER(K179),"Contacted, still owes","Yes"),IF(I179&lt;0,"Pay back extra","")))</f>
        <v/>
      </c>
      <c r="M179" s="33" t="n"/>
    </row>
    <row r="180">
      <c r="A180" s="33" t="n"/>
      <c r="B180" s="33" t="n"/>
      <c r="C180" s="33" t="n"/>
      <c r="D180" s="28" t="n"/>
      <c r="E180" s="29">
        <f>IF(A180="","",IF(ISNUMBER(D180),D180,IF(C180="Donation",0,Settings!$E$3)))</f>
        <v/>
      </c>
      <c r="F180" s="28" t="n"/>
      <c r="G180" s="33" t="n"/>
      <c r="H180" s="32" t="n"/>
      <c r="I180" s="29">
        <f>IF(A180="","",IF(E180=0,0,E180-N(F180)))</f>
        <v/>
      </c>
      <c r="J180" s="22">
        <f>IF(A180="","",IF(E180=0,IF(N(F180)&gt;0,"Paid","Nothing due"),IF(N(F180)=0,"Not paid",IF(I180&gt;0,"Part paid",IF(I180&lt;0,"Overpaid","Paid")))))</f>
        <v/>
      </c>
      <c r="K180" s="32" t="n"/>
      <c r="L180" s="22">
        <f>IF(A180="","",IF(I180&gt;0,IF(ISNUMBER(K180),"Contacted, still owes","Yes"),IF(I180&lt;0,"Pay back extra","")))</f>
        <v/>
      </c>
      <c r="M180" s="33" t="n"/>
    </row>
    <row r="181">
      <c r="A181" s="33" t="n"/>
      <c r="B181" s="33" t="n"/>
      <c r="C181" s="33" t="n"/>
      <c r="D181" s="28" t="n"/>
      <c r="E181" s="29">
        <f>IF(A181="","",IF(ISNUMBER(D181),D181,IF(C181="Donation",0,Settings!$E$3)))</f>
        <v/>
      </c>
      <c r="F181" s="28" t="n"/>
      <c r="G181" s="33" t="n"/>
      <c r="H181" s="32" t="n"/>
      <c r="I181" s="29">
        <f>IF(A181="","",IF(E181=0,0,E181-N(F181)))</f>
        <v/>
      </c>
      <c r="J181" s="22">
        <f>IF(A181="","",IF(E181=0,IF(N(F181)&gt;0,"Paid","Nothing due"),IF(N(F181)=0,"Not paid",IF(I181&gt;0,"Part paid",IF(I181&lt;0,"Overpaid","Paid")))))</f>
        <v/>
      </c>
      <c r="K181" s="32" t="n"/>
      <c r="L181" s="22">
        <f>IF(A181="","",IF(I181&gt;0,IF(ISNUMBER(K181),"Contacted, still owes","Yes"),IF(I181&lt;0,"Pay back extra","")))</f>
        <v/>
      </c>
      <c r="M181" s="33" t="n"/>
    </row>
    <row r="182">
      <c r="A182" s="33" t="n"/>
      <c r="B182" s="33" t="n"/>
      <c r="C182" s="33" t="n"/>
      <c r="D182" s="28" t="n"/>
      <c r="E182" s="29">
        <f>IF(A182="","",IF(ISNUMBER(D182),D182,IF(C182="Donation",0,Settings!$E$3)))</f>
        <v/>
      </c>
      <c r="F182" s="28" t="n"/>
      <c r="G182" s="33" t="n"/>
      <c r="H182" s="32" t="n"/>
      <c r="I182" s="29">
        <f>IF(A182="","",IF(E182=0,0,E182-N(F182)))</f>
        <v/>
      </c>
      <c r="J182" s="22">
        <f>IF(A182="","",IF(E182=0,IF(N(F182)&gt;0,"Paid","Nothing due"),IF(N(F182)=0,"Not paid",IF(I182&gt;0,"Part paid",IF(I182&lt;0,"Overpaid","Paid")))))</f>
        <v/>
      </c>
      <c r="K182" s="32" t="n"/>
      <c r="L182" s="22">
        <f>IF(A182="","",IF(I182&gt;0,IF(ISNUMBER(K182),"Contacted, still owes","Yes"),IF(I182&lt;0,"Pay back extra","")))</f>
        <v/>
      </c>
      <c r="M182" s="33" t="n"/>
    </row>
    <row r="183">
      <c r="A183" s="33" t="n"/>
      <c r="B183" s="33" t="n"/>
      <c r="C183" s="33" t="n"/>
      <c r="D183" s="28" t="n"/>
      <c r="E183" s="29">
        <f>IF(A183="","",IF(ISNUMBER(D183),D183,IF(C183="Donation",0,Settings!$E$3)))</f>
        <v/>
      </c>
      <c r="F183" s="28" t="n"/>
      <c r="G183" s="33" t="n"/>
      <c r="H183" s="32" t="n"/>
      <c r="I183" s="29">
        <f>IF(A183="","",IF(E183=0,0,E183-N(F183)))</f>
        <v/>
      </c>
      <c r="J183" s="22">
        <f>IF(A183="","",IF(E183=0,IF(N(F183)&gt;0,"Paid","Nothing due"),IF(N(F183)=0,"Not paid",IF(I183&gt;0,"Part paid",IF(I183&lt;0,"Overpaid","Paid")))))</f>
        <v/>
      </c>
      <c r="K183" s="32" t="n"/>
      <c r="L183" s="22">
        <f>IF(A183="","",IF(I183&gt;0,IF(ISNUMBER(K183),"Contacted, still owes","Yes"),IF(I183&lt;0,"Pay back extra","")))</f>
        <v/>
      </c>
      <c r="M183" s="33" t="n"/>
    </row>
    <row r="184">
      <c r="A184" s="33" t="n"/>
      <c r="B184" s="33" t="n"/>
      <c r="C184" s="33" t="n"/>
      <c r="D184" s="28" t="n"/>
      <c r="E184" s="29">
        <f>IF(A184="","",IF(ISNUMBER(D184),D184,IF(C184="Donation",0,Settings!$E$3)))</f>
        <v/>
      </c>
      <c r="F184" s="28" t="n"/>
      <c r="G184" s="33" t="n"/>
      <c r="H184" s="32" t="n"/>
      <c r="I184" s="29">
        <f>IF(A184="","",IF(E184=0,0,E184-N(F184)))</f>
        <v/>
      </c>
      <c r="J184" s="22">
        <f>IF(A184="","",IF(E184=0,IF(N(F184)&gt;0,"Paid","Nothing due"),IF(N(F184)=0,"Not paid",IF(I184&gt;0,"Part paid",IF(I184&lt;0,"Overpaid","Paid")))))</f>
        <v/>
      </c>
      <c r="K184" s="32" t="n"/>
      <c r="L184" s="22">
        <f>IF(A184="","",IF(I184&gt;0,IF(ISNUMBER(K184),"Contacted, still owes","Yes"),IF(I184&lt;0,"Pay back extra","")))</f>
        <v/>
      </c>
      <c r="M184" s="33" t="n"/>
    </row>
    <row r="185">
      <c r="A185" s="33" t="n"/>
      <c r="B185" s="33" t="n"/>
      <c r="C185" s="33" t="n"/>
      <c r="D185" s="28" t="n"/>
      <c r="E185" s="29">
        <f>IF(A185="","",IF(ISNUMBER(D185),D185,IF(C185="Donation",0,Settings!$E$3)))</f>
        <v/>
      </c>
      <c r="F185" s="28" t="n"/>
      <c r="G185" s="33" t="n"/>
      <c r="H185" s="32" t="n"/>
      <c r="I185" s="29">
        <f>IF(A185="","",IF(E185=0,0,E185-N(F185)))</f>
        <v/>
      </c>
      <c r="J185" s="22">
        <f>IF(A185="","",IF(E185=0,IF(N(F185)&gt;0,"Paid","Nothing due"),IF(N(F185)=0,"Not paid",IF(I185&gt;0,"Part paid",IF(I185&lt;0,"Overpaid","Paid")))))</f>
        <v/>
      </c>
      <c r="K185" s="32" t="n"/>
      <c r="L185" s="22">
        <f>IF(A185="","",IF(I185&gt;0,IF(ISNUMBER(K185),"Contacted, still owes","Yes"),IF(I185&lt;0,"Pay back extra","")))</f>
        <v/>
      </c>
      <c r="M185" s="33" t="n"/>
    </row>
    <row r="186">
      <c r="A186" s="33" t="n"/>
      <c r="B186" s="33" t="n"/>
      <c r="C186" s="33" t="n"/>
      <c r="D186" s="28" t="n"/>
      <c r="E186" s="29">
        <f>IF(A186="","",IF(ISNUMBER(D186),D186,IF(C186="Donation",0,Settings!$E$3)))</f>
        <v/>
      </c>
      <c r="F186" s="28" t="n"/>
      <c r="G186" s="33" t="n"/>
      <c r="H186" s="32" t="n"/>
      <c r="I186" s="29">
        <f>IF(A186="","",IF(E186=0,0,E186-N(F186)))</f>
        <v/>
      </c>
      <c r="J186" s="22">
        <f>IF(A186="","",IF(E186=0,IF(N(F186)&gt;0,"Paid","Nothing due"),IF(N(F186)=0,"Not paid",IF(I186&gt;0,"Part paid",IF(I186&lt;0,"Overpaid","Paid")))))</f>
        <v/>
      </c>
      <c r="K186" s="32" t="n"/>
      <c r="L186" s="22">
        <f>IF(A186="","",IF(I186&gt;0,IF(ISNUMBER(K186),"Contacted, still owes","Yes"),IF(I186&lt;0,"Pay back extra","")))</f>
        <v/>
      </c>
      <c r="M186" s="33" t="n"/>
    </row>
    <row r="187">
      <c r="A187" s="33" t="n"/>
      <c r="B187" s="33" t="n"/>
      <c r="C187" s="33" t="n"/>
      <c r="D187" s="28" t="n"/>
      <c r="E187" s="29">
        <f>IF(A187="","",IF(ISNUMBER(D187),D187,IF(C187="Donation",0,Settings!$E$3)))</f>
        <v/>
      </c>
      <c r="F187" s="28" t="n"/>
      <c r="G187" s="33" t="n"/>
      <c r="H187" s="32" t="n"/>
      <c r="I187" s="29">
        <f>IF(A187="","",IF(E187=0,0,E187-N(F187)))</f>
        <v/>
      </c>
      <c r="J187" s="22">
        <f>IF(A187="","",IF(E187=0,IF(N(F187)&gt;0,"Paid","Nothing due"),IF(N(F187)=0,"Not paid",IF(I187&gt;0,"Part paid",IF(I187&lt;0,"Overpaid","Paid")))))</f>
        <v/>
      </c>
      <c r="K187" s="32" t="n"/>
      <c r="L187" s="22">
        <f>IF(A187="","",IF(I187&gt;0,IF(ISNUMBER(K187),"Contacted, still owes","Yes"),IF(I187&lt;0,"Pay back extra","")))</f>
        <v/>
      </c>
      <c r="M187" s="33" t="n"/>
    </row>
    <row r="188">
      <c r="A188" s="33" t="n"/>
      <c r="B188" s="33" t="n"/>
      <c r="C188" s="33" t="n"/>
      <c r="D188" s="28" t="n"/>
      <c r="E188" s="29">
        <f>IF(A188="","",IF(ISNUMBER(D188),D188,IF(C188="Donation",0,Settings!$E$3)))</f>
        <v/>
      </c>
      <c r="F188" s="28" t="n"/>
      <c r="G188" s="33" t="n"/>
      <c r="H188" s="32" t="n"/>
      <c r="I188" s="29">
        <f>IF(A188="","",IF(E188=0,0,E188-N(F188)))</f>
        <v/>
      </c>
      <c r="J188" s="22">
        <f>IF(A188="","",IF(E188=0,IF(N(F188)&gt;0,"Paid","Nothing due"),IF(N(F188)=0,"Not paid",IF(I188&gt;0,"Part paid",IF(I188&lt;0,"Overpaid","Paid")))))</f>
        <v/>
      </c>
      <c r="K188" s="32" t="n"/>
      <c r="L188" s="22">
        <f>IF(A188="","",IF(I188&gt;0,IF(ISNUMBER(K188),"Contacted, still owes","Yes"),IF(I188&lt;0,"Pay back extra","")))</f>
        <v/>
      </c>
      <c r="M188" s="33" t="n"/>
    </row>
    <row r="189">
      <c r="A189" s="33" t="n"/>
      <c r="B189" s="33" t="n"/>
      <c r="C189" s="33" t="n"/>
      <c r="D189" s="28" t="n"/>
      <c r="E189" s="29">
        <f>IF(A189="","",IF(ISNUMBER(D189),D189,IF(C189="Donation",0,Settings!$E$3)))</f>
        <v/>
      </c>
      <c r="F189" s="28" t="n"/>
      <c r="G189" s="33" t="n"/>
      <c r="H189" s="32" t="n"/>
      <c r="I189" s="29">
        <f>IF(A189="","",IF(E189=0,0,E189-N(F189)))</f>
        <v/>
      </c>
      <c r="J189" s="22">
        <f>IF(A189="","",IF(E189=0,IF(N(F189)&gt;0,"Paid","Nothing due"),IF(N(F189)=0,"Not paid",IF(I189&gt;0,"Part paid",IF(I189&lt;0,"Overpaid","Paid")))))</f>
        <v/>
      </c>
      <c r="K189" s="32" t="n"/>
      <c r="L189" s="22">
        <f>IF(A189="","",IF(I189&gt;0,IF(ISNUMBER(K189),"Contacted, still owes","Yes"),IF(I189&lt;0,"Pay back extra","")))</f>
        <v/>
      </c>
      <c r="M189" s="33" t="n"/>
    </row>
    <row r="190">
      <c r="A190" s="33" t="n"/>
      <c r="B190" s="33" t="n"/>
      <c r="C190" s="33" t="n"/>
      <c r="D190" s="28" t="n"/>
      <c r="E190" s="29">
        <f>IF(A190="","",IF(ISNUMBER(D190),D190,IF(C190="Donation",0,Settings!$E$3)))</f>
        <v/>
      </c>
      <c r="F190" s="28" t="n"/>
      <c r="G190" s="33" t="n"/>
      <c r="H190" s="32" t="n"/>
      <c r="I190" s="29">
        <f>IF(A190="","",IF(E190=0,0,E190-N(F190)))</f>
        <v/>
      </c>
      <c r="J190" s="22">
        <f>IF(A190="","",IF(E190=0,IF(N(F190)&gt;0,"Paid","Nothing due"),IF(N(F190)=0,"Not paid",IF(I190&gt;0,"Part paid",IF(I190&lt;0,"Overpaid","Paid")))))</f>
        <v/>
      </c>
      <c r="K190" s="32" t="n"/>
      <c r="L190" s="22">
        <f>IF(A190="","",IF(I190&gt;0,IF(ISNUMBER(K190),"Contacted, still owes","Yes"),IF(I190&lt;0,"Pay back extra","")))</f>
        <v/>
      </c>
      <c r="M190" s="33" t="n"/>
    </row>
    <row r="191">
      <c r="A191" s="33" t="n"/>
      <c r="B191" s="33" t="n"/>
      <c r="C191" s="33" t="n"/>
      <c r="D191" s="28" t="n"/>
      <c r="E191" s="29">
        <f>IF(A191="","",IF(ISNUMBER(D191),D191,IF(C191="Donation",0,Settings!$E$3)))</f>
        <v/>
      </c>
      <c r="F191" s="28" t="n"/>
      <c r="G191" s="33" t="n"/>
      <c r="H191" s="32" t="n"/>
      <c r="I191" s="29">
        <f>IF(A191="","",IF(E191=0,0,E191-N(F191)))</f>
        <v/>
      </c>
      <c r="J191" s="22">
        <f>IF(A191="","",IF(E191=0,IF(N(F191)&gt;0,"Paid","Nothing due"),IF(N(F191)=0,"Not paid",IF(I191&gt;0,"Part paid",IF(I191&lt;0,"Overpaid","Paid")))))</f>
        <v/>
      </c>
      <c r="K191" s="32" t="n"/>
      <c r="L191" s="22">
        <f>IF(A191="","",IF(I191&gt;0,IF(ISNUMBER(K191),"Contacted, still owes","Yes"),IF(I191&lt;0,"Pay back extra","")))</f>
        <v/>
      </c>
      <c r="M191" s="33" t="n"/>
    </row>
    <row r="192">
      <c r="A192" s="33" t="n"/>
      <c r="B192" s="33" t="n"/>
      <c r="C192" s="33" t="n"/>
      <c r="D192" s="28" t="n"/>
      <c r="E192" s="29">
        <f>IF(A192="","",IF(ISNUMBER(D192),D192,IF(C192="Donation",0,Settings!$E$3)))</f>
        <v/>
      </c>
      <c r="F192" s="28" t="n"/>
      <c r="G192" s="33" t="n"/>
      <c r="H192" s="32" t="n"/>
      <c r="I192" s="29">
        <f>IF(A192="","",IF(E192=0,0,E192-N(F192)))</f>
        <v/>
      </c>
      <c r="J192" s="22">
        <f>IF(A192="","",IF(E192=0,IF(N(F192)&gt;0,"Paid","Nothing due"),IF(N(F192)=0,"Not paid",IF(I192&gt;0,"Part paid",IF(I192&lt;0,"Overpaid","Paid")))))</f>
        <v/>
      </c>
      <c r="K192" s="32" t="n"/>
      <c r="L192" s="22">
        <f>IF(A192="","",IF(I192&gt;0,IF(ISNUMBER(K192),"Contacted, still owes","Yes"),IF(I192&lt;0,"Pay back extra","")))</f>
        <v/>
      </c>
      <c r="M192" s="33" t="n"/>
    </row>
    <row r="193">
      <c r="A193" s="33" t="n"/>
      <c r="B193" s="33" t="n"/>
      <c r="C193" s="33" t="n"/>
      <c r="D193" s="28" t="n"/>
      <c r="E193" s="29">
        <f>IF(A193="","",IF(ISNUMBER(D193),D193,IF(C193="Donation",0,Settings!$E$3)))</f>
        <v/>
      </c>
      <c r="F193" s="28" t="n"/>
      <c r="G193" s="33" t="n"/>
      <c r="H193" s="32" t="n"/>
      <c r="I193" s="29">
        <f>IF(A193="","",IF(E193=0,0,E193-N(F193)))</f>
        <v/>
      </c>
      <c r="J193" s="22">
        <f>IF(A193="","",IF(E193=0,IF(N(F193)&gt;0,"Paid","Nothing due"),IF(N(F193)=0,"Not paid",IF(I193&gt;0,"Part paid",IF(I193&lt;0,"Overpaid","Paid")))))</f>
        <v/>
      </c>
      <c r="K193" s="32" t="n"/>
      <c r="L193" s="22">
        <f>IF(A193="","",IF(I193&gt;0,IF(ISNUMBER(K193),"Contacted, still owes","Yes"),IF(I193&lt;0,"Pay back extra","")))</f>
        <v/>
      </c>
      <c r="M193" s="33" t="n"/>
    </row>
    <row r="194">
      <c r="A194" s="33" t="n"/>
      <c r="B194" s="33" t="n"/>
      <c r="C194" s="33" t="n"/>
      <c r="D194" s="28" t="n"/>
      <c r="E194" s="29">
        <f>IF(A194="","",IF(ISNUMBER(D194),D194,IF(C194="Donation",0,Settings!$E$3)))</f>
        <v/>
      </c>
      <c r="F194" s="28" t="n"/>
      <c r="G194" s="33" t="n"/>
      <c r="H194" s="32" t="n"/>
      <c r="I194" s="29">
        <f>IF(A194="","",IF(E194=0,0,E194-N(F194)))</f>
        <v/>
      </c>
      <c r="J194" s="22">
        <f>IF(A194="","",IF(E194=0,IF(N(F194)&gt;0,"Paid","Nothing due"),IF(N(F194)=0,"Not paid",IF(I194&gt;0,"Part paid",IF(I194&lt;0,"Overpaid","Paid")))))</f>
        <v/>
      </c>
      <c r="K194" s="32" t="n"/>
      <c r="L194" s="22">
        <f>IF(A194="","",IF(I194&gt;0,IF(ISNUMBER(K194),"Contacted, still owes","Yes"),IF(I194&lt;0,"Pay back extra","")))</f>
        <v/>
      </c>
      <c r="M194" s="33" t="n"/>
    </row>
    <row r="195">
      <c r="A195" s="33" t="n"/>
      <c r="B195" s="33" t="n"/>
      <c r="C195" s="33" t="n"/>
      <c r="D195" s="28" t="n"/>
      <c r="E195" s="29">
        <f>IF(A195="","",IF(ISNUMBER(D195),D195,IF(C195="Donation",0,Settings!$E$3)))</f>
        <v/>
      </c>
      <c r="F195" s="28" t="n"/>
      <c r="G195" s="33" t="n"/>
      <c r="H195" s="32" t="n"/>
      <c r="I195" s="29">
        <f>IF(A195="","",IF(E195=0,0,E195-N(F195)))</f>
        <v/>
      </c>
      <c r="J195" s="22">
        <f>IF(A195="","",IF(E195=0,IF(N(F195)&gt;0,"Paid","Nothing due"),IF(N(F195)=0,"Not paid",IF(I195&gt;0,"Part paid",IF(I195&lt;0,"Overpaid","Paid")))))</f>
        <v/>
      </c>
      <c r="K195" s="32" t="n"/>
      <c r="L195" s="22">
        <f>IF(A195="","",IF(I195&gt;0,IF(ISNUMBER(K195),"Contacted, still owes","Yes"),IF(I195&lt;0,"Pay back extra","")))</f>
        <v/>
      </c>
      <c r="M195" s="33" t="n"/>
    </row>
    <row r="196">
      <c r="A196" s="33" t="n"/>
      <c r="B196" s="33" t="n"/>
      <c r="C196" s="33" t="n"/>
      <c r="D196" s="28" t="n"/>
      <c r="E196" s="29">
        <f>IF(A196="","",IF(ISNUMBER(D196),D196,IF(C196="Donation",0,Settings!$E$3)))</f>
        <v/>
      </c>
      <c r="F196" s="28" t="n"/>
      <c r="G196" s="33" t="n"/>
      <c r="H196" s="32" t="n"/>
      <c r="I196" s="29">
        <f>IF(A196="","",IF(E196=0,0,E196-N(F196)))</f>
        <v/>
      </c>
      <c r="J196" s="22">
        <f>IF(A196="","",IF(E196=0,IF(N(F196)&gt;0,"Paid","Nothing due"),IF(N(F196)=0,"Not paid",IF(I196&gt;0,"Part paid",IF(I196&lt;0,"Overpaid","Paid")))))</f>
        <v/>
      </c>
      <c r="K196" s="32" t="n"/>
      <c r="L196" s="22">
        <f>IF(A196="","",IF(I196&gt;0,IF(ISNUMBER(K196),"Contacted, still owes","Yes"),IF(I196&lt;0,"Pay back extra","")))</f>
        <v/>
      </c>
      <c r="M196" s="33" t="n"/>
    </row>
    <row r="197">
      <c r="A197" s="33" t="n"/>
      <c r="B197" s="33" t="n"/>
      <c r="C197" s="33" t="n"/>
      <c r="D197" s="28" t="n"/>
      <c r="E197" s="29">
        <f>IF(A197="","",IF(ISNUMBER(D197),D197,IF(C197="Donation",0,Settings!$E$3)))</f>
        <v/>
      </c>
      <c r="F197" s="28" t="n"/>
      <c r="G197" s="33" t="n"/>
      <c r="H197" s="32" t="n"/>
      <c r="I197" s="29">
        <f>IF(A197="","",IF(E197=0,0,E197-N(F197)))</f>
        <v/>
      </c>
      <c r="J197" s="22">
        <f>IF(A197="","",IF(E197=0,IF(N(F197)&gt;0,"Paid","Nothing due"),IF(N(F197)=0,"Not paid",IF(I197&gt;0,"Part paid",IF(I197&lt;0,"Overpaid","Paid")))))</f>
        <v/>
      </c>
      <c r="K197" s="32" t="n"/>
      <c r="L197" s="22">
        <f>IF(A197="","",IF(I197&gt;0,IF(ISNUMBER(K197),"Contacted, still owes","Yes"),IF(I197&lt;0,"Pay back extra","")))</f>
        <v/>
      </c>
      <c r="M197" s="33" t="n"/>
    </row>
    <row r="198">
      <c r="A198" s="33" t="n"/>
      <c r="B198" s="33" t="n"/>
      <c r="C198" s="33" t="n"/>
      <c r="D198" s="28" t="n"/>
      <c r="E198" s="29">
        <f>IF(A198="","",IF(ISNUMBER(D198),D198,IF(C198="Donation",0,Settings!$E$3)))</f>
        <v/>
      </c>
      <c r="F198" s="28" t="n"/>
      <c r="G198" s="33" t="n"/>
      <c r="H198" s="32" t="n"/>
      <c r="I198" s="29">
        <f>IF(A198="","",IF(E198=0,0,E198-N(F198)))</f>
        <v/>
      </c>
      <c r="J198" s="22">
        <f>IF(A198="","",IF(E198=0,IF(N(F198)&gt;0,"Paid","Nothing due"),IF(N(F198)=0,"Not paid",IF(I198&gt;0,"Part paid",IF(I198&lt;0,"Overpaid","Paid")))))</f>
        <v/>
      </c>
      <c r="K198" s="32" t="n"/>
      <c r="L198" s="22">
        <f>IF(A198="","",IF(I198&gt;0,IF(ISNUMBER(K198),"Contacted, still owes","Yes"),IF(I198&lt;0,"Pay back extra","")))</f>
        <v/>
      </c>
      <c r="M198" s="33" t="n"/>
    </row>
    <row r="199">
      <c r="A199" s="33" t="n"/>
      <c r="B199" s="33" t="n"/>
      <c r="C199" s="33" t="n"/>
      <c r="D199" s="28" t="n"/>
      <c r="E199" s="29">
        <f>IF(A199="","",IF(ISNUMBER(D199),D199,IF(C199="Donation",0,Settings!$E$3)))</f>
        <v/>
      </c>
      <c r="F199" s="28" t="n"/>
      <c r="G199" s="33" t="n"/>
      <c r="H199" s="32" t="n"/>
      <c r="I199" s="29">
        <f>IF(A199="","",IF(E199=0,0,E199-N(F199)))</f>
        <v/>
      </c>
      <c r="J199" s="22">
        <f>IF(A199="","",IF(E199=0,IF(N(F199)&gt;0,"Paid","Nothing due"),IF(N(F199)=0,"Not paid",IF(I199&gt;0,"Part paid",IF(I199&lt;0,"Overpaid","Paid")))))</f>
        <v/>
      </c>
      <c r="K199" s="32" t="n"/>
      <c r="L199" s="22">
        <f>IF(A199="","",IF(I199&gt;0,IF(ISNUMBER(K199),"Contacted, still owes","Yes"),IF(I199&lt;0,"Pay back extra","")))</f>
        <v/>
      </c>
      <c r="M199" s="33" t="n"/>
    </row>
    <row r="200">
      <c r="A200" s="33" t="n"/>
      <c r="B200" s="33" t="n"/>
      <c r="C200" s="33" t="n"/>
      <c r="D200" s="28" t="n"/>
      <c r="E200" s="29">
        <f>IF(A200="","",IF(ISNUMBER(D200),D200,IF(C200="Donation",0,Settings!$E$3)))</f>
        <v/>
      </c>
      <c r="F200" s="28" t="n"/>
      <c r="G200" s="33" t="n"/>
      <c r="H200" s="32" t="n"/>
      <c r="I200" s="29">
        <f>IF(A200="","",IF(E200=0,0,E200-N(F200)))</f>
        <v/>
      </c>
      <c r="J200" s="22">
        <f>IF(A200="","",IF(E200=0,IF(N(F200)&gt;0,"Paid","Nothing due"),IF(N(F200)=0,"Not paid",IF(I200&gt;0,"Part paid",IF(I200&lt;0,"Overpaid","Paid")))))</f>
        <v/>
      </c>
      <c r="K200" s="32" t="n"/>
      <c r="L200" s="22">
        <f>IF(A200="","",IF(I200&gt;0,IF(ISNUMBER(K200),"Contacted, still owes","Yes"),IF(I200&lt;0,"Pay back extra","")))</f>
        <v/>
      </c>
      <c r="M200" s="33" t="n"/>
    </row>
    <row r="201">
      <c r="A201" s="33" t="n"/>
      <c r="B201" s="33" t="n"/>
      <c r="C201" s="33" t="n"/>
      <c r="D201" s="28" t="n"/>
      <c r="E201" s="29">
        <f>IF(A201="","",IF(ISNUMBER(D201),D201,IF(C201="Donation",0,Settings!$E$3)))</f>
        <v/>
      </c>
      <c r="F201" s="28" t="n"/>
      <c r="G201" s="33" t="n"/>
      <c r="H201" s="32" t="n"/>
      <c r="I201" s="29">
        <f>IF(A201="","",IF(E201=0,0,E201-N(F201)))</f>
        <v/>
      </c>
      <c r="J201" s="22">
        <f>IF(A201="","",IF(E201=0,IF(N(F201)&gt;0,"Paid","Nothing due"),IF(N(F201)=0,"Not paid",IF(I201&gt;0,"Part paid",IF(I201&lt;0,"Overpaid","Paid")))))</f>
        <v/>
      </c>
      <c r="K201" s="32" t="n"/>
      <c r="L201" s="22">
        <f>IF(A201="","",IF(I201&gt;0,IF(ISNUMBER(K201),"Contacted, still owes","Yes"),IF(I201&lt;0,"Pay back extra","")))</f>
        <v/>
      </c>
      <c r="M201" s="33" t="n"/>
    </row>
    <row r="202">
      <c r="A202" s="33" t="n"/>
      <c r="B202" s="33" t="n"/>
      <c r="C202" s="33" t="n"/>
      <c r="D202" s="28" t="n"/>
      <c r="E202" s="29">
        <f>IF(A202="","",IF(ISNUMBER(D202),D202,IF(C202="Donation",0,Settings!$E$3)))</f>
        <v/>
      </c>
      <c r="F202" s="28" t="n"/>
      <c r="G202" s="33" t="n"/>
      <c r="H202" s="32" t="n"/>
      <c r="I202" s="29">
        <f>IF(A202="","",IF(E202=0,0,E202-N(F202)))</f>
        <v/>
      </c>
      <c r="J202" s="22">
        <f>IF(A202="","",IF(E202=0,IF(N(F202)&gt;0,"Paid","Nothing due"),IF(N(F202)=0,"Not paid",IF(I202&gt;0,"Part paid",IF(I202&lt;0,"Overpaid","Paid")))))</f>
        <v/>
      </c>
      <c r="K202" s="32" t="n"/>
      <c r="L202" s="22">
        <f>IF(A202="","",IF(I202&gt;0,IF(ISNUMBER(K202),"Contacted, still owes","Yes"),IF(I202&lt;0,"Pay back extra","")))</f>
        <v/>
      </c>
      <c r="M202" s="33" t="n"/>
    </row>
    <row r="203">
      <c r="A203" s="33" t="n"/>
      <c r="B203" s="33" t="n"/>
      <c r="C203" s="33" t="n"/>
      <c r="D203" s="28" t="n"/>
      <c r="E203" s="29">
        <f>IF(A203="","",IF(ISNUMBER(D203),D203,IF(C203="Donation",0,Settings!$E$3)))</f>
        <v/>
      </c>
      <c r="F203" s="28" t="n"/>
      <c r="G203" s="33" t="n"/>
      <c r="H203" s="32" t="n"/>
      <c r="I203" s="29">
        <f>IF(A203="","",IF(E203=0,0,E203-N(F203)))</f>
        <v/>
      </c>
      <c r="J203" s="22">
        <f>IF(A203="","",IF(E203=0,IF(N(F203)&gt;0,"Paid","Nothing due"),IF(N(F203)=0,"Not paid",IF(I203&gt;0,"Part paid",IF(I203&lt;0,"Overpaid","Paid")))))</f>
        <v/>
      </c>
      <c r="K203" s="32" t="n"/>
      <c r="L203" s="22">
        <f>IF(A203="","",IF(I203&gt;0,IF(ISNUMBER(K203),"Contacted, still owes","Yes"),IF(I203&lt;0,"Pay back extra","")))</f>
        <v/>
      </c>
      <c r="M203" s="33" t="n"/>
    </row>
    <row r="204">
      <c r="A204" s="33" t="n"/>
      <c r="B204" s="33" t="n"/>
      <c r="C204" s="33" t="n"/>
      <c r="D204" s="28" t="n"/>
      <c r="E204" s="29">
        <f>IF(A204="","",IF(ISNUMBER(D204),D204,IF(C204="Donation",0,Settings!$E$3)))</f>
        <v/>
      </c>
      <c r="F204" s="28" t="n"/>
      <c r="G204" s="33" t="n"/>
      <c r="H204" s="32" t="n"/>
      <c r="I204" s="29">
        <f>IF(A204="","",IF(E204=0,0,E204-N(F204)))</f>
        <v/>
      </c>
      <c r="J204" s="22">
        <f>IF(A204="","",IF(E204=0,IF(N(F204)&gt;0,"Paid","Nothing due"),IF(N(F204)=0,"Not paid",IF(I204&gt;0,"Part paid",IF(I204&lt;0,"Overpaid","Paid")))))</f>
        <v/>
      </c>
      <c r="K204" s="32" t="n"/>
      <c r="L204" s="22">
        <f>IF(A204="","",IF(I204&gt;0,IF(ISNUMBER(K204),"Contacted, still owes","Yes"),IF(I204&lt;0,"Pay back extra","")))</f>
        <v/>
      </c>
      <c r="M204" s="33" t="n"/>
    </row>
    <row r="205">
      <c r="A205" s="33" t="n"/>
      <c r="B205" s="33" t="n"/>
      <c r="C205" s="33" t="n"/>
      <c r="D205" s="28" t="n"/>
      <c r="E205" s="29">
        <f>IF(A205="","",IF(ISNUMBER(D205),D205,IF(C205="Donation",0,Settings!$E$3)))</f>
        <v/>
      </c>
      <c r="F205" s="28" t="n"/>
      <c r="G205" s="33" t="n"/>
      <c r="H205" s="32" t="n"/>
      <c r="I205" s="29">
        <f>IF(A205="","",IF(E205=0,0,E205-N(F205)))</f>
        <v/>
      </c>
      <c r="J205" s="22">
        <f>IF(A205="","",IF(E205=0,IF(N(F205)&gt;0,"Paid","Nothing due"),IF(N(F205)=0,"Not paid",IF(I205&gt;0,"Part paid",IF(I205&lt;0,"Overpaid","Paid")))))</f>
        <v/>
      </c>
      <c r="K205" s="32" t="n"/>
      <c r="L205" s="22">
        <f>IF(A205="","",IF(I205&gt;0,IF(ISNUMBER(K205),"Contacted, still owes","Yes"),IF(I205&lt;0,"Pay back extra","")))</f>
        <v/>
      </c>
      <c r="M205" s="33" t="n"/>
    </row>
    <row r="206">
      <c r="A206" s="33" t="n"/>
      <c r="B206" s="33" t="n"/>
      <c r="C206" s="33" t="n"/>
      <c r="D206" s="28" t="n"/>
      <c r="E206" s="29">
        <f>IF(A206="","",IF(ISNUMBER(D206),D206,IF(C206="Donation",0,Settings!$E$3)))</f>
        <v/>
      </c>
      <c r="F206" s="28" t="n"/>
      <c r="G206" s="33" t="n"/>
      <c r="H206" s="32" t="n"/>
      <c r="I206" s="29">
        <f>IF(A206="","",IF(E206=0,0,E206-N(F206)))</f>
        <v/>
      </c>
      <c r="J206" s="22">
        <f>IF(A206="","",IF(E206=0,IF(N(F206)&gt;0,"Paid","Nothing due"),IF(N(F206)=0,"Not paid",IF(I206&gt;0,"Part paid",IF(I206&lt;0,"Overpaid","Paid")))))</f>
        <v/>
      </c>
      <c r="K206" s="32" t="n"/>
      <c r="L206" s="22">
        <f>IF(A206="","",IF(I206&gt;0,IF(ISNUMBER(K206),"Contacted, still owes","Yes"),IF(I206&lt;0,"Pay back extra","")))</f>
        <v/>
      </c>
      <c r="M206" s="33" t="n"/>
    </row>
    <row r="207">
      <c r="A207" s="33" t="n"/>
      <c r="B207" s="33" t="n"/>
      <c r="C207" s="33" t="n"/>
      <c r="D207" s="28" t="n"/>
      <c r="E207" s="29">
        <f>IF(A207="","",IF(ISNUMBER(D207),D207,IF(C207="Donation",0,Settings!$E$3)))</f>
        <v/>
      </c>
      <c r="F207" s="28" t="n"/>
      <c r="G207" s="33" t="n"/>
      <c r="H207" s="32" t="n"/>
      <c r="I207" s="29">
        <f>IF(A207="","",IF(E207=0,0,E207-N(F207)))</f>
        <v/>
      </c>
      <c r="J207" s="22">
        <f>IF(A207="","",IF(E207=0,IF(N(F207)&gt;0,"Paid","Nothing due"),IF(N(F207)=0,"Not paid",IF(I207&gt;0,"Part paid",IF(I207&lt;0,"Overpaid","Paid")))))</f>
        <v/>
      </c>
      <c r="K207" s="32" t="n"/>
      <c r="L207" s="22">
        <f>IF(A207="","",IF(I207&gt;0,IF(ISNUMBER(K207),"Contacted, still owes","Yes"),IF(I207&lt;0,"Pay back extra","")))</f>
        <v/>
      </c>
      <c r="M207" s="33" t="n"/>
    </row>
    <row r="208">
      <c r="A208" s="33" t="n"/>
      <c r="B208" s="33" t="n"/>
      <c r="C208" s="33" t="n"/>
      <c r="D208" s="28" t="n"/>
      <c r="E208" s="29">
        <f>IF(A208="","",IF(ISNUMBER(D208),D208,IF(C208="Donation",0,Settings!$E$3)))</f>
        <v/>
      </c>
      <c r="F208" s="28" t="n"/>
      <c r="G208" s="33" t="n"/>
      <c r="H208" s="32" t="n"/>
      <c r="I208" s="29">
        <f>IF(A208="","",IF(E208=0,0,E208-N(F208)))</f>
        <v/>
      </c>
      <c r="J208" s="22">
        <f>IF(A208="","",IF(E208=0,IF(N(F208)&gt;0,"Paid","Nothing due"),IF(N(F208)=0,"Not paid",IF(I208&gt;0,"Part paid",IF(I208&lt;0,"Overpaid","Paid")))))</f>
        <v/>
      </c>
      <c r="K208" s="32" t="n"/>
      <c r="L208" s="22">
        <f>IF(A208="","",IF(I208&gt;0,IF(ISNUMBER(K208),"Contacted, still owes","Yes"),IF(I208&lt;0,"Pay back extra","")))</f>
        <v/>
      </c>
      <c r="M208" s="33" t="n"/>
    </row>
    <row r="209">
      <c r="A209" s="33" t="n"/>
      <c r="B209" s="33" t="n"/>
      <c r="C209" s="33" t="n"/>
      <c r="D209" s="28" t="n"/>
      <c r="E209" s="29">
        <f>IF(A209="","",IF(ISNUMBER(D209),D209,IF(C209="Donation",0,Settings!$E$3)))</f>
        <v/>
      </c>
      <c r="F209" s="28" t="n"/>
      <c r="G209" s="33" t="n"/>
      <c r="H209" s="32" t="n"/>
      <c r="I209" s="29">
        <f>IF(A209="","",IF(E209=0,0,E209-N(F209)))</f>
        <v/>
      </c>
      <c r="J209" s="22">
        <f>IF(A209="","",IF(E209=0,IF(N(F209)&gt;0,"Paid","Nothing due"),IF(N(F209)=0,"Not paid",IF(I209&gt;0,"Part paid",IF(I209&lt;0,"Overpaid","Paid")))))</f>
        <v/>
      </c>
      <c r="K209" s="32" t="n"/>
      <c r="L209" s="22">
        <f>IF(A209="","",IF(I209&gt;0,IF(ISNUMBER(K209),"Contacted, still owes","Yes"),IF(I209&lt;0,"Pay back extra","")))</f>
        <v/>
      </c>
      <c r="M209" s="33" t="n"/>
    </row>
    <row r="210">
      <c r="A210" s="33" t="n"/>
      <c r="B210" s="33" t="n"/>
      <c r="C210" s="33" t="n"/>
      <c r="D210" s="28" t="n"/>
      <c r="E210" s="29">
        <f>IF(A210="","",IF(ISNUMBER(D210),D210,IF(C210="Donation",0,Settings!$E$3)))</f>
        <v/>
      </c>
      <c r="F210" s="28" t="n"/>
      <c r="G210" s="33" t="n"/>
      <c r="H210" s="32" t="n"/>
      <c r="I210" s="29">
        <f>IF(A210="","",IF(E210=0,0,E210-N(F210)))</f>
        <v/>
      </c>
      <c r="J210" s="22">
        <f>IF(A210="","",IF(E210=0,IF(N(F210)&gt;0,"Paid","Nothing due"),IF(N(F210)=0,"Not paid",IF(I210&gt;0,"Part paid",IF(I210&lt;0,"Overpaid","Paid")))))</f>
        <v/>
      </c>
      <c r="K210" s="32" t="n"/>
      <c r="L210" s="22">
        <f>IF(A210="","",IF(I210&gt;0,IF(ISNUMBER(K210),"Contacted, still owes","Yes"),IF(I210&lt;0,"Pay back extra","")))</f>
        <v/>
      </c>
      <c r="M210" s="33" t="n"/>
    </row>
    <row r="211">
      <c r="A211" s="33" t="n"/>
      <c r="B211" s="33" t="n"/>
      <c r="C211" s="33" t="n"/>
      <c r="D211" s="28" t="n"/>
      <c r="E211" s="29">
        <f>IF(A211="","",IF(ISNUMBER(D211),D211,IF(C211="Donation",0,Settings!$E$3)))</f>
        <v/>
      </c>
      <c r="F211" s="28" t="n"/>
      <c r="G211" s="33" t="n"/>
      <c r="H211" s="32" t="n"/>
      <c r="I211" s="29">
        <f>IF(A211="","",IF(E211=0,0,E211-N(F211)))</f>
        <v/>
      </c>
      <c r="J211" s="22">
        <f>IF(A211="","",IF(E211=0,IF(N(F211)&gt;0,"Paid","Nothing due"),IF(N(F211)=0,"Not paid",IF(I211&gt;0,"Part paid",IF(I211&lt;0,"Overpaid","Paid")))))</f>
        <v/>
      </c>
      <c r="K211" s="32" t="n"/>
      <c r="L211" s="22">
        <f>IF(A211="","",IF(I211&gt;0,IF(ISNUMBER(K211),"Contacted, still owes","Yes"),IF(I211&lt;0,"Pay back extra","")))</f>
        <v/>
      </c>
      <c r="M211" s="33" t="n"/>
    </row>
    <row r="212">
      <c r="A212" s="33" t="n"/>
      <c r="B212" s="33" t="n"/>
      <c r="C212" s="33" t="n"/>
      <c r="D212" s="28" t="n"/>
      <c r="E212" s="29">
        <f>IF(A212="","",IF(ISNUMBER(D212),D212,IF(C212="Donation",0,Settings!$E$3)))</f>
        <v/>
      </c>
      <c r="F212" s="28" t="n"/>
      <c r="G212" s="33" t="n"/>
      <c r="H212" s="32" t="n"/>
      <c r="I212" s="29">
        <f>IF(A212="","",IF(E212=0,0,E212-N(F212)))</f>
        <v/>
      </c>
      <c r="J212" s="22">
        <f>IF(A212="","",IF(E212=0,IF(N(F212)&gt;0,"Paid","Nothing due"),IF(N(F212)=0,"Not paid",IF(I212&gt;0,"Part paid",IF(I212&lt;0,"Overpaid","Paid")))))</f>
        <v/>
      </c>
      <c r="K212" s="32" t="n"/>
      <c r="L212" s="22">
        <f>IF(A212="","",IF(I212&gt;0,IF(ISNUMBER(K212),"Contacted, still owes","Yes"),IF(I212&lt;0,"Pay back extra","")))</f>
        <v/>
      </c>
      <c r="M212" s="33" t="n"/>
    </row>
    <row r="213">
      <c r="A213" s="33" t="n"/>
      <c r="B213" s="33" t="n"/>
      <c r="C213" s="33" t="n"/>
      <c r="D213" s="28" t="n"/>
      <c r="E213" s="29">
        <f>IF(A213="","",IF(ISNUMBER(D213),D213,IF(C213="Donation",0,Settings!$E$3)))</f>
        <v/>
      </c>
      <c r="F213" s="28" t="n"/>
      <c r="G213" s="33" t="n"/>
      <c r="H213" s="32" t="n"/>
      <c r="I213" s="29">
        <f>IF(A213="","",IF(E213=0,0,E213-N(F213)))</f>
        <v/>
      </c>
      <c r="J213" s="22">
        <f>IF(A213="","",IF(E213=0,IF(N(F213)&gt;0,"Paid","Nothing due"),IF(N(F213)=0,"Not paid",IF(I213&gt;0,"Part paid",IF(I213&lt;0,"Overpaid","Paid")))))</f>
        <v/>
      </c>
      <c r="K213" s="32" t="n"/>
      <c r="L213" s="22">
        <f>IF(A213="","",IF(I213&gt;0,IF(ISNUMBER(K213),"Contacted, still owes","Yes"),IF(I213&lt;0,"Pay back extra","")))</f>
        <v/>
      </c>
      <c r="M213" s="33" t="n"/>
    </row>
    <row r="214">
      <c r="A214" s="33" t="n"/>
      <c r="B214" s="33" t="n"/>
      <c r="C214" s="33" t="n"/>
      <c r="D214" s="28" t="n"/>
      <c r="E214" s="29">
        <f>IF(A214="","",IF(ISNUMBER(D214),D214,IF(C214="Donation",0,Settings!$E$3)))</f>
        <v/>
      </c>
      <c r="F214" s="28" t="n"/>
      <c r="G214" s="33" t="n"/>
      <c r="H214" s="32" t="n"/>
      <c r="I214" s="29">
        <f>IF(A214="","",IF(E214=0,0,E214-N(F214)))</f>
        <v/>
      </c>
      <c r="J214" s="22">
        <f>IF(A214="","",IF(E214=0,IF(N(F214)&gt;0,"Paid","Nothing due"),IF(N(F214)=0,"Not paid",IF(I214&gt;0,"Part paid",IF(I214&lt;0,"Overpaid","Paid")))))</f>
        <v/>
      </c>
      <c r="K214" s="32" t="n"/>
      <c r="L214" s="22">
        <f>IF(A214="","",IF(I214&gt;0,IF(ISNUMBER(K214),"Contacted, still owes","Yes"),IF(I214&lt;0,"Pay back extra","")))</f>
        <v/>
      </c>
      <c r="M214" s="33" t="n"/>
    </row>
    <row r="215">
      <c r="A215" s="33" t="n"/>
      <c r="B215" s="33" t="n"/>
      <c r="C215" s="33" t="n"/>
      <c r="D215" s="28" t="n"/>
      <c r="E215" s="29">
        <f>IF(A215="","",IF(ISNUMBER(D215),D215,IF(C215="Donation",0,Settings!$E$3)))</f>
        <v/>
      </c>
      <c r="F215" s="28" t="n"/>
      <c r="G215" s="33" t="n"/>
      <c r="H215" s="32" t="n"/>
      <c r="I215" s="29">
        <f>IF(A215="","",IF(E215=0,0,E215-N(F215)))</f>
        <v/>
      </c>
      <c r="J215" s="22">
        <f>IF(A215="","",IF(E215=0,IF(N(F215)&gt;0,"Paid","Nothing due"),IF(N(F215)=0,"Not paid",IF(I215&gt;0,"Part paid",IF(I215&lt;0,"Overpaid","Paid")))))</f>
        <v/>
      </c>
      <c r="K215" s="32" t="n"/>
      <c r="L215" s="22">
        <f>IF(A215="","",IF(I215&gt;0,IF(ISNUMBER(K215),"Contacted, still owes","Yes"),IF(I215&lt;0,"Pay back extra","")))</f>
        <v/>
      </c>
      <c r="M215" s="33" t="n"/>
    </row>
    <row r="216">
      <c r="A216" s="33" t="n"/>
      <c r="B216" s="33" t="n"/>
      <c r="C216" s="33" t="n"/>
      <c r="D216" s="28" t="n"/>
      <c r="E216" s="29">
        <f>IF(A216="","",IF(ISNUMBER(D216),D216,IF(C216="Donation",0,Settings!$E$3)))</f>
        <v/>
      </c>
      <c r="F216" s="28" t="n"/>
      <c r="G216" s="33" t="n"/>
      <c r="H216" s="32" t="n"/>
      <c r="I216" s="29">
        <f>IF(A216="","",IF(E216=0,0,E216-N(F216)))</f>
        <v/>
      </c>
      <c r="J216" s="22">
        <f>IF(A216="","",IF(E216=0,IF(N(F216)&gt;0,"Paid","Nothing due"),IF(N(F216)=0,"Not paid",IF(I216&gt;0,"Part paid",IF(I216&lt;0,"Overpaid","Paid")))))</f>
        <v/>
      </c>
      <c r="K216" s="32" t="n"/>
      <c r="L216" s="22">
        <f>IF(A216="","",IF(I216&gt;0,IF(ISNUMBER(K216),"Contacted, still owes","Yes"),IF(I216&lt;0,"Pay back extra","")))</f>
        <v/>
      </c>
      <c r="M216" s="33" t="n"/>
    </row>
    <row r="217">
      <c r="A217" s="33" t="n"/>
      <c r="B217" s="33" t="n"/>
      <c r="C217" s="33" t="n"/>
      <c r="D217" s="28" t="n"/>
      <c r="E217" s="29">
        <f>IF(A217="","",IF(ISNUMBER(D217),D217,IF(C217="Donation",0,Settings!$E$3)))</f>
        <v/>
      </c>
      <c r="F217" s="28" t="n"/>
      <c r="G217" s="33" t="n"/>
      <c r="H217" s="32" t="n"/>
      <c r="I217" s="29">
        <f>IF(A217="","",IF(E217=0,0,E217-N(F217)))</f>
        <v/>
      </c>
      <c r="J217" s="22">
        <f>IF(A217="","",IF(E217=0,IF(N(F217)&gt;0,"Paid","Nothing due"),IF(N(F217)=0,"Not paid",IF(I217&gt;0,"Part paid",IF(I217&lt;0,"Overpaid","Paid")))))</f>
        <v/>
      </c>
      <c r="K217" s="32" t="n"/>
      <c r="L217" s="22">
        <f>IF(A217="","",IF(I217&gt;0,IF(ISNUMBER(K217),"Contacted, still owes","Yes"),IF(I217&lt;0,"Pay back extra","")))</f>
        <v/>
      </c>
      <c r="M217" s="33" t="n"/>
    </row>
    <row r="218">
      <c r="A218" s="33" t="n"/>
      <c r="B218" s="33" t="n"/>
      <c r="C218" s="33" t="n"/>
      <c r="D218" s="28" t="n"/>
      <c r="E218" s="29">
        <f>IF(A218="","",IF(ISNUMBER(D218),D218,IF(C218="Donation",0,Settings!$E$3)))</f>
        <v/>
      </c>
      <c r="F218" s="28" t="n"/>
      <c r="G218" s="33" t="n"/>
      <c r="H218" s="32" t="n"/>
      <c r="I218" s="29">
        <f>IF(A218="","",IF(E218=0,0,E218-N(F218)))</f>
        <v/>
      </c>
      <c r="J218" s="22">
        <f>IF(A218="","",IF(E218=0,IF(N(F218)&gt;0,"Paid","Nothing due"),IF(N(F218)=0,"Not paid",IF(I218&gt;0,"Part paid",IF(I218&lt;0,"Overpaid","Paid")))))</f>
        <v/>
      </c>
      <c r="K218" s="32" t="n"/>
      <c r="L218" s="22">
        <f>IF(A218="","",IF(I218&gt;0,IF(ISNUMBER(K218),"Contacted, still owes","Yes"),IF(I218&lt;0,"Pay back extra","")))</f>
        <v/>
      </c>
      <c r="M218" s="33" t="n"/>
    </row>
    <row r="219">
      <c r="A219" s="33" t="n"/>
      <c r="B219" s="33" t="n"/>
      <c r="C219" s="33" t="n"/>
      <c r="D219" s="28" t="n"/>
      <c r="E219" s="29">
        <f>IF(A219="","",IF(ISNUMBER(D219),D219,IF(C219="Donation",0,Settings!$E$3)))</f>
        <v/>
      </c>
      <c r="F219" s="28" t="n"/>
      <c r="G219" s="33" t="n"/>
      <c r="H219" s="32" t="n"/>
      <c r="I219" s="29">
        <f>IF(A219="","",IF(E219=0,0,E219-N(F219)))</f>
        <v/>
      </c>
      <c r="J219" s="22">
        <f>IF(A219="","",IF(E219=0,IF(N(F219)&gt;0,"Paid","Nothing due"),IF(N(F219)=0,"Not paid",IF(I219&gt;0,"Part paid",IF(I219&lt;0,"Overpaid","Paid")))))</f>
        <v/>
      </c>
      <c r="K219" s="32" t="n"/>
      <c r="L219" s="22">
        <f>IF(A219="","",IF(I219&gt;0,IF(ISNUMBER(K219),"Contacted, still owes","Yes"),IF(I219&lt;0,"Pay back extra","")))</f>
        <v/>
      </c>
      <c r="M219" s="33" t="n"/>
    </row>
    <row r="220">
      <c r="A220" s="33" t="n"/>
      <c r="B220" s="33" t="n"/>
      <c r="C220" s="33" t="n"/>
      <c r="D220" s="28" t="n"/>
      <c r="E220" s="29">
        <f>IF(A220="","",IF(ISNUMBER(D220),D220,IF(C220="Donation",0,Settings!$E$3)))</f>
        <v/>
      </c>
      <c r="F220" s="28" t="n"/>
      <c r="G220" s="33" t="n"/>
      <c r="H220" s="32" t="n"/>
      <c r="I220" s="29">
        <f>IF(A220="","",IF(E220=0,0,E220-N(F220)))</f>
        <v/>
      </c>
      <c r="J220" s="22">
        <f>IF(A220="","",IF(E220=0,IF(N(F220)&gt;0,"Paid","Nothing due"),IF(N(F220)=0,"Not paid",IF(I220&gt;0,"Part paid",IF(I220&lt;0,"Overpaid","Paid")))))</f>
        <v/>
      </c>
      <c r="K220" s="32" t="n"/>
      <c r="L220" s="22">
        <f>IF(A220="","",IF(I220&gt;0,IF(ISNUMBER(K220),"Contacted, still owes","Yes"),IF(I220&lt;0,"Pay back extra","")))</f>
        <v/>
      </c>
      <c r="M220" s="33" t="n"/>
    </row>
    <row r="221">
      <c r="A221" s="33" t="n"/>
      <c r="B221" s="33" t="n"/>
      <c r="C221" s="33" t="n"/>
      <c r="D221" s="28" t="n"/>
      <c r="E221" s="29">
        <f>IF(A221="","",IF(ISNUMBER(D221),D221,IF(C221="Donation",0,Settings!$E$3)))</f>
        <v/>
      </c>
      <c r="F221" s="28" t="n"/>
      <c r="G221" s="33" t="n"/>
      <c r="H221" s="32" t="n"/>
      <c r="I221" s="29">
        <f>IF(A221="","",IF(E221=0,0,E221-N(F221)))</f>
        <v/>
      </c>
      <c r="J221" s="22">
        <f>IF(A221="","",IF(E221=0,IF(N(F221)&gt;0,"Paid","Nothing due"),IF(N(F221)=0,"Not paid",IF(I221&gt;0,"Part paid",IF(I221&lt;0,"Overpaid","Paid")))))</f>
        <v/>
      </c>
      <c r="K221" s="32" t="n"/>
      <c r="L221" s="22">
        <f>IF(A221="","",IF(I221&gt;0,IF(ISNUMBER(K221),"Contacted, still owes","Yes"),IF(I221&lt;0,"Pay back extra","")))</f>
        <v/>
      </c>
      <c r="M221" s="33" t="n"/>
    </row>
    <row r="222">
      <c r="A222" s="33" t="n"/>
      <c r="B222" s="33" t="n"/>
      <c r="C222" s="33" t="n"/>
      <c r="D222" s="28" t="n"/>
      <c r="E222" s="29">
        <f>IF(A222="","",IF(ISNUMBER(D222),D222,IF(C222="Donation",0,Settings!$E$3)))</f>
        <v/>
      </c>
      <c r="F222" s="28" t="n"/>
      <c r="G222" s="33" t="n"/>
      <c r="H222" s="32" t="n"/>
      <c r="I222" s="29">
        <f>IF(A222="","",IF(E222=0,0,E222-N(F222)))</f>
        <v/>
      </c>
      <c r="J222" s="22">
        <f>IF(A222="","",IF(E222=0,IF(N(F222)&gt;0,"Paid","Nothing due"),IF(N(F222)=0,"Not paid",IF(I222&gt;0,"Part paid",IF(I222&lt;0,"Overpaid","Paid")))))</f>
        <v/>
      </c>
      <c r="K222" s="32" t="n"/>
      <c r="L222" s="22">
        <f>IF(A222="","",IF(I222&gt;0,IF(ISNUMBER(K222),"Contacted, still owes","Yes"),IF(I222&lt;0,"Pay back extra","")))</f>
        <v/>
      </c>
      <c r="M222" s="33" t="n"/>
    </row>
    <row r="223">
      <c r="A223" s="33" t="n"/>
      <c r="B223" s="33" t="n"/>
      <c r="C223" s="33" t="n"/>
      <c r="D223" s="28" t="n"/>
      <c r="E223" s="29">
        <f>IF(A223="","",IF(ISNUMBER(D223),D223,IF(C223="Donation",0,Settings!$E$3)))</f>
        <v/>
      </c>
      <c r="F223" s="28" t="n"/>
      <c r="G223" s="33" t="n"/>
      <c r="H223" s="32" t="n"/>
      <c r="I223" s="29">
        <f>IF(A223="","",IF(E223=0,0,E223-N(F223)))</f>
        <v/>
      </c>
      <c r="J223" s="22">
        <f>IF(A223="","",IF(E223=0,IF(N(F223)&gt;0,"Paid","Nothing due"),IF(N(F223)=0,"Not paid",IF(I223&gt;0,"Part paid",IF(I223&lt;0,"Overpaid","Paid")))))</f>
        <v/>
      </c>
      <c r="K223" s="32" t="n"/>
      <c r="L223" s="22">
        <f>IF(A223="","",IF(I223&gt;0,IF(ISNUMBER(K223),"Contacted, still owes","Yes"),IF(I223&lt;0,"Pay back extra","")))</f>
        <v/>
      </c>
      <c r="M223" s="33" t="n"/>
    </row>
    <row r="224">
      <c r="A224" s="33" t="n"/>
      <c r="B224" s="33" t="n"/>
      <c r="C224" s="33" t="n"/>
      <c r="D224" s="28" t="n"/>
      <c r="E224" s="29">
        <f>IF(A224="","",IF(ISNUMBER(D224),D224,IF(C224="Donation",0,Settings!$E$3)))</f>
        <v/>
      </c>
      <c r="F224" s="28" t="n"/>
      <c r="G224" s="33" t="n"/>
      <c r="H224" s="32" t="n"/>
      <c r="I224" s="29">
        <f>IF(A224="","",IF(E224=0,0,E224-N(F224)))</f>
        <v/>
      </c>
      <c r="J224" s="22">
        <f>IF(A224="","",IF(E224=0,IF(N(F224)&gt;0,"Paid","Nothing due"),IF(N(F224)=0,"Not paid",IF(I224&gt;0,"Part paid",IF(I224&lt;0,"Overpaid","Paid")))))</f>
        <v/>
      </c>
      <c r="K224" s="32" t="n"/>
      <c r="L224" s="22">
        <f>IF(A224="","",IF(I224&gt;0,IF(ISNUMBER(K224),"Contacted, still owes","Yes"),IF(I224&lt;0,"Pay back extra","")))</f>
        <v/>
      </c>
      <c r="M224" s="33" t="n"/>
    </row>
    <row r="225">
      <c r="A225" s="33" t="n"/>
      <c r="B225" s="33" t="n"/>
      <c r="C225" s="33" t="n"/>
      <c r="D225" s="28" t="n"/>
      <c r="E225" s="29">
        <f>IF(A225="","",IF(ISNUMBER(D225),D225,IF(C225="Donation",0,Settings!$E$3)))</f>
        <v/>
      </c>
      <c r="F225" s="28" t="n"/>
      <c r="G225" s="33" t="n"/>
      <c r="H225" s="32" t="n"/>
      <c r="I225" s="29">
        <f>IF(A225="","",IF(E225=0,0,E225-N(F225)))</f>
        <v/>
      </c>
      <c r="J225" s="22">
        <f>IF(A225="","",IF(E225=0,IF(N(F225)&gt;0,"Paid","Nothing due"),IF(N(F225)=0,"Not paid",IF(I225&gt;0,"Part paid",IF(I225&lt;0,"Overpaid","Paid")))))</f>
        <v/>
      </c>
      <c r="K225" s="32" t="n"/>
      <c r="L225" s="22">
        <f>IF(A225="","",IF(I225&gt;0,IF(ISNUMBER(K225),"Contacted, still owes","Yes"),IF(I225&lt;0,"Pay back extra","")))</f>
        <v/>
      </c>
      <c r="M225" s="33" t="n"/>
    </row>
    <row r="226">
      <c r="A226" s="33" t="n"/>
      <c r="B226" s="33" t="n"/>
      <c r="C226" s="33" t="n"/>
      <c r="D226" s="28" t="n"/>
      <c r="E226" s="29">
        <f>IF(A226="","",IF(ISNUMBER(D226),D226,IF(C226="Donation",0,Settings!$E$3)))</f>
        <v/>
      </c>
      <c r="F226" s="28" t="n"/>
      <c r="G226" s="33" t="n"/>
      <c r="H226" s="32" t="n"/>
      <c r="I226" s="29">
        <f>IF(A226="","",IF(E226=0,0,E226-N(F226)))</f>
        <v/>
      </c>
      <c r="J226" s="22">
        <f>IF(A226="","",IF(E226=0,IF(N(F226)&gt;0,"Paid","Nothing due"),IF(N(F226)=0,"Not paid",IF(I226&gt;0,"Part paid",IF(I226&lt;0,"Overpaid","Paid")))))</f>
        <v/>
      </c>
      <c r="K226" s="32" t="n"/>
      <c r="L226" s="22">
        <f>IF(A226="","",IF(I226&gt;0,IF(ISNUMBER(K226),"Contacted, still owes","Yes"),IF(I226&lt;0,"Pay back extra","")))</f>
        <v/>
      </c>
      <c r="M226" s="33" t="n"/>
    </row>
    <row r="227">
      <c r="A227" s="33" t="n"/>
      <c r="B227" s="33" t="n"/>
      <c r="C227" s="33" t="n"/>
      <c r="D227" s="28" t="n"/>
      <c r="E227" s="29">
        <f>IF(A227="","",IF(ISNUMBER(D227),D227,IF(C227="Donation",0,Settings!$E$3)))</f>
        <v/>
      </c>
      <c r="F227" s="28" t="n"/>
      <c r="G227" s="33" t="n"/>
      <c r="H227" s="32" t="n"/>
      <c r="I227" s="29">
        <f>IF(A227="","",IF(E227=0,0,E227-N(F227)))</f>
        <v/>
      </c>
      <c r="J227" s="22">
        <f>IF(A227="","",IF(E227=0,IF(N(F227)&gt;0,"Paid","Nothing due"),IF(N(F227)=0,"Not paid",IF(I227&gt;0,"Part paid",IF(I227&lt;0,"Overpaid","Paid")))))</f>
        <v/>
      </c>
      <c r="K227" s="32" t="n"/>
      <c r="L227" s="22">
        <f>IF(A227="","",IF(I227&gt;0,IF(ISNUMBER(K227),"Contacted, still owes","Yes"),IF(I227&lt;0,"Pay back extra","")))</f>
        <v/>
      </c>
      <c r="M227" s="33" t="n"/>
    </row>
    <row r="228">
      <c r="A228" s="33" t="n"/>
      <c r="B228" s="33" t="n"/>
      <c r="C228" s="33" t="n"/>
      <c r="D228" s="28" t="n"/>
      <c r="E228" s="29">
        <f>IF(A228="","",IF(ISNUMBER(D228),D228,IF(C228="Donation",0,Settings!$E$3)))</f>
        <v/>
      </c>
      <c r="F228" s="28" t="n"/>
      <c r="G228" s="33" t="n"/>
      <c r="H228" s="32" t="n"/>
      <c r="I228" s="29">
        <f>IF(A228="","",IF(E228=0,0,E228-N(F228)))</f>
        <v/>
      </c>
      <c r="J228" s="22">
        <f>IF(A228="","",IF(E228=0,IF(N(F228)&gt;0,"Paid","Nothing due"),IF(N(F228)=0,"Not paid",IF(I228&gt;0,"Part paid",IF(I228&lt;0,"Overpaid","Paid")))))</f>
        <v/>
      </c>
      <c r="K228" s="32" t="n"/>
      <c r="L228" s="22">
        <f>IF(A228="","",IF(I228&gt;0,IF(ISNUMBER(K228),"Contacted, still owes","Yes"),IF(I228&lt;0,"Pay back extra","")))</f>
        <v/>
      </c>
      <c r="M228" s="33" t="n"/>
    </row>
    <row r="229">
      <c r="A229" s="33" t="n"/>
      <c r="B229" s="33" t="n"/>
      <c r="C229" s="33" t="n"/>
      <c r="D229" s="28" t="n"/>
      <c r="E229" s="29">
        <f>IF(A229="","",IF(ISNUMBER(D229),D229,IF(C229="Donation",0,Settings!$E$3)))</f>
        <v/>
      </c>
      <c r="F229" s="28" t="n"/>
      <c r="G229" s="33" t="n"/>
      <c r="H229" s="32" t="n"/>
      <c r="I229" s="29">
        <f>IF(A229="","",IF(E229=0,0,E229-N(F229)))</f>
        <v/>
      </c>
      <c r="J229" s="22">
        <f>IF(A229="","",IF(E229=0,IF(N(F229)&gt;0,"Paid","Nothing due"),IF(N(F229)=0,"Not paid",IF(I229&gt;0,"Part paid",IF(I229&lt;0,"Overpaid","Paid")))))</f>
        <v/>
      </c>
      <c r="K229" s="32" t="n"/>
      <c r="L229" s="22">
        <f>IF(A229="","",IF(I229&gt;0,IF(ISNUMBER(K229),"Contacted, still owes","Yes"),IF(I229&lt;0,"Pay back extra","")))</f>
        <v/>
      </c>
      <c r="M229" s="33" t="n"/>
    </row>
    <row r="230">
      <c r="A230" s="33" t="n"/>
      <c r="B230" s="33" t="n"/>
      <c r="C230" s="33" t="n"/>
      <c r="D230" s="28" t="n"/>
      <c r="E230" s="29">
        <f>IF(A230="","",IF(ISNUMBER(D230),D230,IF(C230="Donation",0,Settings!$E$3)))</f>
        <v/>
      </c>
      <c r="F230" s="28" t="n"/>
      <c r="G230" s="33" t="n"/>
      <c r="H230" s="32" t="n"/>
      <c r="I230" s="29">
        <f>IF(A230="","",IF(E230=0,0,E230-N(F230)))</f>
        <v/>
      </c>
      <c r="J230" s="22">
        <f>IF(A230="","",IF(E230=0,IF(N(F230)&gt;0,"Paid","Nothing due"),IF(N(F230)=0,"Not paid",IF(I230&gt;0,"Part paid",IF(I230&lt;0,"Overpaid","Paid")))))</f>
        <v/>
      </c>
      <c r="K230" s="32" t="n"/>
      <c r="L230" s="22">
        <f>IF(A230="","",IF(I230&gt;0,IF(ISNUMBER(K230),"Contacted, still owes","Yes"),IF(I230&lt;0,"Pay back extra","")))</f>
        <v/>
      </c>
      <c r="M230" s="33" t="n"/>
    </row>
    <row r="231">
      <c r="A231" s="33" t="n"/>
      <c r="B231" s="33" t="n"/>
      <c r="C231" s="33" t="n"/>
      <c r="D231" s="28" t="n"/>
      <c r="E231" s="29">
        <f>IF(A231="","",IF(ISNUMBER(D231),D231,IF(C231="Donation",0,Settings!$E$3)))</f>
        <v/>
      </c>
      <c r="F231" s="28" t="n"/>
      <c r="G231" s="33" t="n"/>
      <c r="H231" s="32" t="n"/>
      <c r="I231" s="29">
        <f>IF(A231="","",IF(E231=0,0,E231-N(F231)))</f>
        <v/>
      </c>
      <c r="J231" s="22">
        <f>IF(A231="","",IF(E231=0,IF(N(F231)&gt;0,"Paid","Nothing due"),IF(N(F231)=0,"Not paid",IF(I231&gt;0,"Part paid",IF(I231&lt;0,"Overpaid","Paid")))))</f>
        <v/>
      </c>
      <c r="K231" s="32" t="n"/>
      <c r="L231" s="22">
        <f>IF(A231="","",IF(I231&gt;0,IF(ISNUMBER(K231),"Contacted, still owes","Yes"),IF(I231&lt;0,"Pay back extra","")))</f>
        <v/>
      </c>
      <c r="M231" s="33" t="n"/>
    </row>
    <row r="232">
      <c r="A232" s="33" t="n"/>
      <c r="B232" s="33" t="n"/>
      <c r="C232" s="33" t="n"/>
      <c r="D232" s="28" t="n"/>
      <c r="E232" s="29">
        <f>IF(A232="","",IF(ISNUMBER(D232),D232,IF(C232="Donation",0,Settings!$E$3)))</f>
        <v/>
      </c>
      <c r="F232" s="28" t="n"/>
      <c r="G232" s="33" t="n"/>
      <c r="H232" s="32" t="n"/>
      <c r="I232" s="29">
        <f>IF(A232="","",IF(E232=0,0,E232-N(F232)))</f>
        <v/>
      </c>
      <c r="J232" s="22">
        <f>IF(A232="","",IF(E232=0,IF(N(F232)&gt;0,"Paid","Nothing due"),IF(N(F232)=0,"Not paid",IF(I232&gt;0,"Part paid",IF(I232&lt;0,"Overpaid","Paid")))))</f>
        <v/>
      </c>
      <c r="K232" s="32" t="n"/>
      <c r="L232" s="22">
        <f>IF(A232="","",IF(I232&gt;0,IF(ISNUMBER(K232),"Contacted, still owes","Yes"),IF(I232&lt;0,"Pay back extra","")))</f>
        <v/>
      </c>
      <c r="M232" s="33" t="n"/>
    </row>
    <row r="233">
      <c r="A233" s="33" t="n"/>
      <c r="B233" s="33" t="n"/>
      <c r="C233" s="33" t="n"/>
      <c r="D233" s="28" t="n"/>
      <c r="E233" s="29">
        <f>IF(A233="","",IF(ISNUMBER(D233),D233,IF(C233="Donation",0,Settings!$E$3)))</f>
        <v/>
      </c>
      <c r="F233" s="28" t="n"/>
      <c r="G233" s="33" t="n"/>
      <c r="H233" s="32" t="n"/>
      <c r="I233" s="29">
        <f>IF(A233="","",IF(E233=0,0,E233-N(F233)))</f>
        <v/>
      </c>
      <c r="J233" s="22">
        <f>IF(A233="","",IF(E233=0,IF(N(F233)&gt;0,"Paid","Nothing due"),IF(N(F233)=0,"Not paid",IF(I233&gt;0,"Part paid",IF(I233&lt;0,"Overpaid","Paid")))))</f>
        <v/>
      </c>
      <c r="K233" s="32" t="n"/>
      <c r="L233" s="22">
        <f>IF(A233="","",IF(I233&gt;0,IF(ISNUMBER(K233),"Contacted, still owes","Yes"),IF(I233&lt;0,"Pay back extra","")))</f>
        <v/>
      </c>
      <c r="M233" s="33" t="n"/>
    </row>
    <row r="234">
      <c r="A234" s="33" t="n"/>
      <c r="B234" s="33" t="n"/>
      <c r="C234" s="33" t="n"/>
      <c r="D234" s="28" t="n"/>
      <c r="E234" s="29">
        <f>IF(A234="","",IF(ISNUMBER(D234),D234,IF(C234="Donation",0,Settings!$E$3)))</f>
        <v/>
      </c>
      <c r="F234" s="28" t="n"/>
      <c r="G234" s="33" t="n"/>
      <c r="H234" s="32" t="n"/>
      <c r="I234" s="29">
        <f>IF(A234="","",IF(E234=0,0,E234-N(F234)))</f>
        <v/>
      </c>
      <c r="J234" s="22">
        <f>IF(A234="","",IF(E234=0,IF(N(F234)&gt;0,"Paid","Nothing due"),IF(N(F234)=0,"Not paid",IF(I234&gt;0,"Part paid",IF(I234&lt;0,"Overpaid","Paid")))))</f>
        <v/>
      </c>
      <c r="K234" s="32" t="n"/>
      <c r="L234" s="22">
        <f>IF(A234="","",IF(I234&gt;0,IF(ISNUMBER(K234),"Contacted, still owes","Yes"),IF(I234&lt;0,"Pay back extra","")))</f>
        <v/>
      </c>
      <c r="M234" s="33" t="n"/>
    </row>
    <row r="235">
      <c r="A235" s="33" t="n"/>
      <c r="B235" s="33" t="n"/>
      <c r="C235" s="33" t="n"/>
      <c r="D235" s="28" t="n"/>
      <c r="E235" s="29">
        <f>IF(A235="","",IF(ISNUMBER(D235),D235,IF(C235="Donation",0,Settings!$E$3)))</f>
        <v/>
      </c>
      <c r="F235" s="28" t="n"/>
      <c r="G235" s="33" t="n"/>
      <c r="H235" s="32" t="n"/>
      <c r="I235" s="29">
        <f>IF(A235="","",IF(E235=0,0,E235-N(F235)))</f>
        <v/>
      </c>
      <c r="J235" s="22">
        <f>IF(A235="","",IF(E235=0,IF(N(F235)&gt;0,"Paid","Nothing due"),IF(N(F235)=0,"Not paid",IF(I235&gt;0,"Part paid",IF(I235&lt;0,"Overpaid","Paid")))))</f>
        <v/>
      </c>
      <c r="K235" s="32" t="n"/>
      <c r="L235" s="22">
        <f>IF(A235="","",IF(I235&gt;0,IF(ISNUMBER(K235),"Contacted, still owes","Yes"),IF(I235&lt;0,"Pay back extra","")))</f>
        <v/>
      </c>
      <c r="M235" s="33" t="n"/>
    </row>
    <row r="236">
      <c r="A236" s="33" t="n"/>
      <c r="B236" s="33" t="n"/>
      <c r="C236" s="33" t="n"/>
      <c r="D236" s="28" t="n"/>
      <c r="E236" s="29">
        <f>IF(A236="","",IF(ISNUMBER(D236),D236,IF(C236="Donation",0,Settings!$E$3)))</f>
        <v/>
      </c>
      <c r="F236" s="28" t="n"/>
      <c r="G236" s="33" t="n"/>
      <c r="H236" s="32" t="n"/>
      <c r="I236" s="29">
        <f>IF(A236="","",IF(E236=0,0,E236-N(F236)))</f>
        <v/>
      </c>
      <c r="J236" s="22">
        <f>IF(A236="","",IF(E236=0,IF(N(F236)&gt;0,"Paid","Nothing due"),IF(N(F236)=0,"Not paid",IF(I236&gt;0,"Part paid",IF(I236&lt;0,"Overpaid","Paid")))))</f>
        <v/>
      </c>
      <c r="K236" s="32" t="n"/>
      <c r="L236" s="22">
        <f>IF(A236="","",IF(I236&gt;0,IF(ISNUMBER(K236),"Contacted, still owes","Yes"),IF(I236&lt;0,"Pay back extra","")))</f>
        <v/>
      </c>
      <c r="M236" s="33" t="n"/>
    </row>
    <row r="237">
      <c r="A237" s="33" t="n"/>
      <c r="B237" s="33" t="n"/>
      <c r="C237" s="33" t="n"/>
      <c r="D237" s="28" t="n"/>
      <c r="E237" s="29">
        <f>IF(A237="","",IF(ISNUMBER(D237),D237,IF(C237="Donation",0,Settings!$E$3)))</f>
        <v/>
      </c>
      <c r="F237" s="28" t="n"/>
      <c r="G237" s="33" t="n"/>
      <c r="H237" s="32" t="n"/>
      <c r="I237" s="29">
        <f>IF(A237="","",IF(E237=0,0,E237-N(F237)))</f>
        <v/>
      </c>
      <c r="J237" s="22">
        <f>IF(A237="","",IF(E237=0,IF(N(F237)&gt;0,"Paid","Nothing due"),IF(N(F237)=0,"Not paid",IF(I237&gt;0,"Part paid",IF(I237&lt;0,"Overpaid","Paid")))))</f>
        <v/>
      </c>
      <c r="K237" s="32" t="n"/>
      <c r="L237" s="22">
        <f>IF(A237="","",IF(I237&gt;0,IF(ISNUMBER(K237),"Contacted, still owes","Yes"),IF(I237&lt;0,"Pay back extra","")))</f>
        <v/>
      </c>
      <c r="M237" s="33" t="n"/>
    </row>
    <row r="238">
      <c r="A238" s="33" t="n"/>
      <c r="B238" s="33" t="n"/>
      <c r="C238" s="33" t="n"/>
      <c r="D238" s="28" t="n"/>
      <c r="E238" s="29">
        <f>IF(A238="","",IF(ISNUMBER(D238),D238,IF(C238="Donation",0,Settings!$E$3)))</f>
        <v/>
      </c>
      <c r="F238" s="28" t="n"/>
      <c r="G238" s="33" t="n"/>
      <c r="H238" s="32" t="n"/>
      <c r="I238" s="29">
        <f>IF(A238="","",IF(E238=0,0,E238-N(F238)))</f>
        <v/>
      </c>
      <c r="J238" s="22">
        <f>IF(A238="","",IF(E238=0,IF(N(F238)&gt;0,"Paid","Nothing due"),IF(N(F238)=0,"Not paid",IF(I238&gt;0,"Part paid",IF(I238&lt;0,"Overpaid","Paid")))))</f>
        <v/>
      </c>
      <c r="K238" s="32" t="n"/>
      <c r="L238" s="22">
        <f>IF(A238="","",IF(I238&gt;0,IF(ISNUMBER(K238),"Contacted, still owes","Yes"),IF(I238&lt;0,"Pay back extra","")))</f>
        <v/>
      </c>
      <c r="M238" s="33" t="n"/>
    </row>
    <row r="239">
      <c r="A239" s="33" t="n"/>
      <c r="B239" s="33" t="n"/>
      <c r="C239" s="33" t="n"/>
      <c r="D239" s="28" t="n"/>
      <c r="E239" s="29">
        <f>IF(A239="","",IF(ISNUMBER(D239),D239,IF(C239="Donation",0,Settings!$E$3)))</f>
        <v/>
      </c>
      <c r="F239" s="28" t="n"/>
      <c r="G239" s="33" t="n"/>
      <c r="H239" s="32" t="n"/>
      <c r="I239" s="29">
        <f>IF(A239="","",IF(E239=0,0,E239-N(F239)))</f>
        <v/>
      </c>
      <c r="J239" s="22">
        <f>IF(A239="","",IF(E239=0,IF(N(F239)&gt;0,"Paid","Nothing due"),IF(N(F239)=0,"Not paid",IF(I239&gt;0,"Part paid",IF(I239&lt;0,"Overpaid","Paid")))))</f>
        <v/>
      </c>
      <c r="K239" s="32" t="n"/>
      <c r="L239" s="22">
        <f>IF(A239="","",IF(I239&gt;0,IF(ISNUMBER(K239),"Contacted, still owes","Yes"),IF(I239&lt;0,"Pay back extra","")))</f>
        <v/>
      </c>
      <c r="M239" s="33" t="n"/>
    </row>
    <row r="240">
      <c r="A240" s="33" t="n"/>
      <c r="B240" s="33" t="n"/>
      <c r="C240" s="33" t="n"/>
      <c r="D240" s="28" t="n"/>
      <c r="E240" s="29">
        <f>IF(A240="","",IF(ISNUMBER(D240),D240,IF(C240="Donation",0,Settings!$E$3)))</f>
        <v/>
      </c>
      <c r="F240" s="28" t="n"/>
      <c r="G240" s="33" t="n"/>
      <c r="H240" s="32" t="n"/>
      <c r="I240" s="29">
        <f>IF(A240="","",IF(E240=0,0,E240-N(F240)))</f>
        <v/>
      </c>
      <c r="J240" s="22">
        <f>IF(A240="","",IF(E240=0,IF(N(F240)&gt;0,"Paid","Nothing due"),IF(N(F240)=0,"Not paid",IF(I240&gt;0,"Part paid",IF(I240&lt;0,"Overpaid","Paid")))))</f>
        <v/>
      </c>
      <c r="K240" s="32" t="n"/>
      <c r="L240" s="22">
        <f>IF(A240="","",IF(I240&gt;0,IF(ISNUMBER(K240),"Contacted, still owes","Yes"),IF(I240&lt;0,"Pay back extra","")))</f>
        <v/>
      </c>
      <c r="M240" s="33" t="n"/>
    </row>
    <row r="241">
      <c r="A241" s="33" t="n"/>
      <c r="B241" s="33" t="n"/>
      <c r="C241" s="33" t="n"/>
      <c r="D241" s="28" t="n"/>
      <c r="E241" s="29">
        <f>IF(A241="","",IF(ISNUMBER(D241),D241,IF(C241="Donation",0,Settings!$E$3)))</f>
        <v/>
      </c>
      <c r="F241" s="28" t="n"/>
      <c r="G241" s="33" t="n"/>
      <c r="H241" s="32" t="n"/>
      <c r="I241" s="29">
        <f>IF(A241="","",IF(E241=0,0,E241-N(F241)))</f>
        <v/>
      </c>
      <c r="J241" s="22">
        <f>IF(A241="","",IF(E241=0,IF(N(F241)&gt;0,"Paid","Nothing due"),IF(N(F241)=0,"Not paid",IF(I241&gt;0,"Part paid",IF(I241&lt;0,"Overpaid","Paid")))))</f>
        <v/>
      </c>
      <c r="K241" s="32" t="n"/>
      <c r="L241" s="22">
        <f>IF(A241="","",IF(I241&gt;0,IF(ISNUMBER(K241),"Contacted, still owes","Yes"),IF(I241&lt;0,"Pay back extra","")))</f>
        <v/>
      </c>
      <c r="M241" s="33" t="n"/>
    </row>
    <row r="242">
      <c r="A242" s="33" t="n"/>
      <c r="B242" s="33" t="n"/>
      <c r="C242" s="33" t="n"/>
      <c r="D242" s="28" t="n"/>
      <c r="E242" s="29">
        <f>IF(A242="","",IF(ISNUMBER(D242),D242,IF(C242="Donation",0,Settings!$E$3)))</f>
        <v/>
      </c>
      <c r="F242" s="28" t="n"/>
      <c r="G242" s="33" t="n"/>
      <c r="H242" s="32" t="n"/>
      <c r="I242" s="29">
        <f>IF(A242="","",IF(E242=0,0,E242-N(F242)))</f>
        <v/>
      </c>
      <c r="J242" s="22">
        <f>IF(A242="","",IF(E242=0,IF(N(F242)&gt;0,"Paid","Nothing due"),IF(N(F242)=0,"Not paid",IF(I242&gt;0,"Part paid",IF(I242&lt;0,"Overpaid","Paid")))))</f>
        <v/>
      </c>
      <c r="K242" s="32" t="n"/>
      <c r="L242" s="22">
        <f>IF(A242="","",IF(I242&gt;0,IF(ISNUMBER(K242),"Contacted, still owes","Yes"),IF(I242&lt;0,"Pay back extra","")))</f>
        <v/>
      </c>
      <c r="M242" s="33" t="n"/>
    </row>
    <row r="243">
      <c r="A243" s="33" t="n"/>
      <c r="B243" s="33" t="n"/>
      <c r="C243" s="33" t="n"/>
      <c r="D243" s="28" t="n"/>
      <c r="E243" s="29">
        <f>IF(A243="","",IF(ISNUMBER(D243),D243,IF(C243="Donation",0,Settings!$E$3)))</f>
        <v/>
      </c>
      <c r="F243" s="28" t="n"/>
      <c r="G243" s="33" t="n"/>
      <c r="H243" s="32" t="n"/>
      <c r="I243" s="29">
        <f>IF(A243="","",IF(E243=0,0,E243-N(F243)))</f>
        <v/>
      </c>
      <c r="J243" s="22">
        <f>IF(A243="","",IF(E243=0,IF(N(F243)&gt;0,"Paid","Nothing due"),IF(N(F243)=0,"Not paid",IF(I243&gt;0,"Part paid",IF(I243&lt;0,"Overpaid","Paid")))))</f>
        <v/>
      </c>
      <c r="K243" s="32" t="n"/>
      <c r="L243" s="22">
        <f>IF(A243="","",IF(I243&gt;0,IF(ISNUMBER(K243),"Contacted, still owes","Yes"),IF(I243&lt;0,"Pay back extra","")))</f>
        <v/>
      </c>
      <c r="M243" s="33" t="n"/>
    </row>
    <row r="244">
      <c r="A244" s="33" t="n"/>
      <c r="B244" s="33" t="n"/>
      <c r="C244" s="33" t="n"/>
      <c r="D244" s="28" t="n"/>
      <c r="E244" s="29">
        <f>IF(A244="","",IF(ISNUMBER(D244),D244,IF(C244="Donation",0,Settings!$E$3)))</f>
        <v/>
      </c>
      <c r="F244" s="28" t="n"/>
      <c r="G244" s="33" t="n"/>
      <c r="H244" s="32" t="n"/>
      <c r="I244" s="29">
        <f>IF(A244="","",IF(E244=0,0,E244-N(F244)))</f>
        <v/>
      </c>
      <c r="J244" s="22">
        <f>IF(A244="","",IF(E244=0,IF(N(F244)&gt;0,"Paid","Nothing due"),IF(N(F244)=0,"Not paid",IF(I244&gt;0,"Part paid",IF(I244&lt;0,"Overpaid","Paid")))))</f>
        <v/>
      </c>
      <c r="K244" s="32" t="n"/>
      <c r="L244" s="22">
        <f>IF(A244="","",IF(I244&gt;0,IF(ISNUMBER(K244),"Contacted, still owes","Yes"),IF(I244&lt;0,"Pay back extra","")))</f>
        <v/>
      </c>
      <c r="M244" s="33" t="n"/>
    </row>
    <row r="245">
      <c r="A245" s="33" t="n"/>
      <c r="B245" s="33" t="n"/>
      <c r="C245" s="33" t="n"/>
      <c r="D245" s="28" t="n"/>
      <c r="E245" s="29">
        <f>IF(A245="","",IF(ISNUMBER(D245),D245,IF(C245="Donation",0,Settings!$E$3)))</f>
        <v/>
      </c>
      <c r="F245" s="28" t="n"/>
      <c r="G245" s="33" t="n"/>
      <c r="H245" s="32" t="n"/>
      <c r="I245" s="29">
        <f>IF(A245="","",IF(E245=0,0,E245-N(F245)))</f>
        <v/>
      </c>
      <c r="J245" s="22">
        <f>IF(A245="","",IF(E245=0,IF(N(F245)&gt;0,"Paid","Nothing due"),IF(N(F245)=0,"Not paid",IF(I245&gt;0,"Part paid",IF(I245&lt;0,"Overpaid","Paid")))))</f>
        <v/>
      </c>
      <c r="K245" s="32" t="n"/>
      <c r="L245" s="22">
        <f>IF(A245="","",IF(I245&gt;0,IF(ISNUMBER(K245),"Contacted, still owes","Yes"),IF(I245&lt;0,"Pay back extra","")))</f>
        <v/>
      </c>
      <c r="M245" s="33" t="n"/>
    </row>
    <row r="246">
      <c r="A246" s="33" t="n"/>
      <c r="B246" s="33" t="n"/>
      <c r="C246" s="33" t="n"/>
      <c r="D246" s="28" t="n"/>
      <c r="E246" s="29">
        <f>IF(A246="","",IF(ISNUMBER(D246),D246,IF(C246="Donation",0,Settings!$E$3)))</f>
        <v/>
      </c>
      <c r="F246" s="28" t="n"/>
      <c r="G246" s="33" t="n"/>
      <c r="H246" s="32" t="n"/>
      <c r="I246" s="29">
        <f>IF(A246="","",IF(E246=0,0,E246-N(F246)))</f>
        <v/>
      </c>
      <c r="J246" s="22">
        <f>IF(A246="","",IF(E246=0,IF(N(F246)&gt;0,"Paid","Nothing due"),IF(N(F246)=0,"Not paid",IF(I246&gt;0,"Part paid",IF(I246&lt;0,"Overpaid","Paid")))))</f>
        <v/>
      </c>
      <c r="K246" s="32" t="n"/>
      <c r="L246" s="22">
        <f>IF(A246="","",IF(I246&gt;0,IF(ISNUMBER(K246),"Contacted, still owes","Yes"),IF(I246&lt;0,"Pay back extra","")))</f>
        <v/>
      </c>
      <c r="M246" s="33" t="n"/>
    </row>
    <row r="247">
      <c r="A247" s="33" t="n"/>
      <c r="B247" s="33" t="n"/>
      <c r="C247" s="33" t="n"/>
      <c r="D247" s="28" t="n"/>
      <c r="E247" s="29">
        <f>IF(A247="","",IF(ISNUMBER(D247),D247,IF(C247="Donation",0,Settings!$E$3)))</f>
        <v/>
      </c>
      <c r="F247" s="28" t="n"/>
      <c r="G247" s="33" t="n"/>
      <c r="H247" s="32" t="n"/>
      <c r="I247" s="29">
        <f>IF(A247="","",IF(E247=0,0,E247-N(F247)))</f>
        <v/>
      </c>
      <c r="J247" s="22">
        <f>IF(A247="","",IF(E247=0,IF(N(F247)&gt;0,"Paid","Nothing due"),IF(N(F247)=0,"Not paid",IF(I247&gt;0,"Part paid",IF(I247&lt;0,"Overpaid","Paid")))))</f>
        <v/>
      </c>
      <c r="K247" s="32" t="n"/>
      <c r="L247" s="22">
        <f>IF(A247="","",IF(I247&gt;0,IF(ISNUMBER(K247),"Contacted, still owes","Yes"),IF(I247&lt;0,"Pay back extra","")))</f>
        <v/>
      </c>
      <c r="M247" s="33" t="n"/>
    </row>
    <row r="248">
      <c r="A248" s="33" t="n"/>
      <c r="B248" s="33" t="n"/>
      <c r="C248" s="33" t="n"/>
      <c r="D248" s="28" t="n"/>
      <c r="E248" s="29">
        <f>IF(A248="","",IF(ISNUMBER(D248),D248,IF(C248="Donation",0,Settings!$E$3)))</f>
        <v/>
      </c>
      <c r="F248" s="28" t="n"/>
      <c r="G248" s="33" t="n"/>
      <c r="H248" s="32" t="n"/>
      <c r="I248" s="29">
        <f>IF(A248="","",IF(E248=0,0,E248-N(F248)))</f>
        <v/>
      </c>
      <c r="J248" s="22">
        <f>IF(A248="","",IF(E248=0,IF(N(F248)&gt;0,"Paid","Nothing due"),IF(N(F248)=0,"Not paid",IF(I248&gt;0,"Part paid",IF(I248&lt;0,"Overpaid","Paid")))))</f>
        <v/>
      </c>
      <c r="K248" s="32" t="n"/>
      <c r="L248" s="22">
        <f>IF(A248="","",IF(I248&gt;0,IF(ISNUMBER(K248),"Contacted, still owes","Yes"),IF(I248&lt;0,"Pay back extra","")))</f>
        <v/>
      </c>
      <c r="M248" s="33" t="n"/>
    </row>
    <row r="249">
      <c r="A249" s="33" t="n"/>
      <c r="B249" s="33" t="n"/>
      <c r="C249" s="33" t="n"/>
      <c r="D249" s="28" t="n"/>
      <c r="E249" s="29">
        <f>IF(A249="","",IF(ISNUMBER(D249),D249,IF(C249="Donation",0,Settings!$E$3)))</f>
        <v/>
      </c>
      <c r="F249" s="28" t="n"/>
      <c r="G249" s="33" t="n"/>
      <c r="H249" s="32" t="n"/>
      <c r="I249" s="29">
        <f>IF(A249="","",IF(E249=0,0,E249-N(F249)))</f>
        <v/>
      </c>
      <c r="J249" s="22">
        <f>IF(A249="","",IF(E249=0,IF(N(F249)&gt;0,"Paid","Nothing due"),IF(N(F249)=0,"Not paid",IF(I249&gt;0,"Part paid",IF(I249&lt;0,"Overpaid","Paid")))))</f>
        <v/>
      </c>
      <c r="K249" s="32" t="n"/>
      <c r="L249" s="22">
        <f>IF(A249="","",IF(I249&gt;0,IF(ISNUMBER(K249),"Contacted, still owes","Yes"),IF(I249&lt;0,"Pay back extra","")))</f>
        <v/>
      </c>
      <c r="M249" s="33" t="n"/>
    </row>
    <row r="250">
      <c r="A250" s="33" t="n"/>
      <c r="B250" s="33" t="n"/>
      <c r="C250" s="33" t="n"/>
      <c r="D250" s="28" t="n"/>
      <c r="E250" s="29">
        <f>IF(A250="","",IF(ISNUMBER(D250),D250,IF(C250="Donation",0,Settings!$E$3)))</f>
        <v/>
      </c>
      <c r="F250" s="28" t="n"/>
      <c r="G250" s="33" t="n"/>
      <c r="H250" s="32" t="n"/>
      <c r="I250" s="29">
        <f>IF(A250="","",IF(E250=0,0,E250-N(F250)))</f>
        <v/>
      </c>
      <c r="J250" s="22">
        <f>IF(A250="","",IF(E250=0,IF(N(F250)&gt;0,"Paid","Nothing due"),IF(N(F250)=0,"Not paid",IF(I250&gt;0,"Part paid",IF(I250&lt;0,"Overpaid","Paid")))))</f>
        <v/>
      </c>
      <c r="K250" s="32" t="n"/>
      <c r="L250" s="22">
        <f>IF(A250="","",IF(I250&gt;0,IF(ISNUMBER(K250),"Contacted, still owes","Yes"),IF(I250&lt;0,"Pay back extra","")))</f>
        <v/>
      </c>
      <c r="M250" s="33" t="n"/>
    </row>
    <row r="251">
      <c r="A251" s="33" t="n"/>
      <c r="B251" s="33" t="n"/>
      <c r="C251" s="33" t="n"/>
      <c r="D251" s="28" t="n"/>
      <c r="E251" s="29">
        <f>IF(A251="","",IF(ISNUMBER(D251),D251,IF(C251="Donation",0,Settings!$E$3)))</f>
        <v/>
      </c>
      <c r="F251" s="28" t="n"/>
      <c r="G251" s="33" t="n"/>
      <c r="H251" s="32" t="n"/>
      <c r="I251" s="29">
        <f>IF(A251="","",IF(E251=0,0,E251-N(F251)))</f>
        <v/>
      </c>
      <c r="J251" s="22">
        <f>IF(A251="","",IF(E251=0,IF(N(F251)&gt;0,"Paid","Nothing due"),IF(N(F251)=0,"Not paid",IF(I251&gt;0,"Part paid",IF(I251&lt;0,"Overpaid","Paid")))))</f>
        <v/>
      </c>
      <c r="K251" s="32" t="n"/>
      <c r="L251" s="22">
        <f>IF(A251="","",IF(I251&gt;0,IF(ISNUMBER(K251),"Contacted, still owes","Yes"),IF(I251&lt;0,"Pay back extra","")))</f>
        <v/>
      </c>
      <c r="M251" s="33" t="n"/>
    </row>
    <row r="252">
      <c r="A252" s="33" t="n"/>
      <c r="B252" s="33" t="n"/>
      <c r="C252" s="33" t="n"/>
      <c r="D252" s="28" t="n"/>
      <c r="E252" s="29">
        <f>IF(A252="","",IF(ISNUMBER(D252),D252,IF(C252="Donation",0,Settings!$E$3)))</f>
        <v/>
      </c>
      <c r="F252" s="28" t="n"/>
      <c r="G252" s="33" t="n"/>
      <c r="H252" s="32" t="n"/>
      <c r="I252" s="29">
        <f>IF(A252="","",IF(E252=0,0,E252-N(F252)))</f>
        <v/>
      </c>
      <c r="J252" s="22">
        <f>IF(A252="","",IF(E252=0,IF(N(F252)&gt;0,"Paid","Nothing due"),IF(N(F252)=0,"Not paid",IF(I252&gt;0,"Part paid",IF(I252&lt;0,"Overpaid","Paid")))))</f>
        <v/>
      </c>
      <c r="K252" s="32" t="n"/>
      <c r="L252" s="22">
        <f>IF(A252="","",IF(I252&gt;0,IF(ISNUMBER(K252),"Contacted, still owes","Yes"),IF(I252&lt;0,"Pay back extra","")))</f>
        <v/>
      </c>
      <c r="M252" s="33" t="n"/>
    </row>
    <row r="253">
      <c r="A253" s="33" t="n"/>
      <c r="B253" s="33" t="n"/>
      <c r="C253" s="33" t="n"/>
      <c r="D253" s="28" t="n"/>
      <c r="E253" s="29">
        <f>IF(A253="","",IF(ISNUMBER(D253),D253,IF(C253="Donation",0,Settings!$E$3)))</f>
        <v/>
      </c>
      <c r="F253" s="28" t="n"/>
      <c r="G253" s="33" t="n"/>
      <c r="H253" s="32" t="n"/>
      <c r="I253" s="29">
        <f>IF(A253="","",IF(E253=0,0,E253-N(F253)))</f>
        <v/>
      </c>
      <c r="J253" s="22">
        <f>IF(A253="","",IF(E253=0,IF(N(F253)&gt;0,"Paid","Nothing due"),IF(N(F253)=0,"Not paid",IF(I253&gt;0,"Part paid",IF(I253&lt;0,"Overpaid","Paid")))))</f>
        <v/>
      </c>
      <c r="K253" s="32" t="n"/>
      <c r="L253" s="22">
        <f>IF(A253="","",IF(I253&gt;0,IF(ISNUMBER(K253),"Contacted, still owes","Yes"),IF(I253&lt;0,"Pay back extra","")))</f>
        <v/>
      </c>
      <c r="M253" s="33" t="n"/>
    </row>
    <row r="254">
      <c r="A254" s="33" t="n"/>
      <c r="B254" s="33" t="n"/>
      <c r="C254" s="33" t="n"/>
      <c r="D254" s="28" t="n"/>
      <c r="E254" s="29">
        <f>IF(A254="","",IF(ISNUMBER(D254),D254,IF(C254="Donation",0,Settings!$E$3)))</f>
        <v/>
      </c>
      <c r="F254" s="28" t="n"/>
      <c r="G254" s="33" t="n"/>
      <c r="H254" s="32" t="n"/>
      <c r="I254" s="29">
        <f>IF(A254="","",IF(E254=0,0,E254-N(F254)))</f>
        <v/>
      </c>
      <c r="J254" s="22">
        <f>IF(A254="","",IF(E254=0,IF(N(F254)&gt;0,"Paid","Nothing due"),IF(N(F254)=0,"Not paid",IF(I254&gt;0,"Part paid",IF(I254&lt;0,"Overpaid","Paid")))))</f>
        <v/>
      </c>
      <c r="K254" s="32" t="n"/>
      <c r="L254" s="22">
        <f>IF(A254="","",IF(I254&gt;0,IF(ISNUMBER(K254),"Contacted, still owes","Yes"),IF(I254&lt;0,"Pay back extra","")))</f>
        <v/>
      </c>
      <c r="M254" s="33" t="n"/>
    </row>
    <row r="255">
      <c r="A255" s="33" t="n"/>
      <c r="B255" s="33" t="n"/>
      <c r="C255" s="33" t="n"/>
      <c r="D255" s="28" t="n"/>
      <c r="E255" s="29">
        <f>IF(A255="","",IF(ISNUMBER(D255),D255,IF(C255="Donation",0,Settings!$E$3)))</f>
        <v/>
      </c>
      <c r="F255" s="28" t="n"/>
      <c r="G255" s="33" t="n"/>
      <c r="H255" s="32" t="n"/>
      <c r="I255" s="29">
        <f>IF(A255="","",IF(E255=0,0,E255-N(F255)))</f>
        <v/>
      </c>
      <c r="J255" s="22">
        <f>IF(A255="","",IF(E255=0,IF(N(F255)&gt;0,"Paid","Nothing due"),IF(N(F255)=0,"Not paid",IF(I255&gt;0,"Part paid",IF(I255&lt;0,"Overpaid","Paid")))))</f>
        <v/>
      </c>
      <c r="K255" s="32" t="n"/>
      <c r="L255" s="22">
        <f>IF(A255="","",IF(I255&gt;0,IF(ISNUMBER(K255),"Contacted, still owes","Yes"),IF(I255&lt;0,"Pay back extra","")))</f>
        <v/>
      </c>
      <c r="M255" s="33" t="n"/>
    </row>
    <row r="256">
      <c r="A256" s="33" t="n"/>
      <c r="B256" s="33" t="n"/>
      <c r="C256" s="33" t="n"/>
      <c r="D256" s="28" t="n"/>
      <c r="E256" s="29">
        <f>IF(A256="","",IF(ISNUMBER(D256),D256,IF(C256="Donation",0,Settings!$E$3)))</f>
        <v/>
      </c>
      <c r="F256" s="28" t="n"/>
      <c r="G256" s="33" t="n"/>
      <c r="H256" s="32" t="n"/>
      <c r="I256" s="29">
        <f>IF(A256="","",IF(E256=0,0,E256-N(F256)))</f>
        <v/>
      </c>
      <c r="J256" s="22">
        <f>IF(A256="","",IF(E256=0,IF(N(F256)&gt;0,"Paid","Nothing due"),IF(N(F256)=0,"Not paid",IF(I256&gt;0,"Part paid",IF(I256&lt;0,"Overpaid","Paid")))))</f>
        <v/>
      </c>
      <c r="K256" s="32" t="n"/>
      <c r="L256" s="22">
        <f>IF(A256="","",IF(I256&gt;0,IF(ISNUMBER(K256),"Contacted, still owes","Yes"),IF(I256&lt;0,"Pay back extra","")))</f>
        <v/>
      </c>
      <c r="M256" s="33" t="n"/>
    </row>
    <row r="257">
      <c r="A257" s="33" t="n"/>
      <c r="B257" s="33" t="n"/>
      <c r="C257" s="33" t="n"/>
      <c r="D257" s="28" t="n"/>
      <c r="E257" s="29">
        <f>IF(A257="","",IF(ISNUMBER(D257),D257,IF(C257="Donation",0,Settings!$E$3)))</f>
        <v/>
      </c>
      <c r="F257" s="28" t="n"/>
      <c r="G257" s="33" t="n"/>
      <c r="H257" s="32" t="n"/>
      <c r="I257" s="29">
        <f>IF(A257="","",IF(E257=0,0,E257-N(F257)))</f>
        <v/>
      </c>
      <c r="J257" s="22">
        <f>IF(A257="","",IF(E257=0,IF(N(F257)&gt;0,"Paid","Nothing due"),IF(N(F257)=0,"Not paid",IF(I257&gt;0,"Part paid",IF(I257&lt;0,"Overpaid","Paid")))))</f>
        <v/>
      </c>
      <c r="K257" s="32" t="n"/>
      <c r="L257" s="22">
        <f>IF(A257="","",IF(I257&gt;0,IF(ISNUMBER(K257),"Contacted, still owes","Yes"),IF(I257&lt;0,"Pay back extra","")))</f>
        <v/>
      </c>
      <c r="M257" s="33" t="n"/>
    </row>
    <row r="258">
      <c r="A258" s="33" t="n"/>
      <c r="B258" s="33" t="n"/>
      <c r="C258" s="33" t="n"/>
      <c r="D258" s="28" t="n"/>
      <c r="E258" s="29">
        <f>IF(A258="","",IF(ISNUMBER(D258),D258,IF(C258="Donation",0,Settings!$E$3)))</f>
        <v/>
      </c>
      <c r="F258" s="28" t="n"/>
      <c r="G258" s="33" t="n"/>
      <c r="H258" s="32" t="n"/>
      <c r="I258" s="29">
        <f>IF(A258="","",IF(E258=0,0,E258-N(F258)))</f>
        <v/>
      </c>
      <c r="J258" s="22">
        <f>IF(A258="","",IF(E258=0,IF(N(F258)&gt;0,"Paid","Nothing due"),IF(N(F258)=0,"Not paid",IF(I258&gt;0,"Part paid",IF(I258&lt;0,"Overpaid","Paid")))))</f>
        <v/>
      </c>
      <c r="K258" s="32" t="n"/>
      <c r="L258" s="22">
        <f>IF(A258="","",IF(I258&gt;0,IF(ISNUMBER(K258),"Contacted, still owes","Yes"),IF(I258&lt;0,"Pay back extra","")))</f>
        <v/>
      </c>
      <c r="M258" s="33" t="n"/>
    </row>
    <row r="259">
      <c r="A259" s="33" t="n"/>
      <c r="B259" s="33" t="n"/>
      <c r="C259" s="33" t="n"/>
      <c r="D259" s="28" t="n"/>
      <c r="E259" s="29">
        <f>IF(A259="","",IF(ISNUMBER(D259),D259,IF(C259="Donation",0,Settings!$E$3)))</f>
        <v/>
      </c>
      <c r="F259" s="28" t="n"/>
      <c r="G259" s="33" t="n"/>
      <c r="H259" s="32" t="n"/>
      <c r="I259" s="29">
        <f>IF(A259="","",IF(E259=0,0,E259-N(F259)))</f>
        <v/>
      </c>
      <c r="J259" s="22">
        <f>IF(A259="","",IF(E259=0,IF(N(F259)&gt;0,"Paid","Nothing due"),IF(N(F259)=0,"Not paid",IF(I259&gt;0,"Part paid",IF(I259&lt;0,"Overpaid","Paid")))))</f>
        <v/>
      </c>
      <c r="K259" s="32" t="n"/>
      <c r="L259" s="22">
        <f>IF(A259="","",IF(I259&gt;0,IF(ISNUMBER(K259),"Contacted, still owes","Yes"),IF(I259&lt;0,"Pay back extra","")))</f>
        <v/>
      </c>
      <c r="M259" s="33" t="n"/>
    </row>
    <row r="260">
      <c r="A260" s="33" t="n"/>
      <c r="B260" s="33" t="n"/>
      <c r="C260" s="33" t="n"/>
      <c r="D260" s="28" t="n"/>
      <c r="E260" s="29">
        <f>IF(A260="","",IF(ISNUMBER(D260),D260,IF(C260="Donation",0,Settings!$E$3)))</f>
        <v/>
      </c>
      <c r="F260" s="28" t="n"/>
      <c r="G260" s="33" t="n"/>
      <c r="H260" s="32" t="n"/>
      <c r="I260" s="29">
        <f>IF(A260="","",IF(E260=0,0,E260-N(F260)))</f>
        <v/>
      </c>
      <c r="J260" s="22">
        <f>IF(A260="","",IF(E260=0,IF(N(F260)&gt;0,"Paid","Nothing due"),IF(N(F260)=0,"Not paid",IF(I260&gt;0,"Part paid",IF(I260&lt;0,"Overpaid","Paid")))))</f>
        <v/>
      </c>
      <c r="K260" s="32" t="n"/>
      <c r="L260" s="22">
        <f>IF(A260="","",IF(I260&gt;0,IF(ISNUMBER(K260),"Contacted, still owes","Yes"),IF(I260&lt;0,"Pay back extra","")))</f>
        <v/>
      </c>
      <c r="M260" s="33" t="n"/>
    </row>
    <row r="261">
      <c r="A261" s="33" t="n"/>
      <c r="B261" s="33" t="n"/>
      <c r="C261" s="33" t="n"/>
      <c r="D261" s="28" t="n"/>
      <c r="E261" s="29">
        <f>IF(A261="","",IF(ISNUMBER(D261),D261,IF(C261="Donation",0,Settings!$E$3)))</f>
        <v/>
      </c>
      <c r="F261" s="28" t="n"/>
      <c r="G261" s="33" t="n"/>
      <c r="H261" s="32" t="n"/>
      <c r="I261" s="29">
        <f>IF(A261="","",IF(E261=0,0,E261-N(F261)))</f>
        <v/>
      </c>
      <c r="J261" s="22">
        <f>IF(A261="","",IF(E261=0,IF(N(F261)&gt;0,"Paid","Nothing due"),IF(N(F261)=0,"Not paid",IF(I261&gt;0,"Part paid",IF(I261&lt;0,"Overpaid","Paid")))))</f>
        <v/>
      </c>
      <c r="K261" s="32" t="n"/>
      <c r="L261" s="22">
        <f>IF(A261="","",IF(I261&gt;0,IF(ISNUMBER(K261),"Contacted, still owes","Yes"),IF(I261&lt;0,"Pay back extra","")))</f>
        <v/>
      </c>
      <c r="M261" s="33" t="n"/>
    </row>
    <row r="262">
      <c r="A262" s="33" t="n"/>
      <c r="B262" s="33" t="n"/>
      <c r="C262" s="33" t="n"/>
      <c r="D262" s="28" t="n"/>
      <c r="E262" s="29">
        <f>IF(A262="","",IF(ISNUMBER(D262),D262,IF(C262="Donation",0,Settings!$E$3)))</f>
        <v/>
      </c>
      <c r="F262" s="28" t="n"/>
      <c r="G262" s="33" t="n"/>
      <c r="H262" s="32" t="n"/>
      <c r="I262" s="29">
        <f>IF(A262="","",IF(E262=0,0,E262-N(F262)))</f>
        <v/>
      </c>
      <c r="J262" s="22">
        <f>IF(A262="","",IF(E262=0,IF(N(F262)&gt;0,"Paid","Nothing due"),IF(N(F262)=0,"Not paid",IF(I262&gt;0,"Part paid",IF(I262&lt;0,"Overpaid","Paid")))))</f>
        <v/>
      </c>
      <c r="K262" s="32" t="n"/>
      <c r="L262" s="22">
        <f>IF(A262="","",IF(I262&gt;0,IF(ISNUMBER(K262),"Contacted, still owes","Yes"),IF(I262&lt;0,"Pay back extra","")))</f>
        <v/>
      </c>
      <c r="M262" s="33" t="n"/>
    </row>
    <row r="263">
      <c r="A263" s="33" t="n"/>
      <c r="B263" s="33" t="n"/>
      <c r="C263" s="33" t="n"/>
      <c r="D263" s="28" t="n"/>
      <c r="E263" s="29">
        <f>IF(A263="","",IF(ISNUMBER(D263),D263,IF(C263="Donation",0,Settings!$E$3)))</f>
        <v/>
      </c>
      <c r="F263" s="28" t="n"/>
      <c r="G263" s="33" t="n"/>
      <c r="H263" s="32" t="n"/>
      <c r="I263" s="29">
        <f>IF(A263="","",IF(E263=0,0,E263-N(F263)))</f>
        <v/>
      </c>
      <c r="J263" s="22">
        <f>IF(A263="","",IF(E263=0,IF(N(F263)&gt;0,"Paid","Nothing due"),IF(N(F263)=0,"Not paid",IF(I263&gt;0,"Part paid",IF(I263&lt;0,"Overpaid","Paid")))))</f>
        <v/>
      </c>
      <c r="K263" s="32" t="n"/>
      <c r="L263" s="22">
        <f>IF(A263="","",IF(I263&gt;0,IF(ISNUMBER(K263),"Contacted, still owes","Yes"),IF(I263&lt;0,"Pay back extra","")))</f>
        <v/>
      </c>
      <c r="M263" s="33" t="n"/>
    </row>
    <row r="264">
      <c r="A264" s="33" t="n"/>
      <c r="B264" s="33" t="n"/>
      <c r="C264" s="33" t="n"/>
      <c r="D264" s="28" t="n"/>
      <c r="E264" s="29">
        <f>IF(A264="","",IF(ISNUMBER(D264),D264,IF(C264="Donation",0,Settings!$E$3)))</f>
        <v/>
      </c>
      <c r="F264" s="28" t="n"/>
      <c r="G264" s="33" t="n"/>
      <c r="H264" s="32" t="n"/>
      <c r="I264" s="29">
        <f>IF(A264="","",IF(E264=0,0,E264-N(F264)))</f>
        <v/>
      </c>
      <c r="J264" s="22">
        <f>IF(A264="","",IF(E264=0,IF(N(F264)&gt;0,"Paid","Nothing due"),IF(N(F264)=0,"Not paid",IF(I264&gt;0,"Part paid",IF(I264&lt;0,"Overpaid","Paid")))))</f>
        <v/>
      </c>
      <c r="K264" s="32" t="n"/>
      <c r="L264" s="22">
        <f>IF(A264="","",IF(I264&gt;0,IF(ISNUMBER(K264),"Contacted, still owes","Yes"),IF(I264&lt;0,"Pay back extra","")))</f>
        <v/>
      </c>
      <c r="M264" s="33" t="n"/>
    </row>
    <row r="265">
      <c r="A265" s="33" t="n"/>
      <c r="B265" s="33" t="n"/>
      <c r="C265" s="33" t="n"/>
      <c r="D265" s="28" t="n"/>
      <c r="E265" s="29">
        <f>IF(A265="","",IF(ISNUMBER(D265),D265,IF(C265="Donation",0,Settings!$E$3)))</f>
        <v/>
      </c>
      <c r="F265" s="28" t="n"/>
      <c r="G265" s="33" t="n"/>
      <c r="H265" s="32" t="n"/>
      <c r="I265" s="29">
        <f>IF(A265="","",IF(E265=0,0,E265-N(F265)))</f>
        <v/>
      </c>
      <c r="J265" s="22">
        <f>IF(A265="","",IF(E265=0,IF(N(F265)&gt;0,"Paid","Nothing due"),IF(N(F265)=0,"Not paid",IF(I265&gt;0,"Part paid",IF(I265&lt;0,"Overpaid","Paid")))))</f>
        <v/>
      </c>
      <c r="K265" s="32" t="n"/>
      <c r="L265" s="22">
        <f>IF(A265="","",IF(I265&gt;0,IF(ISNUMBER(K265),"Contacted, still owes","Yes"),IF(I265&lt;0,"Pay back extra","")))</f>
        <v/>
      </c>
      <c r="M265" s="33" t="n"/>
    </row>
    <row r="266">
      <c r="A266" s="33" t="n"/>
      <c r="B266" s="33" t="n"/>
      <c r="C266" s="33" t="n"/>
      <c r="D266" s="28" t="n"/>
      <c r="E266" s="29">
        <f>IF(A266="","",IF(ISNUMBER(D266),D266,IF(C266="Donation",0,Settings!$E$3)))</f>
        <v/>
      </c>
      <c r="F266" s="28" t="n"/>
      <c r="G266" s="33" t="n"/>
      <c r="H266" s="32" t="n"/>
      <c r="I266" s="29">
        <f>IF(A266="","",IF(E266=0,0,E266-N(F266)))</f>
        <v/>
      </c>
      <c r="J266" s="22">
        <f>IF(A266="","",IF(E266=0,IF(N(F266)&gt;0,"Paid","Nothing due"),IF(N(F266)=0,"Not paid",IF(I266&gt;0,"Part paid",IF(I266&lt;0,"Overpaid","Paid")))))</f>
        <v/>
      </c>
      <c r="K266" s="32" t="n"/>
      <c r="L266" s="22">
        <f>IF(A266="","",IF(I266&gt;0,IF(ISNUMBER(K266),"Contacted, still owes","Yes"),IF(I266&lt;0,"Pay back extra","")))</f>
        <v/>
      </c>
      <c r="M266" s="33" t="n"/>
    </row>
    <row r="267">
      <c r="A267" s="33" t="n"/>
      <c r="B267" s="33" t="n"/>
      <c r="C267" s="33" t="n"/>
      <c r="D267" s="28" t="n"/>
      <c r="E267" s="29">
        <f>IF(A267="","",IF(ISNUMBER(D267),D267,IF(C267="Donation",0,Settings!$E$3)))</f>
        <v/>
      </c>
      <c r="F267" s="28" t="n"/>
      <c r="G267" s="33" t="n"/>
      <c r="H267" s="32" t="n"/>
      <c r="I267" s="29">
        <f>IF(A267="","",IF(E267=0,0,E267-N(F267)))</f>
        <v/>
      </c>
      <c r="J267" s="22">
        <f>IF(A267="","",IF(E267=0,IF(N(F267)&gt;0,"Paid","Nothing due"),IF(N(F267)=0,"Not paid",IF(I267&gt;0,"Part paid",IF(I267&lt;0,"Overpaid","Paid")))))</f>
        <v/>
      </c>
      <c r="K267" s="32" t="n"/>
      <c r="L267" s="22">
        <f>IF(A267="","",IF(I267&gt;0,IF(ISNUMBER(K267),"Contacted, still owes","Yes"),IF(I267&lt;0,"Pay back extra","")))</f>
        <v/>
      </c>
      <c r="M267" s="33" t="n"/>
    </row>
    <row r="268">
      <c r="A268" s="33" t="n"/>
      <c r="B268" s="33" t="n"/>
      <c r="C268" s="33" t="n"/>
      <c r="D268" s="28" t="n"/>
      <c r="E268" s="29">
        <f>IF(A268="","",IF(ISNUMBER(D268),D268,IF(C268="Donation",0,Settings!$E$3)))</f>
        <v/>
      </c>
      <c r="F268" s="28" t="n"/>
      <c r="G268" s="33" t="n"/>
      <c r="H268" s="32" t="n"/>
      <c r="I268" s="29">
        <f>IF(A268="","",IF(E268=0,0,E268-N(F268)))</f>
        <v/>
      </c>
      <c r="J268" s="22">
        <f>IF(A268="","",IF(E268=0,IF(N(F268)&gt;0,"Paid","Nothing due"),IF(N(F268)=0,"Not paid",IF(I268&gt;0,"Part paid",IF(I268&lt;0,"Overpaid","Paid")))))</f>
        <v/>
      </c>
      <c r="K268" s="32" t="n"/>
      <c r="L268" s="22">
        <f>IF(A268="","",IF(I268&gt;0,IF(ISNUMBER(K268),"Contacted, still owes","Yes"),IF(I268&lt;0,"Pay back extra","")))</f>
        <v/>
      </c>
      <c r="M268" s="33" t="n"/>
    </row>
    <row r="269">
      <c r="A269" s="33" t="n"/>
      <c r="B269" s="33" t="n"/>
      <c r="C269" s="33" t="n"/>
      <c r="D269" s="28" t="n"/>
      <c r="E269" s="29">
        <f>IF(A269="","",IF(ISNUMBER(D269),D269,IF(C269="Donation",0,Settings!$E$3)))</f>
        <v/>
      </c>
      <c r="F269" s="28" t="n"/>
      <c r="G269" s="33" t="n"/>
      <c r="H269" s="32" t="n"/>
      <c r="I269" s="29">
        <f>IF(A269="","",IF(E269=0,0,E269-N(F269)))</f>
        <v/>
      </c>
      <c r="J269" s="22">
        <f>IF(A269="","",IF(E269=0,IF(N(F269)&gt;0,"Paid","Nothing due"),IF(N(F269)=0,"Not paid",IF(I269&gt;0,"Part paid",IF(I269&lt;0,"Overpaid","Paid")))))</f>
        <v/>
      </c>
      <c r="K269" s="32" t="n"/>
      <c r="L269" s="22">
        <f>IF(A269="","",IF(I269&gt;0,IF(ISNUMBER(K269),"Contacted, still owes","Yes"),IF(I269&lt;0,"Pay back extra","")))</f>
        <v/>
      </c>
      <c r="M269" s="33" t="n"/>
    </row>
    <row r="270">
      <c r="A270" s="33" t="n"/>
      <c r="B270" s="33" t="n"/>
      <c r="C270" s="33" t="n"/>
      <c r="D270" s="28" t="n"/>
      <c r="E270" s="29">
        <f>IF(A270="","",IF(ISNUMBER(D270),D270,IF(C270="Donation",0,Settings!$E$3)))</f>
        <v/>
      </c>
      <c r="F270" s="28" t="n"/>
      <c r="G270" s="33" t="n"/>
      <c r="H270" s="32" t="n"/>
      <c r="I270" s="29">
        <f>IF(A270="","",IF(E270=0,0,E270-N(F270)))</f>
        <v/>
      </c>
      <c r="J270" s="22">
        <f>IF(A270="","",IF(E270=0,IF(N(F270)&gt;0,"Paid","Nothing due"),IF(N(F270)=0,"Not paid",IF(I270&gt;0,"Part paid",IF(I270&lt;0,"Overpaid","Paid")))))</f>
        <v/>
      </c>
      <c r="K270" s="32" t="n"/>
      <c r="L270" s="22">
        <f>IF(A270="","",IF(I270&gt;0,IF(ISNUMBER(K270),"Contacted, still owes","Yes"),IF(I270&lt;0,"Pay back extra","")))</f>
        <v/>
      </c>
      <c r="M270" s="33" t="n"/>
    </row>
    <row r="271">
      <c r="A271" s="33" t="n"/>
      <c r="B271" s="33" t="n"/>
      <c r="C271" s="33" t="n"/>
      <c r="D271" s="28" t="n"/>
      <c r="E271" s="29">
        <f>IF(A271="","",IF(ISNUMBER(D271),D271,IF(C271="Donation",0,Settings!$E$3)))</f>
        <v/>
      </c>
      <c r="F271" s="28" t="n"/>
      <c r="G271" s="33" t="n"/>
      <c r="H271" s="32" t="n"/>
      <c r="I271" s="29">
        <f>IF(A271="","",IF(E271=0,0,E271-N(F271)))</f>
        <v/>
      </c>
      <c r="J271" s="22">
        <f>IF(A271="","",IF(E271=0,IF(N(F271)&gt;0,"Paid","Nothing due"),IF(N(F271)=0,"Not paid",IF(I271&gt;0,"Part paid",IF(I271&lt;0,"Overpaid","Paid")))))</f>
        <v/>
      </c>
      <c r="K271" s="32" t="n"/>
      <c r="L271" s="22">
        <f>IF(A271="","",IF(I271&gt;0,IF(ISNUMBER(K271),"Contacted, still owes","Yes"),IF(I271&lt;0,"Pay back extra","")))</f>
        <v/>
      </c>
      <c r="M271" s="33" t="n"/>
    </row>
    <row r="272">
      <c r="A272" s="33" t="n"/>
      <c r="B272" s="33" t="n"/>
      <c r="C272" s="33" t="n"/>
      <c r="D272" s="28" t="n"/>
      <c r="E272" s="29">
        <f>IF(A272="","",IF(ISNUMBER(D272),D272,IF(C272="Donation",0,Settings!$E$3)))</f>
        <v/>
      </c>
      <c r="F272" s="28" t="n"/>
      <c r="G272" s="33" t="n"/>
      <c r="H272" s="32" t="n"/>
      <c r="I272" s="29">
        <f>IF(A272="","",IF(E272=0,0,E272-N(F272)))</f>
        <v/>
      </c>
      <c r="J272" s="22">
        <f>IF(A272="","",IF(E272=0,IF(N(F272)&gt;0,"Paid","Nothing due"),IF(N(F272)=0,"Not paid",IF(I272&gt;0,"Part paid",IF(I272&lt;0,"Overpaid","Paid")))))</f>
        <v/>
      </c>
      <c r="K272" s="32" t="n"/>
      <c r="L272" s="22">
        <f>IF(A272="","",IF(I272&gt;0,IF(ISNUMBER(K272),"Contacted, still owes","Yes"),IF(I272&lt;0,"Pay back extra","")))</f>
        <v/>
      </c>
      <c r="M272" s="33" t="n"/>
    </row>
    <row r="273">
      <c r="A273" s="33" t="n"/>
      <c r="B273" s="33" t="n"/>
      <c r="C273" s="33" t="n"/>
      <c r="D273" s="28" t="n"/>
      <c r="E273" s="29">
        <f>IF(A273="","",IF(ISNUMBER(D273),D273,IF(C273="Donation",0,Settings!$E$3)))</f>
        <v/>
      </c>
      <c r="F273" s="28" t="n"/>
      <c r="G273" s="33" t="n"/>
      <c r="H273" s="32" t="n"/>
      <c r="I273" s="29">
        <f>IF(A273="","",IF(E273=0,0,E273-N(F273)))</f>
        <v/>
      </c>
      <c r="J273" s="22">
        <f>IF(A273="","",IF(E273=0,IF(N(F273)&gt;0,"Paid","Nothing due"),IF(N(F273)=0,"Not paid",IF(I273&gt;0,"Part paid",IF(I273&lt;0,"Overpaid","Paid")))))</f>
        <v/>
      </c>
      <c r="K273" s="32" t="n"/>
      <c r="L273" s="22">
        <f>IF(A273="","",IF(I273&gt;0,IF(ISNUMBER(K273),"Contacted, still owes","Yes"),IF(I273&lt;0,"Pay back extra","")))</f>
        <v/>
      </c>
      <c r="M273" s="33" t="n"/>
    </row>
    <row r="274">
      <c r="A274" s="33" t="n"/>
      <c r="B274" s="33" t="n"/>
      <c r="C274" s="33" t="n"/>
      <c r="D274" s="28" t="n"/>
      <c r="E274" s="29">
        <f>IF(A274="","",IF(ISNUMBER(D274),D274,IF(C274="Donation",0,Settings!$E$3)))</f>
        <v/>
      </c>
      <c r="F274" s="28" t="n"/>
      <c r="G274" s="33" t="n"/>
      <c r="H274" s="32" t="n"/>
      <c r="I274" s="29">
        <f>IF(A274="","",IF(E274=0,0,E274-N(F274)))</f>
        <v/>
      </c>
      <c r="J274" s="22">
        <f>IF(A274="","",IF(E274=0,IF(N(F274)&gt;0,"Paid","Nothing due"),IF(N(F274)=0,"Not paid",IF(I274&gt;0,"Part paid",IF(I274&lt;0,"Overpaid","Paid")))))</f>
        <v/>
      </c>
      <c r="K274" s="32" t="n"/>
      <c r="L274" s="22">
        <f>IF(A274="","",IF(I274&gt;0,IF(ISNUMBER(K274),"Contacted, still owes","Yes"),IF(I274&lt;0,"Pay back extra","")))</f>
        <v/>
      </c>
      <c r="M274" s="33" t="n"/>
    </row>
    <row r="275">
      <c r="A275" s="33" t="n"/>
      <c r="B275" s="33" t="n"/>
      <c r="C275" s="33" t="n"/>
      <c r="D275" s="28" t="n"/>
      <c r="E275" s="29">
        <f>IF(A275="","",IF(ISNUMBER(D275),D275,IF(C275="Donation",0,Settings!$E$3)))</f>
        <v/>
      </c>
      <c r="F275" s="28" t="n"/>
      <c r="G275" s="33" t="n"/>
      <c r="H275" s="32" t="n"/>
      <c r="I275" s="29">
        <f>IF(A275="","",IF(E275=0,0,E275-N(F275)))</f>
        <v/>
      </c>
      <c r="J275" s="22">
        <f>IF(A275="","",IF(E275=0,IF(N(F275)&gt;0,"Paid","Nothing due"),IF(N(F275)=0,"Not paid",IF(I275&gt;0,"Part paid",IF(I275&lt;0,"Overpaid","Paid")))))</f>
        <v/>
      </c>
      <c r="K275" s="32" t="n"/>
      <c r="L275" s="22">
        <f>IF(A275="","",IF(I275&gt;0,IF(ISNUMBER(K275),"Contacted, still owes","Yes"),IF(I275&lt;0,"Pay back extra","")))</f>
        <v/>
      </c>
      <c r="M275" s="33" t="n"/>
    </row>
    <row r="276">
      <c r="A276" s="33" t="n"/>
      <c r="B276" s="33" t="n"/>
      <c r="C276" s="33" t="n"/>
      <c r="D276" s="28" t="n"/>
      <c r="E276" s="29">
        <f>IF(A276="","",IF(ISNUMBER(D276),D276,IF(C276="Donation",0,Settings!$E$3)))</f>
        <v/>
      </c>
      <c r="F276" s="28" t="n"/>
      <c r="G276" s="33" t="n"/>
      <c r="H276" s="32" t="n"/>
      <c r="I276" s="29">
        <f>IF(A276="","",IF(E276=0,0,E276-N(F276)))</f>
        <v/>
      </c>
      <c r="J276" s="22">
        <f>IF(A276="","",IF(E276=0,IF(N(F276)&gt;0,"Paid","Nothing due"),IF(N(F276)=0,"Not paid",IF(I276&gt;0,"Part paid",IF(I276&lt;0,"Overpaid","Paid")))))</f>
        <v/>
      </c>
      <c r="K276" s="32" t="n"/>
      <c r="L276" s="22">
        <f>IF(A276="","",IF(I276&gt;0,IF(ISNUMBER(K276),"Contacted, still owes","Yes"),IF(I276&lt;0,"Pay back extra","")))</f>
        <v/>
      </c>
      <c r="M276" s="33" t="n"/>
    </row>
    <row r="277">
      <c r="A277" s="33" t="n"/>
      <c r="B277" s="33" t="n"/>
      <c r="C277" s="33" t="n"/>
      <c r="D277" s="28" t="n"/>
      <c r="E277" s="29">
        <f>IF(A277="","",IF(ISNUMBER(D277),D277,IF(C277="Donation",0,Settings!$E$3)))</f>
        <v/>
      </c>
      <c r="F277" s="28" t="n"/>
      <c r="G277" s="33" t="n"/>
      <c r="H277" s="32" t="n"/>
      <c r="I277" s="29">
        <f>IF(A277="","",IF(E277=0,0,E277-N(F277)))</f>
        <v/>
      </c>
      <c r="J277" s="22">
        <f>IF(A277="","",IF(E277=0,IF(N(F277)&gt;0,"Paid","Nothing due"),IF(N(F277)=0,"Not paid",IF(I277&gt;0,"Part paid",IF(I277&lt;0,"Overpaid","Paid")))))</f>
        <v/>
      </c>
      <c r="K277" s="32" t="n"/>
      <c r="L277" s="22">
        <f>IF(A277="","",IF(I277&gt;0,IF(ISNUMBER(K277),"Contacted, still owes","Yes"),IF(I277&lt;0,"Pay back extra","")))</f>
        <v/>
      </c>
      <c r="M277" s="33" t="n"/>
    </row>
    <row r="278">
      <c r="A278" s="33" t="n"/>
      <c r="B278" s="33" t="n"/>
      <c r="C278" s="33" t="n"/>
      <c r="D278" s="28" t="n"/>
      <c r="E278" s="29">
        <f>IF(A278="","",IF(ISNUMBER(D278),D278,IF(C278="Donation",0,Settings!$E$3)))</f>
        <v/>
      </c>
      <c r="F278" s="28" t="n"/>
      <c r="G278" s="33" t="n"/>
      <c r="H278" s="32" t="n"/>
      <c r="I278" s="29">
        <f>IF(A278="","",IF(E278=0,0,E278-N(F278)))</f>
        <v/>
      </c>
      <c r="J278" s="22">
        <f>IF(A278="","",IF(E278=0,IF(N(F278)&gt;0,"Paid","Nothing due"),IF(N(F278)=0,"Not paid",IF(I278&gt;0,"Part paid",IF(I278&lt;0,"Overpaid","Paid")))))</f>
        <v/>
      </c>
      <c r="K278" s="32" t="n"/>
      <c r="L278" s="22">
        <f>IF(A278="","",IF(I278&gt;0,IF(ISNUMBER(K278),"Contacted, still owes","Yes"),IF(I278&lt;0,"Pay back extra","")))</f>
        <v/>
      </c>
      <c r="M278" s="33" t="n"/>
    </row>
    <row r="279">
      <c r="A279" s="33" t="n"/>
      <c r="B279" s="33" t="n"/>
      <c r="C279" s="33" t="n"/>
      <c r="D279" s="28" t="n"/>
      <c r="E279" s="29">
        <f>IF(A279="","",IF(ISNUMBER(D279),D279,IF(C279="Donation",0,Settings!$E$3)))</f>
        <v/>
      </c>
      <c r="F279" s="28" t="n"/>
      <c r="G279" s="33" t="n"/>
      <c r="H279" s="32" t="n"/>
      <c r="I279" s="29">
        <f>IF(A279="","",IF(E279=0,0,E279-N(F279)))</f>
        <v/>
      </c>
      <c r="J279" s="22">
        <f>IF(A279="","",IF(E279=0,IF(N(F279)&gt;0,"Paid","Nothing due"),IF(N(F279)=0,"Not paid",IF(I279&gt;0,"Part paid",IF(I279&lt;0,"Overpaid","Paid")))))</f>
        <v/>
      </c>
      <c r="K279" s="32" t="n"/>
      <c r="L279" s="22">
        <f>IF(A279="","",IF(I279&gt;0,IF(ISNUMBER(K279),"Contacted, still owes","Yes"),IF(I279&lt;0,"Pay back extra","")))</f>
        <v/>
      </c>
      <c r="M279" s="33" t="n"/>
    </row>
    <row r="280">
      <c r="A280" s="33" t="n"/>
      <c r="B280" s="33" t="n"/>
      <c r="C280" s="33" t="n"/>
      <c r="D280" s="28" t="n"/>
      <c r="E280" s="29">
        <f>IF(A280="","",IF(ISNUMBER(D280),D280,IF(C280="Donation",0,Settings!$E$3)))</f>
        <v/>
      </c>
      <c r="F280" s="28" t="n"/>
      <c r="G280" s="33" t="n"/>
      <c r="H280" s="32" t="n"/>
      <c r="I280" s="29">
        <f>IF(A280="","",IF(E280=0,0,E280-N(F280)))</f>
        <v/>
      </c>
      <c r="J280" s="22">
        <f>IF(A280="","",IF(E280=0,IF(N(F280)&gt;0,"Paid","Nothing due"),IF(N(F280)=0,"Not paid",IF(I280&gt;0,"Part paid",IF(I280&lt;0,"Overpaid","Paid")))))</f>
        <v/>
      </c>
      <c r="K280" s="32" t="n"/>
      <c r="L280" s="22">
        <f>IF(A280="","",IF(I280&gt;0,IF(ISNUMBER(K280),"Contacted, still owes","Yes"),IF(I280&lt;0,"Pay back extra","")))</f>
        <v/>
      </c>
      <c r="M280" s="33" t="n"/>
    </row>
    <row r="281">
      <c r="A281" s="33" t="n"/>
      <c r="B281" s="33" t="n"/>
      <c r="C281" s="33" t="n"/>
      <c r="D281" s="28" t="n"/>
      <c r="E281" s="29">
        <f>IF(A281="","",IF(ISNUMBER(D281),D281,IF(C281="Donation",0,Settings!$E$3)))</f>
        <v/>
      </c>
      <c r="F281" s="28" t="n"/>
      <c r="G281" s="33" t="n"/>
      <c r="H281" s="32" t="n"/>
      <c r="I281" s="29">
        <f>IF(A281="","",IF(E281=0,0,E281-N(F281)))</f>
        <v/>
      </c>
      <c r="J281" s="22">
        <f>IF(A281="","",IF(E281=0,IF(N(F281)&gt;0,"Paid","Nothing due"),IF(N(F281)=0,"Not paid",IF(I281&gt;0,"Part paid",IF(I281&lt;0,"Overpaid","Paid")))))</f>
        <v/>
      </c>
      <c r="K281" s="32" t="n"/>
      <c r="L281" s="22">
        <f>IF(A281="","",IF(I281&gt;0,IF(ISNUMBER(K281),"Contacted, still owes","Yes"),IF(I281&lt;0,"Pay back extra","")))</f>
        <v/>
      </c>
      <c r="M281" s="33" t="n"/>
    </row>
    <row r="282">
      <c r="A282" s="33" t="n"/>
      <c r="B282" s="33" t="n"/>
      <c r="C282" s="33" t="n"/>
      <c r="D282" s="28" t="n"/>
      <c r="E282" s="29">
        <f>IF(A282="","",IF(ISNUMBER(D282),D282,IF(C282="Donation",0,Settings!$E$3)))</f>
        <v/>
      </c>
      <c r="F282" s="28" t="n"/>
      <c r="G282" s="33" t="n"/>
      <c r="H282" s="32" t="n"/>
      <c r="I282" s="29">
        <f>IF(A282="","",IF(E282=0,0,E282-N(F282)))</f>
        <v/>
      </c>
      <c r="J282" s="22">
        <f>IF(A282="","",IF(E282=0,IF(N(F282)&gt;0,"Paid","Nothing due"),IF(N(F282)=0,"Not paid",IF(I282&gt;0,"Part paid",IF(I282&lt;0,"Overpaid","Paid")))))</f>
        <v/>
      </c>
      <c r="K282" s="32" t="n"/>
      <c r="L282" s="22">
        <f>IF(A282="","",IF(I282&gt;0,IF(ISNUMBER(K282),"Contacted, still owes","Yes"),IF(I282&lt;0,"Pay back extra","")))</f>
        <v/>
      </c>
      <c r="M282" s="33" t="n"/>
    </row>
    <row r="283">
      <c r="A283" s="33" t="n"/>
      <c r="B283" s="33" t="n"/>
      <c r="C283" s="33" t="n"/>
      <c r="D283" s="28" t="n"/>
      <c r="E283" s="29">
        <f>IF(A283="","",IF(ISNUMBER(D283),D283,IF(C283="Donation",0,Settings!$E$3)))</f>
        <v/>
      </c>
      <c r="F283" s="28" t="n"/>
      <c r="G283" s="33" t="n"/>
      <c r="H283" s="32" t="n"/>
      <c r="I283" s="29">
        <f>IF(A283="","",IF(E283=0,0,E283-N(F283)))</f>
        <v/>
      </c>
      <c r="J283" s="22">
        <f>IF(A283="","",IF(E283=0,IF(N(F283)&gt;0,"Paid","Nothing due"),IF(N(F283)=0,"Not paid",IF(I283&gt;0,"Part paid",IF(I283&lt;0,"Overpaid","Paid")))))</f>
        <v/>
      </c>
      <c r="K283" s="32" t="n"/>
      <c r="L283" s="22">
        <f>IF(A283="","",IF(I283&gt;0,IF(ISNUMBER(K283),"Contacted, still owes","Yes"),IF(I283&lt;0,"Pay back extra","")))</f>
        <v/>
      </c>
      <c r="M283" s="33" t="n"/>
    </row>
    <row r="284">
      <c r="A284" s="33" t="n"/>
      <c r="B284" s="33" t="n"/>
      <c r="C284" s="33" t="n"/>
      <c r="D284" s="28" t="n"/>
      <c r="E284" s="29">
        <f>IF(A284="","",IF(ISNUMBER(D284),D284,IF(C284="Donation",0,Settings!$E$3)))</f>
        <v/>
      </c>
      <c r="F284" s="28" t="n"/>
      <c r="G284" s="33" t="n"/>
      <c r="H284" s="32" t="n"/>
      <c r="I284" s="29">
        <f>IF(A284="","",IF(E284=0,0,E284-N(F284)))</f>
        <v/>
      </c>
      <c r="J284" s="22">
        <f>IF(A284="","",IF(E284=0,IF(N(F284)&gt;0,"Paid","Nothing due"),IF(N(F284)=0,"Not paid",IF(I284&gt;0,"Part paid",IF(I284&lt;0,"Overpaid","Paid")))))</f>
        <v/>
      </c>
      <c r="K284" s="32" t="n"/>
      <c r="L284" s="22">
        <f>IF(A284="","",IF(I284&gt;0,IF(ISNUMBER(K284),"Contacted, still owes","Yes"),IF(I284&lt;0,"Pay back extra","")))</f>
        <v/>
      </c>
      <c r="M284" s="33" t="n"/>
    </row>
    <row r="285">
      <c r="A285" s="33" t="n"/>
      <c r="B285" s="33" t="n"/>
      <c r="C285" s="33" t="n"/>
      <c r="D285" s="28" t="n"/>
      <c r="E285" s="29">
        <f>IF(A285="","",IF(ISNUMBER(D285),D285,IF(C285="Donation",0,Settings!$E$3)))</f>
        <v/>
      </c>
      <c r="F285" s="28" t="n"/>
      <c r="G285" s="33" t="n"/>
      <c r="H285" s="32" t="n"/>
      <c r="I285" s="29">
        <f>IF(A285="","",IF(E285=0,0,E285-N(F285)))</f>
        <v/>
      </c>
      <c r="J285" s="22">
        <f>IF(A285="","",IF(E285=0,IF(N(F285)&gt;0,"Paid","Nothing due"),IF(N(F285)=0,"Not paid",IF(I285&gt;0,"Part paid",IF(I285&lt;0,"Overpaid","Paid")))))</f>
        <v/>
      </c>
      <c r="K285" s="32" t="n"/>
      <c r="L285" s="22">
        <f>IF(A285="","",IF(I285&gt;0,IF(ISNUMBER(K285),"Contacted, still owes","Yes"),IF(I285&lt;0,"Pay back extra","")))</f>
        <v/>
      </c>
      <c r="M285" s="33" t="n"/>
    </row>
    <row r="286">
      <c r="A286" s="33" t="n"/>
      <c r="B286" s="33" t="n"/>
      <c r="C286" s="33" t="n"/>
      <c r="D286" s="28" t="n"/>
      <c r="E286" s="29">
        <f>IF(A286="","",IF(ISNUMBER(D286),D286,IF(C286="Donation",0,Settings!$E$3)))</f>
        <v/>
      </c>
      <c r="F286" s="28" t="n"/>
      <c r="G286" s="33" t="n"/>
      <c r="H286" s="32" t="n"/>
      <c r="I286" s="29">
        <f>IF(A286="","",IF(E286=0,0,E286-N(F286)))</f>
        <v/>
      </c>
      <c r="J286" s="22">
        <f>IF(A286="","",IF(E286=0,IF(N(F286)&gt;0,"Paid","Nothing due"),IF(N(F286)=0,"Not paid",IF(I286&gt;0,"Part paid",IF(I286&lt;0,"Overpaid","Paid")))))</f>
        <v/>
      </c>
      <c r="K286" s="32" t="n"/>
      <c r="L286" s="22">
        <f>IF(A286="","",IF(I286&gt;0,IF(ISNUMBER(K286),"Contacted, still owes","Yes"),IF(I286&lt;0,"Pay back extra","")))</f>
        <v/>
      </c>
      <c r="M286" s="33" t="n"/>
    </row>
    <row r="287">
      <c r="A287" s="33" t="n"/>
      <c r="B287" s="33" t="n"/>
      <c r="C287" s="33" t="n"/>
      <c r="D287" s="28" t="n"/>
      <c r="E287" s="29">
        <f>IF(A287="","",IF(ISNUMBER(D287),D287,IF(C287="Donation",0,Settings!$E$3)))</f>
        <v/>
      </c>
      <c r="F287" s="28" t="n"/>
      <c r="G287" s="33" t="n"/>
      <c r="H287" s="32" t="n"/>
      <c r="I287" s="29">
        <f>IF(A287="","",IF(E287=0,0,E287-N(F287)))</f>
        <v/>
      </c>
      <c r="J287" s="22">
        <f>IF(A287="","",IF(E287=0,IF(N(F287)&gt;0,"Paid","Nothing due"),IF(N(F287)=0,"Not paid",IF(I287&gt;0,"Part paid",IF(I287&lt;0,"Overpaid","Paid")))))</f>
        <v/>
      </c>
      <c r="K287" s="32" t="n"/>
      <c r="L287" s="22">
        <f>IF(A287="","",IF(I287&gt;0,IF(ISNUMBER(K287),"Contacted, still owes","Yes"),IF(I287&lt;0,"Pay back extra","")))</f>
        <v/>
      </c>
      <c r="M287" s="33" t="n"/>
    </row>
    <row r="288">
      <c r="A288" s="33" t="n"/>
      <c r="B288" s="33" t="n"/>
      <c r="C288" s="33" t="n"/>
      <c r="D288" s="28" t="n"/>
      <c r="E288" s="29">
        <f>IF(A288="","",IF(ISNUMBER(D288),D288,IF(C288="Donation",0,Settings!$E$3)))</f>
        <v/>
      </c>
      <c r="F288" s="28" t="n"/>
      <c r="G288" s="33" t="n"/>
      <c r="H288" s="32" t="n"/>
      <c r="I288" s="29">
        <f>IF(A288="","",IF(E288=0,0,E288-N(F288)))</f>
        <v/>
      </c>
      <c r="J288" s="22">
        <f>IF(A288="","",IF(E288=0,IF(N(F288)&gt;0,"Paid","Nothing due"),IF(N(F288)=0,"Not paid",IF(I288&gt;0,"Part paid",IF(I288&lt;0,"Overpaid","Paid")))))</f>
        <v/>
      </c>
      <c r="K288" s="32" t="n"/>
      <c r="L288" s="22">
        <f>IF(A288="","",IF(I288&gt;0,IF(ISNUMBER(K288),"Contacted, still owes","Yes"),IF(I288&lt;0,"Pay back extra","")))</f>
        <v/>
      </c>
      <c r="M288" s="33" t="n"/>
    </row>
    <row r="289">
      <c r="A289" s="33" t="n"/>
      <c r="B289" s="33" t="n"/>
      <c r="C289" s="33" t="n"/>
      <c r="D289" s="28" t="n"/>
      <c r="E289" s="29">
        <f>IF(A289="","",IF(ISNUMBER(D289),D289,IF(C289="Donation",0,Settings!$E$3)))</f>
        <v/>
      </c>
      <c r="F289" s="28" t="n"/>
      <c r="G289" s="33" t="n"/>
      <c r="H289" s="32" t="n"/>
      <c r="I289" s="29">
        <f>IF(A289="","",IF(E289=0,0,E289-N(F289)))</f>
        <v/>
      </c>
      <c r="J289" s="22">
        <f>IF(A289="","",IF(E289=0,IF(N(F289)&gt;0,"Paid","Nothing due"),IF(N(F289)=0,"Not paid",IF(I289&gt;0,"Part paid",IF(I289&lt;0,"Overpaid","Paid")))))</f>
        <v/>
      </c>
      <c r="K289" s="32" t="n"/>
      <c r="L289" s="22">
        <f>IF(A289="","",IF(I289&gt;0,IF(ISNUMBER(K289),"Contacted, still owes","Yes"),IF(I289&lt;0,"Pay back extra","")))</f>
        <v/>
      </c>
      <c r="M289" s="33" t="n"/>
    </row>
    <row r="290">
      <c r="A290" s="33" t="n"/>
      <c r="B290" s="33" t="n"/>
      <c r="C290" s="33" t="n"/>
      <c r="D290" s="28" t="n"/>
      <c r="E290" s="29">
        <f>IF(A290="","",IF(ISNUMBER(D290),D290,IF(C290="Donation",0,Settings!$E$3)))</f>
        <v/>
      </c>
      <c r="F290" s="28" t="n"/>
      <c r="G290" s="33" t="n"/>
      <c r="H290" s="32" t="n"/>
      <c r="I290" s="29">
        <f>IF(A290="","",IF(E290=0,0,E290-N(F290)))</f>
        <v/>
      </c>
      <c r="J290" s="22">
        <f>IF(A290="","",IF(E290=0,IF(N(F290)&gt;0,"Paid","Nothing due"),IF(N(F290)=0,"Not paid",IF(I290&gt;0,"Part paid",IF(I290&lt;0,"Overpaid","Paid")))))</f>
        <v/>
      </c>
      <c r="K290" s="32" t="n"/>
      <c r="L290" s="22">
        <f>IF(A290="","",IF(I290&gt;0,IF(ISNUMBER(K290),"Contacted, still owes","Yes"),IF(I290&lt;0,"Pay back extra","")))</f>
        <v/>
      </c>
      <c r="M290" s="33" t="n"/>
    </row>
    <row r="291">
      <c r="A291" s="33" t="n"/>
      <c r="B291" s="33" t="n"/>
      <c r="C291" s="33" t="n"/>
      <c r="D291" s="28" t="n"/>
      <c r="E291" s="29">
        <f>IF(A291="","",IF(ISNUMBER(D291),D291,IF(C291="Donation",0,Settings!$E$3)))</f>
        <v/>
      </c>
      <c r="F291" s="28" t="n"/>
      <c r="G291" s="33" t="n"/>
      <c r="H291" s="32" t="n"/>
      <c r="I291" s="29">
        <f>IF(A291="","",IF(E291=0,0,E291-N(F291)))</f>
        <v/>
      </c>
      <c r="J291" s="22">
        <f>IF(A291="","",IF(E291=0,IF(N(F291)&gt;0,"Paid","Nothing due"),IF(N(F291)=0,"Not paid",IF(I291&gt;0,"Part paid",IF(I291&lt;0,"Overpaid","Paid")))))</f>
        <v/>
      </c>
      <c r="K291" s="32" t="n"/>
      <c r="L291" s="22">
        <f>IF(A291="","",IF(I291&gt;0,IF(ISNUMBER(K291),"Contacted, still owes","Yes"),IF(I291&lt;0,"Pay back extra","")))</f>
        <v/>
      </c>
      <c r="M291" s="33" t="n"/>
    </row>
    <row r="292">
      <c r="A292" s="33" t="n"/>
      <c r="B292" s="33" t="n"/>
      <c r="C292" s="33" t="n"/>
      <c r="D292" s="28" t="n"/>
      <c r="E292" s="29">
        <f>IF(A292="","",IF(ISNUMBER(D292),D292,IF(C292="Donation",0,Settings!$E$3)))</f>
        <v/>
      </c>
      <c r="F292" s="28" t="n"/>
      <c r="G292" s="33" t="n"/>
      <c r="H292" s="32" t="n"/>
      <c r="I292" s="29">
        <f>IF(A292="","",IF(E292=0,0,E292-N(F292)))</f>
        <v/>
      </c>
      <c r="J292" s="22">
        <f>IF(A292="","",IF(E292=0,IF(N(F292)&gt;0,"Paid","Nothing due"),IF(N(F292)=0,"Not paid",IF(I292&gt;0,"Part paid",IF(I292&lt;0,"Overpaid","Paid")))))</f>
        <v/>
      </c>
      <c r="K292" s="32" t="n"/>
      <c r="L292" s="22">
        <f>IF(A292="","",IF(I292&gt;0,IF(ISNUMBER(K292),"Contacted, still owes","Yes"),IF(I292&lt;0,"Pay back extra","")))</f>
        <v/>
      </c>
      <c r="M292" s="33" t="n"/>
    </row>
    <row r="293">
      <c r="A293" s="33" t="n"/>
      <c r="B293" s="33" t="n"/>
      <c r="C293" s="33" t="n"/>
      <c r="D293" s="28" t="n"/>
      <c r="E293" s="29">
        <f>IF(A293="","",IF(ISNUMBER(D293),D293,IF(C293="Donation",0,Settings!$E$3)))</f>
        <v/>
      </c>
      <c r="F293" s="28" t="n"/>
      <c r="G293" s="33" t="n"/>
      <c r="H293" s="32" t="n"/>
      <c r="I293" s="29">
        <f>IF(A293="","",IF(E293=0,0,E293-N(F293)))</f>
        <v/>
      </c>
      <c r="J293" s="22">
        <f>IF(A293="","",IF(E293=0,IF(N(F293)&gt;0,"Paid","Nothing due"),IF(N(F293)=0,"Not paid",IF(I293&gt;0,"Part paid",IF(I293&lt;0,"Overpaid","Paid")))))</f>
        <v/>
      </c>
      <c r="K293" s="32" t="n"/>
      <c r="L293" s="22">
        <f>IF(A293="","",IF(I293&gt;0,IF(ISNUMBER(K293),"Contacted, still owes","Yes"),IF(I293&lt;0,"Pay back extra","")))</f>
        <v/>
      </c>
      <c r="M293" s="33" t="n"/>
    </row>
    <row r="294">
      <c r="A294" s="33" t="n"/>
      <c r="B294" s="33" t="n"/>
      <c r="C294" s="33" t="n"/>
      <c r="D294" s="28" t="n"/>
      <c r="E294" s="29">
        <f>IF(A294="","",IF(ISNUMBER(D294),D294,IF(C294="Donation",0,Settings!$E$3)))</f>
        <v/>
      </c>
      <c r="F294" s="28" t="n"/>
      <c r="G294" s="33" t="n"/>
      <c r="H294" s="32" t="n"/>
      <c r="I294" s="29">
        <f>IF(A294="","",IF(E294=0,0,E294-N(F294)))</f>
        <v/>
      </c>
      <c r="J294" s="22">
        <f>IF(A294="","",IF(E294=0,IF(N(F294)&gt;0,"Paid","Nothing due"),IF(N(F294)=0,"Not paid",IF(I294&gt;0,"Part paid",IF(I294&lt;0,"Overpaid","Paid")))))</f>
        <v/>
      </c>
      <c r="K294" s="32" t="n"/>
      <c r="L294" s="22">
        <f>IF(A294="","",IF(I294&gt;0,IF(ISNUMBER(K294),"Contacted, still owes","Yes"),IF(I294&lt;0,"Pay back extra","")))</f>
        <v/>
      </c>
      <c r="M294" s="33" t="n"/>
    </row>
    <row r="295">
      <c r="A295" s="33" t="n"/>
      <c r="B295" s="33" t="n"/>
      <c r="C295" s="33" t="n"/>
      <c r="D295" s="28" t="n"/>
      <c r="E295" s="29">
        <f>IF(A295="","",IF(ISNUMBER(D295),D295,IF(C295="Donation",0,Settings!$E$3)))</f>
        <v/>
      </c>
      <c r="F295" s="28" t="n"/>
      <c r="G295" s="33" t="n"/>
      <c r="H295" s="32" t="n"/>
      <c r="I295" s="29">
        <f>IF(A295="","",IF(E295=0,0,E295-N(F295)))</f>
        <v/>
      </c>
      <c r="J295" s="22">
        <f>IF(A295="","",IF(E295=0,IF(N(F295)&gt;0,"Paid","Nothing due"),IF(N(F295)=0,"Not paid",IF(I295&gt;0,"Part paid",IF(I295&lt;0,"Overpaid","Paid")))))</f>
        <v/>
      </c>
      <c r="K295" s="32" t="n"/>
      <c r="L295" s="22">
        <f>IF(A295="","",IF(I295&gt;0,IF(ISNUMBER(K295),"Contacted, still owes","Yes"),IF(I295&lt;0,"Pay back extra","")))</f>
        <v/>
      </c>
      <c r="M295" s="33" t="n"/>
    </row>
    <row r="296">
      <c r="A296" s="33" t="n"/>
      <c r="B296" s="33" t="n"/>
      <c r="C296" s="33" t="n"/>
      <c r="D296" s="28" t="n"/>
      <c r="E296" s="29">
        <f>IF(A296="","",IF(ISNUMBER(D296),D296,IF(C296="Donation",0,Settings!$E$3)))</f>
        <v/>
      </c>
      <c r="F296" s="28" t="n"/>
      <c r="G296" s="33" t="n"/>
      <c r="H296" s="32" t="n"/>
      <c r="I296" s="29">
        <f>IF(A296="","",IF(E296=0,0,E296-N(F296)))</f>
        <v/>
      </c>
      <c r="J296" s="22">
        <f>IF(A296="","",IF(E296=0,IF(N(F296)&gt;0,"Paid","Nothing due"),IF(N(F296)=0,"Not paid",IF(I296&gt;0,"Part paid",IF(I296&lt;0,"Overpaid","Paid")))))</f>
        <v/>
      </c>
      <c r="K296" s="32" t="n"/>
      <c r="L296" s="22">
        <f>IF(A296="","",IF(I296&gt;0,IF(ISNUMBER(K296),"Contacted, still owes","Yes"),IF(I296&lt;0,"Pay back extra","")))</f>
        <v/>
      </c>
      <c r="M296" s="33" t="n"/>
    </row>
    <row r="297">
      <c r="A297" s="33" t="n"/>
      <c r="B297" s="33" t="n"/>
      <c r="C297" s="33" t="n"/>
      <c r="D297" s="28" t="n"/>
      <c r="E297" s="29">
        <f>IF(A297="","",IF(ISNUMBER(D297),D297,IF(C297="Donation",0,Settings!$E$3)))</f>
        <v/>
      </c>
      <c r="F297" s="28" t="n"/>
      <c r="G297" s="33" t="n"/>
      <c r="H297" s="32" t="n"/>
      <c r="I297" s="29">
        <f>IF(A297="","",IF(E297=0,0,E297-N(F297)))</f>
        <v/>
      </c>
      <c r="J297" s="22">
        <f>IF(A297="","",IF(E297=0,IF(N(F297)&gt;0,"Paid","Nothing due"),IF(N(F297)=0,"Not paid",IF(I297&gt;0,"Part paid",IF(I297&lt;0,"Overpaid","Paid")))))</f>
        <v/>
      </c>
      <c r="K297" s="32" t="n"/>
      <c r="L297" s="22">
        <f>IF(A297="","",IF(I297&gt;0,IF(ISNUMBER(K297),"Contacted, still owes","Yes"),IF(I297&lt;0,"Pay back extra","")))</f>
        <v/>
      </c>
      <c r="M297" s="33" t="n"/>
    </row>
    <row r="298">
      <c r="A298" s="33" t="n"/>
      <c r="B298" s="33" t="n"/>
      <c r="C298" s="33" t="n"/>
      <c r="D298" s="28" t="n"/>
      <c r="E298" s="29">
        <f>IF(A298="","",IF(ISNUMBER(D298),D298,IF(C298="Donation",0,Settings!$E$3)))</f>
        <v/>
      </c>
      <c r="F298" s="28" t="n"/>
      <c r="G298" s="33" t="n"/>
      <c r="H298" s="32" t="n"/>
      <c r="I298" s="29">
        <f>IF(A298="","",IF(E298=0,0,E298-N(F298)))</f>
        <v/>
      </c>
      <c r="J298" s="22">
        <f>IF(A298="","",IF(E298=0,IF(N(F298)&gt;0,"Paid","Nothing due"),IF(N(F298)=0,"Not paid",IF(I298&gt;0,"Part paid",IF(I298&lt;0,"Overpaid","Paid")))))</f>
        <v/>
      </c>
      <c r="K298" s="32" t="n"/>
      <c r="L298" s="22">
        <f>IF(A298="","",IF(I298&gt;0,IF(ISNUMBER(K298),"Contacted, still owes","Yes"),IF(I298&lt;0,"Pay back extra","")))</f>
        <v/>
      </c>
      <c r="M298" s="33" t="n"/>
    </row>
    <row r="299">
      <c r="A299" s="33" t="n"/>
      <c r="B299" s="33" t="n"/>
      <c r="C299" s="33" t="n"/>
      <c r="D299" s="28" t="n"/>
      <c r="E299" s="29">
        <f>IF(A299="","",IF(ISNUMBER(D299),D299,IF(C299="Donation",0,Settings!$E$3)))</f>
        <v/>
      </c>
      <c r="F299" s="28" t="n"/>
      <c r="G299" s="33" t="n"/>
      <c r="H299" s="32" t="n"/>
      <c r="I299" s="29">
        <f>IF(A299="","",IF(E299=0,0,E299-N(F299)))</f>
        <v/>
      </c>
      <c r="J299" s="22">
        <f>IF(A299="","",IF(E299=0,IF(N(F299)&gt;0,"Paid","Nothing due"),IF(N(F299)=0,"Not paid",IF(I299&gt;0,"Part paid",IF(I299&lt;0,"Overpaid","Paid")))))</f>
        <v/>
      </c>
      <c r="K299" s="32" t="n"/>
      <c r="L299" s="22">
        <f>IF(A299="","",IF(I299&gt;0,IF(ISNUMBER(K299),"Contacted, still owes","Yes"),IF(I299&lt;0,"Pay back extra","")))</f>
        <v/>
      </c>
      <c r="M299" s="33" t="n"/>
    </row>
    <row r="300">
      <c r="A300" s="33" t="n"/>
      <c r="B300" s="33" t="n"/>
      <c r="C300" s="33" t="n"/>
      <c r="D300" s="28" t="n"/>
      <c r="E300" s="29">
        <f>IF(A300="","",IF(ISNUMBER(D300),D300,IF(C300="Donation",0,Settings!$E$3)))</f>
        <v/>
      </c>
      <c r="F300" s="28" t="n"/>
      <c r="G300" s="33" t="n"/>
      <c r="H300" s="32" t="n"/>
      <c r="I300" s="29">
        <f>IF(A300="","",IF(E300=0,0,E300-N(F300)))</f>
        <v/>
      </c>
      <c r="J300" s="22">
        <f>IF(A300="","",IF(E300=0,IF(N(F300)&gt;0,"Paid","Nothing due"),IF(N(F300)=0,"Not paid",IF(I300&gt;0,"Part paid",IF(I300&lt;0,"Overpaid","Paid")))))</f>
        <v/>
      </c>
      <c r="K300" s="32" t="n"/>
      <c r="L300" s="22">
        <f>IF(A300="","",IF(I300&gt;0,IF(ISNUMBER(K300),"Contacted, still owes","Yes"),IF(I300&lt;0,"Pay back extra","")))</f>
        <v/>
      </c>
      <c r="M300" s="33" t="n"/>
    </row>
    <row r="301">
      <c r="A301" s="33" t="n"/>
      <c r="B301" s="33" t="n"/>
      <c r="C301" s="33" t="n"/>
      <c r="D301" s="28" t="n"/>
      <c r="E301" s="29">
        <f>IF(A301="","",IF(ISNUMBER(D301),D301,IF(C301="Donation",0,Settings!$E$3)))</f>
        <v/>
      </c>
      <c r="F301" s="28" t="n"/>
      <c r="G301" s="33" t="n"/>
      <c r="H301" s="32" t="n"/>
      <c r="I301" s="29">
        <f>IF(A301="","",IF(E301=0,0,E301-N(F301)))</f>
        <v/>
      </c>
      <c r="J301" s="22">
        <f>IF(A301="","",IF(E301=0,IF(N(F301)&gt;0,"Paid","Nothing due"),IF(N(F301)=0,"Not paid",IF(I301&gt;0,"Part paid",IF(I301&lt;0,"Overpaid","Paid")))))</f>
        <v/>
      </c>
      <c r="K301" s="32" t="n"/>
      <c r="L301" s="22">
        <f>IF(A301="","",IF(I301&gt;0,IF(ISNUMBER(K301),"Contacted, still owes","Yes"),IF(I301&lt;0,"Pay back extra","")))</f>
        <v/>
      </c>
      <c r="M301" s="33" t="n"/>
    </row>
  </sheetData>
  <conditionalFormatting sqref="J2:J301">
    <cfRule type="expression" priority="1" dxfId="0">
      <formula>OR(J2="Not paid",J2="Part paid")</formula>
    </cfRule>
  </conditionalFormatting>
  <conditionalFormatting sqref="L2:L301">
    <cfRule type="expression" priority="2" dxfId="0">
      <formula>L2&lt;&gt;""</formula>
    </cfRule>
  </conditionalFormatting>
  <dataValidations count="2">
    <dataValidation sqref="C2:C301" showDropDown="0" showInputMessage="1" showErrorMessage="1" allowBlank="1" errorTitle="What for" error="Pick a value from the list. What this person is paying for." promptTitle="What for" prompt="What this person is paying for." type="list" errorStyle="warning">
      <formula1>Lists!$A$2:$A$7</formula1>
    </dataValidation>
    <dataValidation sqref="G2:G301" showDropDown="0" showInputMessage="1" showErrorMessage="1" allowBlank="1" errorTitle="Paid via" error="Pick a value from the list. How the money reached you." promptTitle="Paid via" prompt="How the money reached you." type="list" errorStyle="warning">
      <formula1>Lists!$B$2:$B$7</formula1>
    </dataValidation>
  </dataValidations>
  <pageMargins left="0.75" right="0.75" top="1" bottom="1" header="0.5" footer="0.5"/>
  <pageSetup orientation="landscape" fitToWidth="1"/>
  <headerFooter>
    <oddHeader/>
    <oddFooter>&amp;Chttps://hornetforms.com/blog/how-to-collect-money-for-an-event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5B83D"/>
    <outlinePr summaryBelow="1" summaryRight="1"/>
    <pageSetUpPr/>
  </sheetPr>
  <dimension ref="A1:I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12" customWidth="1" min="3" max="3"/>
    <col width="12" customWidth="1" min="4" max="4"/>
    <col width="18" customWidth="1" min="5" max="5"/>
    <col width="11" customWidth="1" min="6" max="6"/>
    <col width="13" customWidth="1" min="7" max="7"/>
    <col width="13" customWidth="1" min="8" max="8"/>
    <col width="30" customWidth="1" min="9" max="9"/>
  </cols>
  <sheetData>
    <row r="1" ht="44" customHeight="1">
      <c r="A1" s="25" t="inlineStr">
        <is>
          <t>What it was for</t>
        </is>
      </c>
      <c r="B1" s="25" t="inlineStr">
        <is>
          <t>Paid to</t>
        </is>
      </c>
      <c r="C1" s="25" t="inlineStr">
        <is>
          <t>Amount</t>
        </is>
      </c>
      <c r="D1" s="25" t="inlineStr">
        <is>
          <t>Date</t>
        </is>
      </c>
      <c r="E1" s="25" t="inlineStr">
        <is>
          <t>Paid from</t>
        </is>
      </c>
      <c r="F1" s="25" t="inlineStr">
        <is>
          <t>Paid back?</t>
        </is>
      </c>
      <c r="G1" s="25" t="inlineStr">
        <is>
          <t>Proof of payment kept?</t>
        </is>
      </c>
      <c r="H1" s="26" t="inlineStr">
        <is>
          <t>Owed back (worked out)</t>
        </is>
      </c>
      <c r="I1" s="25" t="inlineStr">
        <is>
          <t>Notes</t>
        </is>
      </c>
    </row>
    <row r="2">
      <c r="A2" s="27" t="inlineStr">
        <is>
          <t>Room hire deposit</t>
        </is>
      </c>
      <c r="B2" s="27" t="inlineStr">
        <is>
          <t>Riverside Hall</t>
        </is>
      </c>
      <c r="C2" s="30" t="n">
        <v>150</v>
      </c>
      <c r="D2" s="31" t="n">
        <v>46323</v>
      </c>
      <c r="E2" s="27" t="inlineStr">
        <is>
          <t>My own money</t>
        </is>
      </c>
      <c r="F2" s="27" t="inlineStr">
        <is>
          <t>No</t>
        </is>
      </c>
      <c r="G2" s="27" t="inlineStr">
        <is>
          <t>Yes</t>
        </is>
      </c>
      <c r="H2" s="29">
        <f>IF(OR(A2="",E2="",E2="Group money",F2="Yes"),0,N(C2))</f>
        <v/>
      </c>
      <c r="I2" s="27" t="inlineStr">
        <is>
          <t>EXAMPLE row (delete me)</t>
        </is>
      </c>
    </row>
    <row r="3">
      <c r="A3" s="27" t="inlineStr">
        <is>
          <t>Food order deposit</t>
        </is>
      </c>
      <c r="B3" s="27" t="inlineStr">
        <is>
          <t>Corner Kitchen</t>
        </is>
      </c>
      <c r="C3" s="30" t="n">
        <v>120</v>
      </c>
      <c r="D3" s="31" t="n">
        <v>46335</v>
      </c>
      <c r="E3" s="27" t="inlineStr">
        <is>
          <t>Group money</t>
        </is>
      </c>
      <c r="F3" s="33" t="n"/>
      <c r="G3" s="27" t="inlineStr">
        <is>
          <t>Yes</t>
        </is>
      </c>
      <c r="H3" s="29">
        <f>IF(OR(A3="",E3="",E3="Group money",F3="Yes"),0,N(C3))</f>
        <v/>
      </c>
      <c r="I3" s="27" t="inlineStr">
        <is>
          <t>EXAMPLE row (delete me)</t>
        </is>
      </c>
    </row>
    <row r="4">
      <c r="A4" s="27" t="inlineStr">
        <is>
          <t>Name badges and printing</t>
        </is>
      </c>
      <c r="B4" s="27" t="inlineStr">
        <is>
          <t>Print shop</t>
        </is>
      </c>
      <c r="C4" s="30" t="n">
        <v>18.5</v>
      </c>
      <c r="D4" s="31" t="n">
        <v>46336</v>
      </c>
      <c r="E4" s="27" t="inlineStr">
        <is>
          <t>Someone else's money</t>
        </is>
      </c>
      <c r="F4" s="27" t="inlineStr">
        <is>
          <t>Yes</t>
        </is>
      </c>
      <c r="G4" s="27" t="inlineStr">
        <is>
          <t>No</t>
        </is>
      </c>
      <c r="H4" s="29">
        <f>IF(OR(A4="",E4="",E4="Group money",F4="Yes"),0,N(C4))</f>
        <v/>
      </c>
      <c r="I4" s="27" t="inlineStr">
        <is>
          <t>EXAMPLE row (delete me)</t>
        </is>
      </c>
    </row>
    <row r="5">
      <c r="A5" s="33" t="n"/>
      <c r="B5" s="33" t="n"/>
      <c r="C5" s="28" t="n"/>
      <c r="D5" s="32" t="n"/>
      <c r="E5" s="33" t="n"/>
      <c r="F5" s="33" t="n"/>
      <c r="G5" s="33" t="n"/>
      <c r="H5" s="29">
        <f>IF(OR(A5="",E5="",E5="Group money",F5="Yes"),0,N(C5))</f>
        <v/>
      </c>
      <c r="I5" s="33" t="n"/>
    </row>
    <row r="6">
      <c r="A6" s="33" t="n"/>
      <c r="B6" s="33" t="n"/>
      <c r="C6" s="28" t="n"/>
      <c r="D6" s="32" t="n"/>
      <c r="E6" s="33" t="n"/>
      <c r="F6" s="33" t="n"/>
      <c r="G6" s="33" t="n"/>
      <c r="H6" s="29">
        <f>IF(OR(A6="",E6="",E6="Group money",F6="Yes"),0,N(C6))</f>
        <v/>
      </c>
      <c r="I6" s="33" t="n"/>
    </row>
    <row r="7">
      <c r="A7" s="33" t="n"/>
      <c r="B7" s="33" t="n"/>
      <c r="C7" s="28" t="n"/>
      <c r="D7" s="32" t="n"/>
      <c r="E7" s="33" t="n"/>
      <c r="F7" s="33" t="n"/>
      <c r="G7" s="33" t="n"/>
      <c r="H7" s="29">
        <f>IF(OR(A7="",E7="",E7="Group money",F7="Yes"),0,N(C7))</f>
        <v/>
      </c>
      <c r="I7" s="33" t="n"/>
    </row>
    <row r="8">
      <c r="A8" s="33" t="n"/>
      <c r="B8" s="33" t="n"/>
      <c r="C8" s="28" t="n"/>
      <c r="D8" s="32" t="n"/>
      <c r="E8" s="33" t="n"/>
      <c r="F8" s="33" t="n"/>
      <c r="G8" s="33" t="n"/>
      <c r="H8" s="29">
        <f>IF(OR(A8="",E8="",E8="Group money",F8="Yes"),0,N(C8))</f>
        <v/>
      </c>
      <c r="I8" s="33" t="n"/>
    </row>
    <row r="9">
      <c r="A9" s="33" t="n"/>
      <c r="B9" s="33" t="n"/>
      <c r="C9" s="28" t="n"/>
      <c r="D9" s="32" t="n"/>
      <c r="E9" s="33" t="n"/>
      <c r="F9" s="33" t="n"/>
      <c r="G9" s="33" t="n"/>
      <c r="H9" s="29">
        <f>IF(OR(A9="",E9="",E9="Group money",F9="Yes"),0,N(C9))</f>
        <v/>
      </c>
      <c r="I9" s="33" t="n"/>
    </row>
    <row r="10">
      <c r="A10" s="33" t="n"/>
      <c r="B10" s="33" t="n"/>
      <c r="C10" s="28" t="n"/>
      <c r="D10" s="32" t="n"/>
      <c r="E10" s="33" t="n"/>
      <c r="F10" s="33" t="n"/>
      <c r="G10" s="33" t="n"/>
      <c r="H10" s="29">
        <f>IF(OR(A10="",E10="",E10="Group money",F10="Yes"),0,N(C10))</f>
        <v/>
      </c>
      <c r="I10" s="33" t="n"/>
    </row>
    <row r="11">
      <c r="A11" s="33" t="n"/>
      <c r="B11" s="33" t="n"/>
      <c r="C11" s="28" t="n"/>
      <c r="D11" s="32" t="n"/>
      <c r="E11" s="33" t="n"/>
      <c r="F11" s="33" t="n"/>
      <c r="G11" s="33" t="n"/>
      <c r="H11" s="29">
        <f>IF(OR(A11="",E11="",E11="Group money",F11="Yes"),0,N(C11))</f>
        <v/>
      </c>
      <c r="I11" s="33" t="n"/>
    </row>
    <row r="12">
      <c r="A12" s="33" t="n"/>
      <c r="B12" s="33" t="n"/>
      <c r="C12" s="28" t="n"/>
      <c r="D12" s="32" t="n"/>
      <c r="E12" s="33" t="n"/>
      <c r="F12" s="33" t="n"/>
      <c r="G12" s="33" t="n"/>
      <c r="H12" s="29">
        <f>IF(OR(A12="",E12="",E12="Group money",F12="Yes"),0,N(C12))</f>
        <v/>
      </c>
      <c r="I12" s="33" t="n"/>
    </row>
    <row r="13">
      <c r="A13" s="33" t="n"/>
      <c r="B13" s="33" t="n"/>
      <c r="C13" s="28" t="n"/>
      <c r="D13" s="32" t="n"/>
      <c r="E13" s="33" t="n"/>
      <c r="F13" s="33" t="n"/>
      <c r="G13" s="33" t="n"/>
      <c r="H13" s="29">
        <f>IF(OR(A13="",E13="",E13="Group money",F13="Yes"),0,N(C13))</f>
        <v/>
      </c>
      <c r="I13" s="33" t="n"/>
    </row>
    <row r="14">
      <c r="A14" s="33" t="n"/>
      <c r="B14" s="33" t="n"/>
      <c r="C14" s="28" t="n"/>
      <c r="D14" s="32" t="n"/>
      <c r="E14" s="33" t="n"/>
      <c r="F14" s="33" t="n"/>
      <c r="G14" s="33" t="n"/>
      <c r="H14" s="29">
        <f>IF(OR(A14="",E14="",E14="Group money",F14="Yes"),0,N(C14))</f>
        <v/>
      </c>
      <c r="I14" s="33" t="n"/>
    </row>
    <row r="15">
      <c r="A15" s="33" t="n"/>
      <c r="B15" s="33" t="n"/>
      <c r="C15" s="28" t="n"/>
      <c r="D15" s="32" t="n"/>
      <c r="E15" s="33" t="n"/>
      <c r="F15" s="33" t="n"/>
      <c r="G15" s="33" t="n"/>
      <c r="H15" s="29">
        <f>IF(OR(A15="",E15="",E15="Group money",F15="Yes"),0,N(C15))</f>
        <v/>
      </c>
      <c r="I15" s="33" t="n"/>
    </row>
    <row r="16">
      <c r="A16" s="33" t="n"/>
      <c r="B16" s="33" t="n"/>
      <c r="C16" s="28" t="n"/>
      <c r="D16" s="32" t="n"/>
      <c r="E16" s="33" t="n"/>
      <c r="F16" s="33" t="n"/>
      <c r="G16" s="33" t="n"/>
      <c r="H16" s="29">
        <f>IF(OR(A16="",E16="",E16="Group money",F16="Yes"),0,N(C16))</f>
        <v/>
      </c>
      <c r="I16" s="33" t="n"/>
    </row>
    <row r="17">
      <c r="A17" s="33" t="n"/>
      <c r="B17" s="33" t="n"/>
      <c r="C17" s="28" t="n"/>
      <c r="D17" s="32" t="n"/>
      <c r="E17" s="33" t="n"/>
      <c r="F17" s="33" t="n"/>
      <c r="G17" s="33" t="n"/>
      <c r="H17" s="29">
        <f>IF(OR(A17="",E17="",E17="Group money",F17="Yes"),0,N(C17))</f>
        <v/>
      </c>
      <c r="I17" s="33" t="n"/>
    </row>
    <row r="18">
      <c r="A18" s="33" t="n"/>
      <c r="B18" s="33" t="n"/>
      <c r="C18" s="28" t="n"/>
      <c r="D18" s="32" t="n"/>
      <c r="E18" s="33" t="n"/>
      <c r="F18" s="33" t="n"/>
      <c r="G18" s="33" t="n"/>
      <c r="H18" s="29">
        <f>IF(OR(A18="",E18="",E18="Group money",F18="Yes"),0,N(C18))</f>
        <v/>
      </c>
      <c r="I18" s="33" t="n"/>
    </row>
    <row r="19">
      <c r="A19" s="33" t="n"/>
      <c r="B19" s="33" t="n"/>
      <c r="C19" s="28" t="n"/>
      <c r="D19" s="32" t="n"/>
      <c r="E19" s="33" t="n"/>
      <c r="F19" s="33" t="n"/>
      <c r="G19" s="33" t="n"/>
      <c r="H19" s="29">
        <f>IF(OR(A19="",E19="",E19="Group money",F19="Yes"),0,N(C19))</f>
        <v/>
      </c>
      <c r="I19" s="33" t="n"/>
    </row>
    <row r="20">
      <c r="A20" s="33" t="n"/>
      <c r="B20" s="33" t="n"/>
      <c r="C20" s="28" t="n"/>
      <c r="D20" s="32" t="n"/>
      <c r="E20" s="33" t="n"/>
      <c r="F20" s="33" t="n"/>
      <c r="G20" s="33" t="n"/>
      <c r="H20" s="29">
        <f>IF(OR(A20="",E20="",E20="Group money",F20="Yes"),0,N(C20))</f>
        <v/>
      </c>
      <c r="I20" s="33" t="n"/>
    </row>
    <row r="21">
      <c r="A21" s="33" t="n"/>
      <c r="B21" s="33" t="n"/>
      <c r="C21" s="28" t="n"/>
      <c r="D21" s="32" t="n"/>
      <c r="E21" s="33" t="n"/>
      <c r="F21" s="33" t="n"/>
      <c r="G21" s="33" t="n"/>
      <c r="H21" s="29">
        <f>IF(OR(A21="",E21="",E21="Group money",F21="Yes"),0,N(C21))</f>
        <v/>
      </c>
      <c r="I21" s="33" t="n"/>
    </row>
    <row r="22">
      <c r="A22" s="33" t="n"/>
      <c r="B22" s="33" t="n"/>
      <c r="C22" s="28" t="n"/>
      <c r="D22" s="32" t="n"/>
      <c r="E22" s="33" t="n"/>
      <c r="F22" s="33" t="n"/>
      <c r="G22" s="33" t="n"/>
      <c r="H22" s="29">
        <f>IF(OR(A22="",E22="",E22="Group money",F22="Yes"),0,N(C22))</f>
        <v/>
      </c>
      <c r="I22" s="33" t="n"/>
    </row>
    <row r="23">
      <c r="A23" s="33" t="n"/>
      <c r="B23" s="33" t="n"/>
      <c r="C23" s="28" t="n"/>
      <c r="D23" s="32" t="n"/>
      <c r="E23" s="33" t="n"/>
      <c r="F23" s="33" t="n"/>
      <c r="G23" s="33" t="n"/>
      <c r="H23" s="29">
        <f>IF(OR(A23="",E23="",E23="Group money",F23="Yes"),0,N(C23))</f>
        <v/>
      </c>
      <c r="I23" s="33" t="n"/>
    </row>
    <row r="24">
      <c r="A24" s="33" t="n"/>
      <c r="B24" s="33" t="n"/>
      <c r="C24" s="28" t="n"/>
      <c r="D24" s="32" t="n"/>
      <c r="E24" s="33" t="n"/>
      <c r="F24" s="33" t="n"/>
      <c r="G24" s="33" t="n"/>
      <c r="H24" s="29">
        <f>IF(OR(A24="",E24="",E24="Group money",F24="Yes"),0,N(C24))</f>
        <v/>
      </c>
      <c r="I24" s="33" t="n"/>
    </row>
    <row r="25">
      <c r="A25" s="33" t="n"/>
      <c r="B25" s="33" t="n"/>
      <c r="C25" s="28" t="n"/>
      <c r="D25" s="32" t="n"/>
      <c r="E25" s="33" t="n"/>
      <c r="F25" s="33" t="n"/>
      <c r="G25" s="33" t="n"/>
      <c r="H25" s="29">
        <f>IF(OR(A25="",E25="",E25="Group money",F25="Yes"),0,N(C25))</f>
        <v/>
      </c>
      <c r="I25" s="33" t="n"/>
    </row>
    <row r="26">
      <c r="A26" s="33" t="n"/>
      <c r="B26" s="33" t="n"/>
      <c r="C26" s="28" t="n"/>
      <c r="D26" s="32" t="n"/>
      <c r="E26" s="33" t="n"/>
      <c r="F26" s="33" t="n"/>
      <c r="G26" s="33" t="n"/>
      <c r="H26" s="29">
        <f>IF(OR(A26="",E26="",E26="Group money",F26="Yes"),0,N(C26))</f>
        <v/>
      </c>
      <c r="I26" s="33" t="n"/>
    </row>
    <row r="27">
      <c r="A27" s="33" t="n"/>
      <c r="B27" s="33" t="n"/>
      <c r="C27" s="28" t="n"/>
      <c r="D27" s="32" t="n"/>
      <c r="E27" s="33" t="n"/>
      <c r="F27" s="33" t="n"/>
      <c r="G27" s="33" t="n"/>
      <c r="H27" s="29">
        <f>IF(OR(A27="",E27="",E27="Group money",F27="Yes"),0,N(C27))</f>
        <v/>
      </c>
      <c r="I27" s="33" t="n"/>
    </row>
    <row r="28">
      <c r="A28" s="33" t="n"/>
      <c r="B28" s="33" t="n"/>
      <c r="C28" s="28" t="n"/>
      <c r="D28" s="32" t="n"/>
      <c r="E28" s="33" t="n"/>
      <c r="F28" s="33" t="n"/>
      <c r="G28" s="33" t="n"/>
      <c r="H28" s="29">
        <f>IF(OR(A28="",E28="",E28="Group money",F28="Yes"),0,N(C28))</f>
        <v/>
      </c>
      <c r="I28" s="33" t="n"/>
    </row>
    <row r="29">
      <c r="A29" s="33" t="n"/>
      <c r="B29" s="33" t="n"/>
      <c r="C29" s="28" t="n"/>
      <c r="D29" s="32" t="n"/>
      <c r="E29" s="33" t="n"/>
      <c r="F29" s="33" t="n"/>
      <c r="G29" s="33" t="n"/>
      <c r="H29" s="29">
        <f>IF(OR(A29="",E29="",E29="Group money",F29="Yes"),0,N(C29))</f>
        <v/>
      </c>
      <c r="I29" s="33" t="n"/>
    </row>
    <row r="30">
      <c r="A30" s="33" t="n"/>
      <c r="B30" s="33" t="n"/>
      <c r="C30" s="28" t="n"/>
      <c r="D30" s="32" t="n"/>
      <c r="E30" s="33" t="n"/>
      <c r="F30" s="33" t="n"/>
      <c r="G30" s="33" t="n"/>
      <c r="H30" s="29">
        <f>IF(OR(A30="",E30="",E30="Group money",F30="Yes"),0,N(C30))</f>
        <v/>
      </c>
      <c r="I30" s="33" t="n"/>
    </row>
    <row r="31">
      <c r="A31" s="33" t="n"/>
      <c r="B31" s="33" t="n"/>
      <c r="C31" s="28" t="n"/>
      <c r="D31" s="32" t="n"/>
      <c r="E31" s="33" t="n"/>
      <c r="F31" s="33" t="n"/>
      <c r="G31" s="33" t="n"/>
      <c r="H31" s="29">
        <f>IF(OR(A31="",E31="",E31="Group money",F31="Yes"),0,N(C31))</f>
        <v/>
      </c>
      <c r="I31" s="33" t="n"/>
    </row>
    <row r="32">
      <c r="A32" s="33" t="n"/>
      <c r="B32" s="33" t="n"/>
      <c r="C32" s="28" t="n"/>
      <c r="D32" s="32" t="n"/>
      <c r="E32" s="33" t="n"/>
      <c r="F32" s="33" t="n"/>
      <c r="G32" s="33" t="n"/>
      <c r="H32" s="29">
        <f>IF(OR(A32="",E32="",E32="Group money",F32="Yes"),0,N(C32))</f>
        <v/>
      </c>
      <c r="I32" s="33" t="n"/>
    </row>
    <row r="33">
      <c r="A33" s="33" t="n"/>
      <c r="B33" s="33" t="n"/>
      <c r="C33" s="28" t="n"/>
      <c r="D33" s="32" t="n"/>
      <c r="E33" s="33" t="n"/>
      <c r="F33" s="33" t="n"/>
      <c r="G33" s="33" t="n"/>
      <c r="H33" s="29">
        <f>IF(OR(A33="",E33="",E33="Group money",F33="Yes"),0,N(C33))</f>
        <v/>
      </c>
      <c r="I33" s="33" t="n"/>
    </row>
    <row r="34">
      <c r="A34" s="33" t="n"/>
      <c r="B34" s="33" t="n"/>
      <c r="C34" s="28" t="n"/>
      <c r="D34" s="32" t="n"/>
      <c r="E34" s="33" t="n"/>
      <c r="F34" s="33" t="n"/>
      <c r="G34" s="33" t="n"/>
      <c r="H34" s="29">
        <f>IF(OR(A34="",E34="",E34="Group money",F34="Yes"),0,N(C34))</f>
        <v/>
      </c>
      <c r="I34" s="33" t="n"/>
    </row>
    <row r="35">
      <c r="A35" s="33" t="n"/>
      <c r="B35" s="33" t="n"/>
      <c r="C35" s="28" t="n"/>
      <c r="D35" s="32" t="n"/>
      <c r="E35" s="33" t="n"/>
      <c r="F35" s="33" t="n"/>
      <c r="G35" s="33" t="n"/>
      <c r="H35" s="29">
        <f>IF(OR(A35="",E35="",E35="Group money",F35="Yes"),0,N(C35))</f>
        <v/>
      </c>
      <c r="I35" s="33" t="n"/>
    </row>
    <row r="36">
      <c r="A36" s="33" t="n"/>
      <c r="B36" s="33" t="n"/>
      <c r="C36" s="28" t="n"/>
      <c r="D36" s="32" t="n"/>
      <c r="E36" s="33" t="n"/>
      <c r="F36" s="33" t="n"/>
      <c r="G36" s="33" t="n"/>
      <c r="H36" s="29">
        <f>IF(OR(A36="",E36="",E36="Group money",F36="Yes"),0,N(C36))</f>
        <v/>
      </c>
      <c r="I36" s="33" t="n"/>
    </row>
    <row r="37">
      <c r="A37" s="33" t="n"/>
      <c r="B37" s="33" t="n"/>
      <c r="C37" s="28" t="n"/>
      <c r="D37" s="32" t="n"/>
      <c r="E37" s="33" t="n"/>
      <c r="F37" s="33" t="n"/>
      <c r="G37" s="33" t="n"/>
      <c r="H37" s="29">
        <f>IF(OR(A37="",E37="",E37="Group money",F37="Yes"),0,N(C37))</f>
        <v/>
      </c>
      <c r="I37" s="33" t="n"/>
    </row>
    <row r="38">
      <c r="A38" s="33" t="n"/>
      <c r="B38" s="33" t="n"/>
      <c r="C38" s="28" t="n"/>
      <c r="D38" s="32" t="n"/>
      <c r="E38" s="33" t="n"/>
      <c r="F38" s="33" t="n"/>
      <c r="G38" s="33" t="n"/>
      <c r="H38" s="29">
        <f>IF(OR(A38="",E38="",E38="Group money",F38="Yes"),0,N(C38))</f>
        <v/>
      </c>
      <c r="I38" s="33" t="n"/>
    </row>
    <row r="39">
      <c r="A39" s="33" t="n"/>
      <c r="B39" s="33" t="n"/>
      <c r="C39" s="28" t="n"/>
      <c r="D39" s="32" t="n"/>
      <c r="E39" s="33" t="n"/>
      <c r="F39" s="33" t="n"/>
      <c r="G39" s="33" t="n"/>
      <c r="H39" s="29">
        <f>IF(OR(A39="",E39="",E39="Group money",F39="Yes"),0,N(C39))</f>
        <v/>
      </c>
      <c r="I39" s="33" t="n"/>
    </row>
    <row r="40">
      <c r="A40" s="33" t="n"/>
      <c r="B40" s="33" t="n"/>
      <c r="C40" s="28" t="n"/>
      <c r="D40" s="32" t="n"/>
      <c r="E40" s="33" t="n"/>
      <c r="F40" s="33" t="n"/>
      <c r="G40" s="33" t="n"/>
      <c r="H40" s="29">
        <f>IF(OR(A40="",E40="",E40="Group money",F40="Yes"),0,N(C40))</f>
        <v/>
      </c>
      <c r="I40" s="33" t="n"/>
    </row>
    <row r="41">
      <c r="A41" s="33" t="n"/>
      <c r="B41" s="33" t="n"/>
      <c r="C41" s="28" t="n"/>
      <c r="D41" s="32" t="n"/>
      <c r="E41" s="33" t="n"/>
      <c r="F41" s="33" t="n"/>
      <c r="G41" s="33" t="n"/>
      <c r="H41" s="29">
        <f>IF(OR(A41="",E41="",E41="Group money",F41="Yes"),0,N(C41))</f>
        <v/>
      </c>
      <c r="I41" s="33" t="n"/>
    </row>
    <row r="42">
      <c r="A42" s="33" t="n"/>
      <c r="B42" s="33" t="n"/>
      <c r="C42" s="28" t="n"/>
      <c r="D42" s="32" t="n"/>
      <c r="E42" s="33" t="n"/>
      <c r="F42" s="33" t="n"/>
      <c r="G42" s="33" t="n"/>
      <c r="H42" s="29">
        <f>IF(OR(A42="",E42="",E42="Group money",F42="Yes"),0,N(C42))</f>
        <v/>
      </c>
      <c r="I42" s="33" t="n"/>
    </row>
    <row r="43">
      <c r="A43" s="33" t="n"/>
      <c r="B43" s="33" t="n"/>
      <c r="C43" s="28" t="n"/>
      <c r="D43" s="32" t="n"/>
      <c r="E43" s="33" t="n"/>
      <c r="F43" s="33" t="n"/>
      <c r="G43" s="33" t="n"/>
      <c r="H43" s="29">
        <f>IF(OR(A43="",E43="",E43="Group money",F43="Yes"),0,N(C43))</f>
        <v/>
      </c>
      <c r="I43" s="33" t="n"/>
    </row>
    <row r="44">
      <c r="A44" s="33" t="n"/>
      <c r="B44" s="33" t="n"/>
      <c r="C44" s="28" t="n"/>
      <c r="D44" s="32" t="n"/>
      <c r="E44" s="33" t="n"/>
      <c r="F44" s="33" t="n"/>
      <c r="G44" s="33" t="n"/>
      <c r="H44" s="29">
        <f>IF(OR(A44="",E44="",E44="Group money",F44="Yes"),0,N(C44))</f>
        <v/>
      </c>
      <c r="I44" s="33" t="n"/>
    </row>
    <row r="45">
      <c r="A45" s="33" t="n"/>
      <c r="B45" s="33" t="n"/>
      <c r="C45" s="28" t="n"/>
      <c r="D45" s="32" t="n"/>
      <c r="E45" s="33" t="n"/>
      <c r="F45" s="33" t="n"/>
      <c r="G45" s="33" t="n"/>
      <c r="H45" s="29">
        <f>IF(OR(A45="",E45="",E45="Group money",F45="Yes"),0,N(C45))</f>
        <v/>
      </c>
      <c r="I45" s="33" t="n"/>
    </row>
    <row r="46">
      <c r="A46" s="33" t="n"/>
      <c r="B46" s="33" t="n"/>
      <c r="C46" s="28" t="n"/>
      <c r="D46" s="32" t="n"/>
      <c r="E46" s="33" t="n"/>
      <c r="F46" s="33" t="n"/>
      <c r="G46" s="33" t="n"/>
      <c r="H46" s="29">
        <f>IF(OR(A46="",E46="",E46="Group money",F46="Yes"),0,N(C46))</f>
        <v/>
      </c>
      <c r="I46" s="33" t="n"/>
    </row>
    <row r="47">
      <c r="A47" s="33" t="n"/>
      <c r="B47" s="33" t="n"/>
      <c r="C47" s="28" t="n"/>
      <c r="D47" s="32" t="n"/>
      <c r="E47" s="33" t="n"/>
      <c r="F47" s="33" t="n"/>
      <c r="G47" s="33" t="n"/>
      <c r="H47" s="29">
        <f>IF(OR(A47="",E47="",E47="Group money",F47="Yes"),0,N(C47))</f>
        <v/>
      </c>
      <c r="I47" s="33" t="n"/>
    </row>
    <row r="48">
      <c r="A48" s="33" t="n"/>
      <c r="B48" s="33" t="n"/>
      <c r="C48" s="28" t="n"/>
      <c r="D48" s="32" t="n"/>
      <c r="E48" s="33" t="n"/>
      <c r="F48" s="33" t="n"/>
      <c r="G48" s="33" t="n"/>
      <c r="H48" s="29">
        <f>IF(OR(A48="",E48="",E48="Group money",F48="Yes"),0,N(C48))</f>
        <v/>
      </c>
      <c r="I48" s="33" t="n"/>
    </row>
    <row r="49">
      <c r="A49" s="33" t="n"/>
      <c r="B49" s="33" t="n"/>
      <c r="C49" s="28" t="n"/>
      <c r="D49" s="32" t="n"/>
      <c r="E49" s="33" t="n"/>
      <c r="F49" s="33" t="n"/>
      <c r="G49" s="33" t="n"/>
      <c r="H49" s="29">
        <f>IF(OR(A49="",E49="",E49="Group money",F49="Yes"),0,N(C49))</f>
        <v/>
      </c>
      <c r="I49" s="33" t="n"/>
    </row>
    <row r="50">
      <c r="A50" s="33" t="n"/>
      <c r="B50" s="33" t="n"/>
      <c r="C50" s="28" t="n"/>
      <c r="D50" s="32" t="n"/>
      <c r="E50" s="33" t="n"/>
      <c r="F50" s="33" t="n"/>
      <c r="G50" s="33" t="n"/>
      <c r="H50" s="29">
        <f>IF(OR(A50="",E50="",E50="Group money",F50="Yes"),0,N(C50))</f>
        <v/>
      </c>
      <c r="I50" s="33" t="n"/>
    </row>
    <row r="51">
      <c r="A51" s="33" t="n"/>
      <c r="B51" s="33" t="n"/>
      <c r="C51" s="28" t="n"/>
      <c r="D51" s="32" t="n"/>
      <c r="E51" s="33" t="n"/>
      <c r="F51" s="33" t="n"/>
      <c r="G51" s="33" t="n"/>
      <c r="H51" s="29">
        <f>IF(OR(A51="",E51="",E51="Group money",F51="Yes"),0,N(C51))</f>
        <v/>
      </c>
      <c r="I51" s="33" t="n"/>
    </row>
    <row r="52">
      <c r="A52" s="33" t="n"/>
      <c r="B52" s="33" t="n"/>
      <c r="C52" s="28" t="n"/>
      <c r="D52" s="32" t="n"/>
      <c r="E52" s="33" t="n"/>
      <c r="F52" s="33" t="n"/>
      <c r="G52" s="33" t="n"/>
      <c r="H52" s="29">
        <f>IF(OR(A52="",E52="",E52="Group money",F52="Yes"),0,N(C52))</f>
        <v/>
      </c>
      <c r="I52" s="33" t="n"/>
    </row>
    <row r="53">
      <c r="A53" s="33" t="n"/>
      <c r="B53" s="33" t="n"/>
      <c r="C53" s="28" t="n"/>
      <c r="D53" s="32" t="n"/>
      <c r="E53" s="33" t="n"/>
      <c r="F53" s="33" t="n"/>
      <c r="G53" s="33" t="n"/>
      <c r="H53" s="29">
        <f>IF(OR(A53="",E53="",E53="Group money",F53="Yes"),0,N(C53))</f>
        <v/>
      </c>
      <c r="I53" s="33" t="n"/>
    </row>
    <row r="54">
      <c r="A54" s="33" t="n"/>
      <c r="B54" s="33" t="n"/>
      <c r="C54" s="28" t="n"/>
      <c r="D54" s="32" t="n"/>
      <c r="E54" s="33" t="n"/>
      <c r="F54" s="33" t="n"/>
      <c r="G54" s="33" t="n"/>
      <c r="H54" s="29">
        <f>IF(OR(A54="",E54="",E54="Group money",F54="Yes"),0,N(C54))</f>
        <v/>
      </c>
      <c r="I54" s="33" t="n"/>
    </row>
    <row r="55">
      <c r="A55" s="33" t="n"/>
      <c r="B55" s="33" t="n"/>
      <c r="C55" s="28" t="n"/>
      <c r="D55" s="32" t="n"/>
      <c r="E55" s="33" t="n"/>
      <c r="F55" s="33" t="n"/>
      <c r="G55" s="33" t="n"/>
      <c r="H55" s="29">
        <f>IF(OR(A55="",E55="",E55="Group money",F55="Yes"),0,N(C55))</f>
        <v/>
      </c>
      <c r="I55" s="33" t="n"/>
    </row>
    <row r="56">
      <c r="A56" s="33" t="n"/>
      <c r="B56" s="33" t="n"/>
      <c r="C56" s="28" t="n"/>
      <c r="D56" s="32" t="n"/>
      <c r="E56" s="33" t="n"/>
      <c r="F56" s="33" t="n"/>
      <c r="G56" s="33" t="n"/>
      <c r="H56" s="29">
        <f>IF(OR(A56="",E56="",E56="Group money",F56="Yes"),0,N(C56))</f>
        <v/>
      </c>
      <c r="I56" s="33" t="n"/>
    </row>
    <row r="57">
      <c r="A57" s="33" t="n"/>
      <c r="B57" s="33" t="n"/>
      <c r="C57" s="28" t="n"/>
      <c r="D57" s="32" t="n"/>
      <c r="E57" s="33" t="n"/>
      <c r="F57" s="33" t="n"/>
      <c r="G57" s="33" t="n"/>
      <c r="H57" s="29">
        <f>IF(OR(A57="",E57="",E57="Group money",F57="Yes"),0,N(C57))</f>
        <v/>
      </c>
      <c r="I57" s="33" t="n"/>
    </row>
    <row r="58">
      <c r="A58" s="33" t="n"/>
      <c r="B58" s="33" t="n"/>
      <c r="C58" s="28" t="n"/>
      <c r="D58" s="32" t="n"/>
      <c r="E58" s="33" t="n"/>
      <c r="F58" s="33" t="n"/>
      <c r="G58" s="33" t="n"/>
      <c r="H58" s="29">
        <f>IF(OR(A58="",E58="",E58="Group money",F58="Yes"),0,N(C58))</f>
        <v/>
      </c>
      <c r="I58" s="33" t="n"/>
    </row>
    <row r="59">
      <c r="A59" s="33" t="n"/>
      <c r="B59" s="33" t="n"/>
      <c r="C59" s="28" t="n"/>
      <c r="D59" s="32" t="n"/>
      <c r="E59" s="33" t="n"/>
      <c r="F59" s="33" t="n"/>
      <c r="G59" s="33" t="n"/>
      <c r="H59" s="29">
        <f>IF(OR(A59="",E59="",E59="Group money",F59="Yes"),0,N(C59))</f>
        <v/>
      </c>
      <c r="I59" s="33" t="n"/>
    </row>
    <row r="60">
      <c r="A60" s="33" t="n"/>
      <c r="B60" s="33" t="n"/>
      <c r="C60" s="28" t="n"/>
      <c r="D60" s="32" t="n"/>
      <c r="E60" s="33" t="n"/>
      <c r="F60" s="33" t="n"/>
      <c r="G60" s="33" t="n"/>
      <c r="H60" s="29">
        <f>IF(OR(A60="",E60="",E60="Group money",F60="Yes"),0,N(C60))</f>
        <v/>
      </c>
      <c r="I60" s="33" t="n"/>
    </row>
    <row r="61">
      <c r="A61" s="33" t="n"/>
      <c r="B61" s="33" t="n"/>
      <c r="C61" s="28" t="n"/>
      <c r="D61" s="32" t="n"/>
      <c r="E61" s="33" t="n"/>
      <c r="F61" s="33" t="n"/>
      <c r="G61" s="33" t="n"/>
      <c r="H61" s="29">
        <f>IF(OR(A61="",E61="",E61="Group money",F61="Yes"),0,N(C61))</f>
        <v/>
      </c>
      <c r="I61" s="33" t="n"/>
    </row>
    <row r="62">
      <c r="A62" s="33" t="n"/>
      <c r="B62" s="33" t="n"/>
      <c r="C62" s="28" t="n"/>
      <c r="D62" s="32" t="n"/>
      <c r="E62" s="33" t="n"/>
      <c r="F62" s="33" t="n"/>
      <c r="G62" s="33" t="n"/>
      <c r="H62" s="29">
        <f>IF(OR(A62="",E62="",E62="Group money",F62="Yes"),0,N(C62))</f>
        <v/>
      </c>
      <c r="I62" s="33" t="n"/>
    </row>
    <row r="63">
      <c r="A63" s="33" t="n"/>
      <c r="B63" s="33" t="n"/>
      <c r="C63" s="28" t="n"/>
      <c r="D63" s="32" t="n"/>
      <c r="E63" s="33" t="n"/>
      <c r="F63" s="33" t="n"/>
      <c r="G63" s="33" t="n"/>
      <c r="H63" s="29">
        <f>IF(OR(A63="",E63="",E63="Group money",F63="Yes"),0,N(C63))</f>
        <v/>
      </c>
      <c r="I63" s="33" t="n"/>
    </row>
    <row r="64">
      <c r="A64" s="33" t="n"/>
      <c r="B64" s="33" t="n"/>
      <c r="C64" s="28" t="n"/>
      <c r="D64" s="32" t="n"/>
      <c r="E64" s="33" t="n"/>
      <c r="F64" s="33" t="n"/>
      <c r="G64" s="33" t="n"/>
      <c r="H64" s="29">
        <f>IF(OR(A64="",E64="",E64="Group money",F64="Yes"),0,N(C64))</f>
        <v/>
      </c>
      <c r="I64" s="33" t="n"/>
    </row>
    <row r="65">
      <c r="A65" s="33" t="n"/>
      <c r="B65" s="33" t="n"/>
      <c r="C65" s="28" t="n"/>
      <c r="D65" s="32" t="n"/>
      <c r="E65" s="33" t="n"/>
      <c r="F65" s="33" t="n"/>
      <c r="G65" s="33" t="n"/>
      <c r="H65" s="29">
        <f>IF(OR(A65="",E65="",E65="Group money",F65="Yes"),0,N(C65))</f>
        <v/>
      </c>
      <c r="I65" s="33" t="n"/>
    </row>
    <row r="66">
      <c r="A66" s="33" t="n"/>
      <c r="B66" s="33" t="n"/>
      <c r="C66" s="28" t="n"/>
      <c r="D66" s="32" t="n"/>
      <c r="E66" s="33" t="n"/>
      <c r="F66" s="33" t="n"/>
      <c r="G66" s="33" t="n"/>
      <c r="H66" s="29">
        <f>IF(OR(A66="",E66="",E66="Group money",F66="Yes"),0,N(C66))</f>
        <v/>
      </c>
      <c r="I66" s="33" t="n"/>
    </row>
    <row r="67">
      <c r="A67" s="33" t="n"/>
      <c r="B67" s="33" t="n"/>
      <c r="C67" s="28" t="n"/>
      <c r="D67" s="32" t="n"/>
      <c r="E67" s="33" t="n"/>
      <c r="F67" s="33" t="n"/>
      <c r="G67" s="33" t="n"/>
      <c r="H67" s="29">
        <f>IF(OR(A67="",E67="",E67="Group money",F67="Yes"),0,N(C67))</f>
        <v/>
      </c>
      <c r="I67" s="33" t="n"/>
    </row>
    <row r="68">
      <c r="A68" s="33" t="n"/>
      <c r="B68" s="33" t="n"/>
      <c r="C68" s="28" t="n"/>
      <c r="D68" s="32" t="n"/>
      <c r="E68" s="33" t="n"/>
      <c r="F68" s="33" t="n"/>
      <c r="G68" s="33" t="n"/>
      <c r="H68" s="29">
        <f>IF(OR(A68="",E68="",E68="Group money",F68="Yes"),0,N(C68))</f>
        <v/>
      </c>
      <c r="I68" s="33" t="n"/>
    </row>
    <row r="69">
      <c r="A69" s="33" t="n"/>
      <c r="B69" s="33" t="n"/>
      <c r="C69" s="28" t="n"/>
      <c r="D69" s="32" t="n"/>
      <c r="E69" s="33" t="n"/>
      <c r="F69" s="33" t="n"/>
      <c r="G69" s="33" t="n"/>
      <c r="H69" s="29">
        <f>IF(OR(A69="",E69="",E69="Group money",F69="Yes"),0,N(C69))</f>
        <v/>
      </c>
      <c r="I69" s="33" t="n"/>
    </row>
    <row r="70">
      <c r="A70" s="33" t="n"/>
      <c r="B70" s="33" t="n"/>
      <c r="C70" s="28" t="n"/>
      <c r="D70" s="32" t="n"/>
      <c r="E70" s="33" t="n"/>
      <c r="F70" s="33" t="n"/>
      <c r="G70" s="33" t="n"/>
      <c r="H70" s="29">
        <f>IF(OR(A70="",E70="",E70="Group money",F70="Yes"),0,N(C70))</f>
        <v/>
      </c>
      <c r="I70" s="33" t="n"/>
    </row>
    <row r="71">
      <c r="A71" s="33" t="n"/>
      <c r="B71" s="33" t="n"/>
      <c r="C71" s="28" t="n"/>
      <c r="D71" s="32" t="n"/>
      <c r="E71" s="33" t="n"/>
      <c r="F71" s="33" t="n"/>
      <c r="G71" s="33" t="n"/>
      <c r="H71" s="29">
        <f>IF(OR(A71="",E71="",E71="Group money",F71="Yes"),0,N(C71))</f>
        <v/>
      </c>
      <c r="I71" s="33" t="n"/>
    </row>
    <row r="72">
      <c r="A72" s="33" t="n"/>
      <c r="B72" s="33" t="n"/>
      <c r="C72" s="28" t="n"/>
      <c r="D72" s="32" t="n"/>
      <c r="E72" s="33" t="n"/>
      <c r="F72" s="33" t="n"/>
      <c r="G72" s="33" t="n"/>
      <c r="H72" s="29">
        <f>IF(OR(A72="",E72="",E72="Group money",F72="Yes"),0,N(C72))</f>
        <v/>
      </c>
      <c r="I72" s="33" t="n"/>
    </row>
    <row r="73">
      <c r="A73" s="33" t="n"/>
      <c r="B73" s="33" t="n"/>
      <c r="C73" s="28" t="n"/>
      <c r="D73" s="32" t="n"/>
      <c r="E73" s="33" t="n"/>
      <c r="F73" s="33" t="n"/>
      <c r="G73" s="33" t="n"/>
      <c r="H73" s="29">
        <f>IF(OR(A73="",E73="",E73="Group money",F73="Yes"),0,N(C73))</f>
        <v/>
      </c>
      <c r="I73" s="33" t="n"/>
    </row>
    <row r="74">
      <c r="A74" s="33" t="n"/>
      <c r="B74" s="33" t="n"/>
      <c r="C74" s="28" t="n"/>
      <c r="D74" s="32" t="n"/>
      <c r="E74" s="33" t="n"/>
      <c r="F74" s="33" t="n"/>
      <c r="G74" s="33" t="n"/>
      <c r="H74" s="29">
        <f>IF(OR(A74="",E74="",E74="Group money",F74="Yes"),0,N(C74))</f>
        <v/>
      </c>
      <c r="I74" s="33" t="n"/>
    </row>
    <row r="75">
      <c r="A75" s="33" t="n"/>
      <c r="B75" s="33" t="n"/>
      <c r="C75" s="28" t="n"/>
      <c r="D75" s="32" t="n"/>
      <c r="E75" s="33" t="n"/>
      <c r="F75" s="33" t="n"/>
      <c r="G75" s="33" t="n"/>
      <c r="H75" s="29">
        <f>IF(OR(A75="",E75="",E75="Group money",F75="Yes"),0,N(C75))</f>
        <v/>
      </c>
      <c r="I75" s="33" t="n"/>
    </row>
    <row r="76">
      <c r="A76" s="33" t="n"/>
      <c r="B76" s="33" t="n"/>
      <c r="C76" s="28" t="n"/>
      <c r="D76" s="32" t="n"/>
      <c r="E76" s="33" t="n"/>
      <c r="F76" s="33" t="n"/>
      <c r="G76" s="33" t="n"/>
      <c r="H76" s="29">
        <f>IF(OR(A76="",E76="",E76="Group money",F76="Yes"),0,N(C76))</f>
        <v/>
      </c>
      <c r="I76" s="33" t="n"/>
    </row>
    <row r="77">
      <c r="A77" s="33" t="n"/>
      <c r="B77" s="33" t="n"/>
      <c r="C77" s="28" t="n"/>
      <c r="D77" s="32" t="n"/>
      <c r="E77" s="33" t="n"/>
      <c r="F77" s="33" t="n"/>
      <c r="G77" s="33" t="n"/>
      <c r="H77" s="29">
        <f>IF(OR(A77="",E77="",E77="Group money",F77="Yes"),0,N(C77))</f>
        <v/>
      </c>
      <c r="I77" s="33" t="n"/>
    </row>
    <row r="78">
      <c r="A78" s="33" t="n"/>
      <c r="B78" s="33" t="n"/>
      <c r="C78" s="28" t="n"/>
      <c r="D78" s="32" t="n"/>
      <c r="E78" s="33" t="n"/>
      <c r="F78" s="33" t="n"/>
      <c r="G78" s="33" t="n"/>
      <c r="H78" s="29">
        <f>IF(OR(A78="",E78="",E78="Group money",F78="Yes"),0,N(C78))</f>
        <v/>
      </c>
      <c r="I78" s="33" t="n"/>
    </row>
    <row r="79">
      <c r="A79" s="33" t="n"/>
      <c r="B79" s="33" t="n"/>
      <c r="C79" s="28" t="n"/>
      <c r="D79" s="32" t="n"/>
      <c r="E79" s="33" t="n"/>
      <c r="F79" s="33" t="n"/>
      <c r="G79" s="33" t="n"/>
      <c r="H79" s="29">
        <f>IF(OR(A79="",E79="",E79="Group money",F79="Yes"),0,N(C79))</f>
        <v/>
      </c>
      <c r="I79" s="33" t="n"/>
    </row>
    <row r="80">
      <c r="A80" s="33" t="n"/>
      <c r="B80" s="33" t="n"/>
      <c r="C80" s="28" t="n"/>
      <c r="D80" s="32" t="n"/>
      <c r="E80" s="33" t="n"/>
      <c r="F80" s="33" t="n"/>
      <c r="G80" s="33" t="n"/>
      <c r="H80" s="29">
        <f>IF(OR(A80="",E80="",E80="Group money",F80="Yes"),0,N(C80))</f>
        <v/>
      </c>
      <c r="I80" s="33" t="n"/>
    </row>
    <row r="81">
      <c r="A81" s="33" t="n"/>
      <c r="B81" s="33" t="n"/>
      <c r="C81" s="28" t="n"/>
      <c r="D81" s="32" t="n"/>
      <c r="E81" s="33" t="n"/>
      <c r="F81" s="33" t="n"/>
      <c r="G81" s="33" t="n"/>
      <c r="H81" s="29">
        <f>IF(OR(A81="",E81="",E81="Group money",F81="Yes"),0,N(C81))</f>
        <v/>
      </c>
      <c r="I81" s="33" t="n"/>
    </row>
    <row r="82">
      <c r="A82" s="33" t="n"/>
      <c r="B82" s="33" t="n"/>
      <c r="C82" s="28" t="n"/>
      <c r="D82" s="32" t="n"/>
      <c r="E82" s="33" t="n"/>
      <c r="F82" s="33" t="n"/>
      <c r="G82" s="33" t="n"/>
      <c r="H82" s="29">
        <f>IF(OR(A82="",E82="",E82="Group money",F82="Yes"),0,N(C82))</f>
        <v/>
      </c>
      <c r="I82" s="33" t="n"/>
    </row>
    <row r="83">
      <c r="A83" s="33" t="n"/>
      <c r="B83" s="33" t="n"/>
      <c r="C83" s="28" t="n"/>
      <c r="D83" s="32" t="n"/>
      <c r="E83" s="33" t="n"/>
      <c r="F83" s="33" t="n"/>
      <c r="G83" s="33" t="n"/>
      <c r="H83" s="29">
        <f>IF(OR(A83="",E83="",E83="Group money",F83="Yes"),0,N(C83))</f>
        <v/>
      </c>
      <c r="I83" s="33" t="n"/>
    </row>
    <row r="84">
      <c r="A84" s="33" t="n"/>
      <c r="B84" s="33" t="n"/>
      <c r="C84" s="28" t="n"/>
      <c r="D84" s="32" t="n"/>
      <c r="E84" s="33" t="n"/>
      <c r="F84" s="33" t="n"/>
      <c r="G84" s="33" t="n"/>
      <c r="H84" s="29">
        <f>IF(OR(A84="",E84="",E84="Group money",F84="Yes"),0,N(C84))</f>
        <v/>
      </c>
      <c r="I84" s="33" t="n"/>
    </row>
    <row r="85">
      <c r="A85" s="33" t="n"/>
      <c r="B85" s="33" t="n"/>
      <c r="C85" s="28" t="n"/>
      <c r="D85" s="32" t="n"/>
      <c r="E85" s="33" t="n"/>
      <c r="F85" s="33" t="n"/>
      <c r="G85" s="33" t="n"/>
      <c r="H85" s="29">
        <f>IF(OR(A85="",E85="",E85="Group money",F85="Yes"),0,N(C85))</f>
        <v/>
      </c>
      <c r="I85" s="33" t="n"/>
    </row>
    <row r="86">
      <c r="A86" s="33" t="n"/>
      <c r="B86" s="33" t="n"/>
      <c r="C86" s="28" t="n"/>
      <c r="D86" s="32" t="n"/>
      <c r="E86" s="33" t="n"/>
      <c r="F86" s="33" t="n"/>
      <c r="G86" s="33" t="n"/>
      <c r="H86" s="29">
        <f>IF(OR(A86="",E86="",E86="Group money",F86="Yes"),0,N(C86))</f>
        <v/>
      </c>
      <c r="I86" s="33" t="n"/>
    </row>
    <row r="87">
      <c r="A87" s="33" t="n"/>
      <c r="B87" s="33" t="n"/>
      <c r="C87" s="28" t="n"/>
      <c r="D87" s="32" t="n"/>
      <c r="E87" s="33" t="n"/>
      <c r="F87" s="33" t="n"/>
      <c r="G87" s="33" t="n"/>
      <c r="H87" s="29">
        <f>IF(OR(A87="",E87="",E87="Group money",F87="Yes"),0,N(C87))</f>
        <v/>
      </c>
      <c r="I87" s="33" t="n"/>
    </row>
    <row r="88">
      <c r="A88" s="33" t="n"/>
      <c r="B88" s="33" t="n"/>
      <c r="C88" s="28" t="n"/>
      <c r="D88" s="32" t="n"/>
      <c r="E88" s="33" t="n"/>
      <c r="F88" s="33" t="n"/>
      <c r="G88" s="33" t="n"/>
      <c r="H88" s="29">
        <f>IF(OR(A88="",E88="",E88="Group money",F88="Yes"),0,N(C88))</f>
        <v/>
      </c>
      <c r="I88" s="33" t="n"/>
    </row>
    <row r="89">
      <c r="A89" s="33" t="n"/>
      <c r="B89" s="33" t="n"/>
      <c r="C89" s="28" t="n"/>
      <c r="D89" s="32" t="n"/>
      <c r="E89" s="33" t="n"/>
      <c r="F89" s="33" t="n"/>
      <c r="G89" s="33" t="n"/>
      <c r="H89" s="29">
        <f>IF(OR(A89="",E89="",E89="Group money",F89="Yes"),0,N(C89))</f>
        <v/>
      </c>
      <c r="I89" s="33" t="n"/>
    </row>
    <row r="90">
      <c r="A90" s="33" t="n"/>
      <c r="B90" s="33" t="n"/>
      <c r="C90" s="28" t="n"/>
      <c r="D90" s="32" t="n"/>
      <c r="E90" s="33" t="n"/>
      <c r="F90" s="33" t="n"/>
      <c r="G90" s="33" t="n"/>
      <c r="H90" s="29">
        <f>IF(OR(A90="",E90="",E90="Group money",F90="Yes"),0,N(C90))</f>
        <v/>
      </c>
      <c r="I90" s="33" t="n"/>
    </row>
    <row r="91">
      <c r="A91" s="33" t="n"/>
      <c r="B91" s="33" t="n"/>
      <c r="C91" s="28" t="n"/>
      <c r="D91" s="32" t="n"/>
      <c r="E91" s="33" t="n"/>
      <c r="F91" s="33" t="n"/>
      <c r="G91" s="33" t="n"/>
      <c r="H91" s="29">
        <f>IF(OR(A91="",E91="",E91="Group money",F91="Yes"),0,N(C91))</f>
        <v/>
      </c>
      <c r="I91" s="33" t="n"/>
    </row>
    <row r="92">
      <c r="A92" s="33" t="n"/>
      <c r="B92" s="33" t="n"/>
      <c r="C92" s="28" t="n"/>
      <c r="D92" s="32" t="n"/>
      <c r="E92" s="33" t="n"/>
      <c r="F92" s="33" t="n"/>
      <c r="G92" s="33" t="n"/>
      <c r="H92" s="29">
        <f>IF(OR(A92="",E92="",E92="Group money",F92="Yes"),0,N(C92))</f>
        <v/>
      </c>
      <c r="I92" s="33" t="n"/>
    </row>
    <row r="93">
      <c r="A93" s="33" t="n"/>
      <c r="B93" s="33" t="n"/>
      <c r="C93" s="28" t="n"/>
      <c r="D93" s="32" t="n"/>
      <c r="E93" s="33" t="n"/>
      <c r="F93" s="33" t="n"/>
      <c r="G93" s="33" t="n"/>
      <c r="H93" s="29">
        <f>IF(OR(A93="",E93="",E93="Group money",F93="Yes"),0,N(C93))</f>
        <v/>
      </c>
      <c r="I93" s="33" t="n"/>
    </row>
    <row r="94">
      <c r="A94" s="33" t="n"/>
      <c r="B94" s="33" t="n"/>
      <c r="C94" s="28" t="n"/>
      <c r="D94" s="32" t="n"/>
      <c r="E94" s="33" t="n"/>
      <c r="F94" s="33" t="n"/>
      <c r="G94" s="33" t="n"/>
      <c r="H94" s="29">
        <f>IF(OR(A94="",E94="",E94="Group money",F94="Yes"),0,N(C94))</f>
        <v/>
      </c>
      <c r="I94" s="33" t="n"/>
    </row>
    <row r="95">
      <c r="A95" s="33" t="n"/>
      <c r="B95" s="33" t="n"/>
      <c r="C95" s="28" t="n"/>
      <c r="D95" s="32" t="n"/>
      <c r="E95" s="33" t="n"/>
      <c r="F95" s="33" t="n"/>
      <c r="G95" s="33" t="n"/>
      <c r="H95" s="29">
        <f>IF(OR(A95="",E95="",E95="Group money",F95="Yes"),0,N(C95))</f>
        <v/>
      </c>
      <c r="I95" s="33" t="n"/>
    </row>
    <row r="96">
      <c r="A96" s="33" t="n"/>
      <c r="B96" s="33" t="n"/>
      <c r="C96" s="28" t="n"/>
      <c r="D96" s="32" t="n"/>
      <c r="E96" s="33" t="n"/>
      <c r="F96" s="33" t="n"/>
      <c r="G96" s="33" t="n"/>
      <c r="H96" s="29">
        <f>IF(OR(A96="",E96="",E96="Group money",F96="Yes"),0,N(C96))</f>
        <v/>
      </c>
      <c r="I96" s="33" t="n"/>
    </row>
    <row r="97">
      <c r="A97" s="33" t="n"/>
      <c r="B97" s="33" t="n"/>
      <c r="C97" s="28" t="n"/>
      <c r="D97" s="32" t="n"/>
      <c r="E97" s="33" t="n"/>
      <c r="F97" s="33" t="n"/>
      <c r="G97" s="33" t="n"/>
      <c r="H97" s="29">
        <f>IF(OR(A97="",E97="",E97="Group money",F97="Yes"),0,N(C97))</f>
        <v/>
      </c>
      <c r="I97" s="33" t="n"/>
    </row>
    <row r="98">
      <c r="A98" s="33" t="n"/>
      <c r="B98" s="33" t="n"/>
      <c r="C98" s="28" t="n"/>
      <c r="D98" s="32" t="n"/>
      <c r="E98" s="33" t="n"/>
      <c r="F98" s="33" t="n"/>
      <c r="G98" s="33" t="n"/>
      <c r="H98" s="29">
        <f>IF(OR(A98="",E98="",E98="Group money",F98="Yes"),0,N(C98))</f>
        <v/>
      </c>
      <c r="I98" s="33" t="n"/>
    </row>
    <row r="99">
      <c r="A99" s="33" t="n"/>
      <c r="B99" s="33" t="n"/>
      <c r="C99" s="28" t="n"/>
      <c r="D99" s="32" t="n"/>
      <c r="E99" s="33" t="n"/>
      <c r="F99" s="33" t="n"/>
      <c r="G99" s="33" t="n"/>
      <c r="H99" s="29">
        <f>IF(OR(A99="",E99="",E99="Group money",F99="Yes"),0,N(C99))</f>
        <v/>
      </c>
      <c r="I99" s="33" t="n"/>
    </row>
    <row r="100">
      <c r="A100" s="33" t="n"/>
      <c r="B100" s="33" t="n"/>
      <c r="C100" s="28" t="n"/>
      <c r="D100" s="32" t="n"/>
      <c r="E100" s="33" t="n"/>
      <c r="F100" s="33" t="n"/>
      <c r="G100" s="33" t="n"/>
      <c r="H100" s="29">
        <f>IF(OR(A100="",E100="",E100="Group money",F100="Yes"),0,N(C100))</f>
        <v/>
      </c>
      <c r="I100" s="33" t="n"/>
    </row>
    <row r="101">
      <c r="A101" s="33" t="n"/>
      <c r="B101" s="33" t="n"/>
      <c r="C101" s="28" t="n"/>
      <c r="D101" s="32" t="n"/>
      <c r="E101" s="33" t="n"/>
      <c r="F101" s="33" t="n"/>
      <c r="G101" s="33" t="n"/>
      <c r="H101" s="29">
        <f>IF(OR(A101="",E101="",E101="Group money",F101="Yes"),0,N(C101))</f>
        <v/>
      </c>
      <c r="I101" s="33" t="n"/>
    </row>
  </sheetData>
  <dataValidations count="2">
    <dataValidation sqref="E2:E101" showDropDown="0" showInputMessage="1" showErrorMessage="1" allowBlank="1" errorTitle="Paid from" error="Pick a value from the list. Whose money paid this cost." promptTitle="Paid from" prompt="Whose money paid this cost." type="list" errorStyle="warning">
      <formula1>Lists!$C$2:$C$4</formula1>
    </dataValidation>
    <dataValidation sqref="F2:G101" showDropDown="0" showInputMessage="1" showErrorMessage="1" allowBlank="1" errorTitle="Yes or no" error="Pick a value from the list. Pick Yes or No." promptTitle="Yes or no" prompt="Pick Yes or No." type="list" errorStyle="warning">
      <formula1>Lists!$D$2:$D$3</formula1>
    </dataValidation>
  </dataValidations>
  <pageMargins left="0.75" right="0.75" top="1" bottom="1" header="0.5" footer="0.5"/>
  <pageSetup orientation="landscape" fitToWidth="1"/>
  <headerFooter>
    <oddHeader/>
    <oddFooter>&amp;Chttps://hornetforms.com/blog/how-to-collect-money-for-an-event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5E5468"/>
    <outlinePr summaryBelow="1" summaryRight="1"/>
    <pageSetUpPr/>
  </sheetPr>
  <dimension ref="B2:E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6" customWidth="1" min="3" max="3"/>
    <col width="22" customWidth="1" min="4" max="4"/>
    <col width="14" customWidth="1" min="5" max="5"/>
  </cols>
  <sheetData>
    <row r="2" ht="32" customHeight="1">
      <c r="B2" s="3" t="inlineStr">
        <is>
          <t>Setting</t>
        </is>
      </c>
      <c r="C2" s="3" t="inlineStr">
        <is>
          <t>Your number</t>
        </is>
      </c>
      <c r="D2" s="3" t="inlineStr">
        <is>
          <t>Template default (example)</t>
        </is>
      </c>
      <c r="E2" s="3" t="inlineStr">
        <is>
          <t>In use</t>
        </is>
      </c>
    </row>
    <row r="3">
      <c r="B3" s="34" t="inlineStr">
        <is>
          <t>Amount each person owes (when Amount due is blank)</t>
        </is>
      </c>
      <c r="C3" s="35" t="n"/>
      <c r="D3" s="36" t="n">
        <v>40</v>
      </c>
      <c r="E3" s="37">
        <f>IF(ISNUMBER(C3),C3,D3)</f>
        <v/>
      </c>
    </row>
    <row r="4">
      <c r="B4" s="34" t="inlineStr">
        <is>
          <t>Money deadline (a date)</t>
        </is>
      </c>
      <c r="C4" s="38" t="n"/>
      <c r="D4" s="39" t="n">
        <v>46346</v>
      </c>
      <c r="E4" s="40">
        <f>IF(ISNUMBER(C4),C4,D4)</f>
        <v/>
      </c>
    </row>
    <row r="7">
      <c r="B7" s="41" t="inlineStr">
        <is>
          <t>Amounts are in your own currency. Use one currency for the whole sheet.</t>
        </is>
      </c>
    </row>
    <row r="8">
      <c r="B8" s="14" t="inlineStr">
        <is>
          <t>Made by HornetForms, https://hornetforms.com/blog/how-to-collect-money-for-an-event</t>
        </is>
      </c>
    </row>
  </sheetData>
  <pageMargins left="0.75" right="0.75" top="1" bottom="1" header="0.5" footer="0.5"/>
  <pageSetup orientation="landscape" fitToWidth="1"/>
  <headerFooter>
    <oddHeader/>
    <oddFooter>&amp;Chttps://hornetforms.com/blog/how-to-collect-money-for-an-event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5E5468"/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3" t="inlineStr">
        <is>
          <t>What for</t>
        </is>
      </c>
      <c r="B1" s="3" t="inlineStr">
        <is>
          <t>Paid via</t>
        </is>
      </c>
      <c r="C1" s="3" t="inlineStr">
        <is>
          <t>Paid from</t>
        </is>
      </c>
      <c r="D1" s="3" t="inlineStr">
        <is>
          <t>Yes or no</t>
        </is>
      </c>
    </row>
    <row r="2">
      <c r="A2" s="33" t="inlineStr">
        <is>
          <t>Ticket</t>
        </is>
      </c>
      <c r="B2" s="33" t="inlineStr">
        <is>
          <t>Cash</t>
        </is>
      </c>
      <c r="C2" s="33" t="inlineStr">
        <is>
          <t>Group money</t>
        </is>
      </c>
      <c r="D2" s="33" t="inlineStr">
        <is>
          <t>Yes</t>
        </is>
      </c>
    </row>
    <row r="3">
      <c r="A3" s="33" t="inlineStr">
        <is>
          <t>Share of a cost</t>
        </is>
      </c>
      <c r="B3" s="33" t="inlineStr">
        <is>
          <t>Check</t>
        </is>
      </c>
      <c r="C3" s="33" t="inlineStr">
        <is>
          <t>My own money</t>
        </is>
      </c>
      <c r="D3" s="33" t="inlineStr">
        <is>
          <t>No</t>
        </is>
      </c>
    </row>
    <row r="4">
      <c r="A4" s="33" t="inlineStr">
        <is>
          <t>Group gift</t>
        </is>
      </c>
      <c r="B4" s="33" t="inlineStr">
        <is>
          <t>Bank transfer</t>
        </is>
      </c>
      <c r="C4" s="33" t="inlineStr">
        <is>
          <t>Someone else's money</t>
        </is>
      </c>
    </row>
    <row r="5">
      <c r="A5" s="33" t="inlineStr">
        <is>
          <t>Team fees</t>
        </is>
      </c>
      <c r="B5" s="33" t="inlineStr">
        <is>
          <t>Payment app</t>
        </is>
      </c>
    </row>
    <row r="6">
      <c r="A6" s="33" t="inlineStr">
        <is>
          <t>Donation</t>
        </is>
      </c>
      <c r="B6" s="33" t="inlineStr">
        <is>
          <t>Payment form</t>
        </is>
      </c>
    </row>
    <row r="7">
      <c r="A7" s="33" t="inlineStr">
        <is>
          <t>Other</t>
        </is>
      </c>
      <c r="B7" s="33" t="inlineStr">
        <is>
          <t>Other</t>
        </is>
      </c>
    </row>
    <row r="10">
      <c r="A10" s="14" t="inlineStr">
        <is>
          <t>Change a list item here and the dropdowns follow. Keep the same number of items.</t>
        </is>
      </c>
    </row>
  </sheetData>
  <pageMargins left="0.75" right="0.75" top="1" bottom="1" header="0.5" footer="0.5"/>
  <pageSetup orientation="landscape" fitToWidth="1"/>
  <headerFooter>
    <oddHeader/>
    <oddFooter>&amp;Chttps://hornetforms.com/blog/how-to-collect-money-for-an-event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2026-11-02T17:35:58Z</dcterms:created>
  <dcterms:modified xmlns:dcterms="http://purl.org/dc/terms/" xmlns:xsi="http://www.w3.org/2001/XMLSchema-instance" xsi:type="dcterms:W3CDTF">2026-11-02T17:36:00Z</dcterms:modified>
</cp:coreProperties>
</file>