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ests" sheetId="2" state="visible" r:id="rId2"/>
    <sheet xmlns:r="http://schemas.openxmlformats.org/officeDocument/2006/relationships" name="Summary" sheetId="3" state="visible" r:id="rId3"/>
    <sheet xmlns:r="http://schemas.openxmlformats.org/officeDocument/2006/relationships" name="Settings"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9"/>
    </font>
    <font>
      <name val="Arial"/>
      <b val="1"/>
      <color rgb="00231A2E"/>
      <sz val="16"/>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D9D3E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3" borderId="1" pivotButton="0" quotePrefix="0" xfId="0"/>
    <xf numFmtId="164" fontId="9" fillId="3" borderId="1" pivotButton="0" quotePrefix="0" xfId="0"/>
    <xf numFmtId="4" fontId="9" fillId="3" borderId="1" pivotButton="0" quotePrefix="0" xfId="0"/>
    <xf numFmtId="164" fontId="6" fillId="4" borderId="1" pivotButton="0" quotePrefix="0" xfId="0"/>
    <xf numFmtId="1" fontId="6" fillId="4" borderId="1" applyAlignment="1" pivotButton="0" quotePrefix="0" xfId="0">
      <alignment horizontal="center"/>
    </xf>
    <xf numFmtId="0" fontId="6" fillId="4" borderId="1" pivotButton="0" quotePrefix="0" xfId="0"/>
    <xf numFmtId="0" fontId="10" fillId="4" borderId="1" pivotButton="0" quotePrefix="0" xfId="0"/>
    <xf numFmtId="0" fontId="6" fillId="3" borderId="1" pivotButton="0" quotePrefix="0" xfId="0"/>
    <xf numFmtId="164" fontId="6" fillId="3" borderId="1" pivotButton="0" quotePrefix="0" xfId="0"/>
    <xf numFmtId="4" fontId="6" fillId="3" borderId="1" pivotButton="0" quotePrefix="0" xfId="0"/>
    <xf numFmtId="0" fontId="11" fillId="0" borderId="0" pivotButton="0" quotePrefix="0" xfId="0"/>
    <xf numFmtId="0" fontId="6" fillId="0" borderId="1" pivotButton="0" quotePrefix="0" xfId="0"/>
    <xf numFmtId="1" fontId="5" fillId="4" borderId="1" applyAlignment="1" pivotButton="0" quotePrefix="0" xfId="0">
      <alignment horizontal="center"/>
    </xf>
    <xf numFmtId="9" fontId="5" fillId="4" borderId="1" applyAlignment="1" pivotButton="0" quotePrefix="0" xfId="0">
      <alignment horizontal="center"/>
    </xf>
    <xf numFmtId="4" fontId="5" fillId="4" borderId="1" applyAlignment="1" pivotButton="0" quotePrefix="0" xfId="0">
      <alignment horizontal="center"/>
    </xf>
    <xf numFmtId="0" fontId="6" fillId="0" borderId="1" applyAlignment="1" pivotButton="0" quotePrefix="0" xfId="0">
      <alignment vertical="center" wrapText="1"/>
    </xf>
    <xf numFmtId="164" fontId="5" fillId="3" borderId="1" applyAlignment="1" pivotButton="0" quotePrefix="0" xfId="0">
      <alignment horizontal="center"/>
    </xf>
    <xf numFmtId="0" fontId="9" fillId="0" borderId="1" applyAlignment="1" pivotButton="0" quotePrefix="0" xfId="0">
      <alignment horizontal="center"/>
    </xf>
    <xf numFmtId="164" fontId="5" fillId="4" borderId="1" applyAlignment="1" pivotButton="0" quotePrefix="0" xfId="0">
      <alignment horizontal="center"/>
    </xf>
    <xf numFmtId="1" fontId="5" fillId="3" borderId="1" applyAlignment="1" pivotButton="0" quotePrefix="0" xfId="0">
      <alignment horizontal="center"/>
    </xf>
    <xf numFmtId="3" fontId="5" fillId="3" borderId="1" applyAlignment="1" pivotButton="0" quotePrefix="0" xfId="0">
      <alignment horizontal="center"/>
    </xf>
    <xf numFmtId="3" fontId="5" fillId="4" borderId="1" applyAlignment="1" pivotButton="0" quotePrefix="0" xfId="0">
      <alignment horizontal="center"/>
    </xf>
  </cellXfs>
  <cellStyles count="1">
    <cellStyle name="Normal" xfId="0" builtinId="0" hidden="0"/>
  </cellStyles>
  <dxfs count="1">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H1" authorId="0" shapeId="0">
      <text>
        <t>Your own date to check back with this business. Leave it empty and the sheet suggests the date asked plus the days on Settings. You send the follow-up yourself.</t>
      </text>
    </comment>
    <comment ref="K1" authorId="0" shapeId="0">
      <text>
        <t>Optional. The value you or the business put on the gift, as a number. The sheet never values a gift.</t>
      </text>
    </comment>
    <comment ref="M1" authorId="0" shapeId="0">
      <text>
        <t>The date you sent the written thank-you. Status turns to Thanked.</t>
      </text>
    </comment>
    <comment ref="P1" authorId="0" shapeId="0">
      <text>
        <t>Grey columns are worked out from the yellow ones. Please do not type here.</t>
      </text>
    </comment>
    <comment ref="S1" authorId="0" shapeId="0">
      <text>
        <t>IRS Publication 1771 (Rev. 11-2023): a donor needs a written acknowledgment for any single gift valued at $250 or more. Uses the line on Settings. Not tax advice: check with your adviser.</t>
      </text>
    </comment>
  </commentList>
</comments>
</file>

<file path=xl/comments/comment2.xml><?xml version="1.0" encoding="utf-8"?>
<comments xmlns="http://schemas.openxmlformats.org/spreadsheetml/2006/main">
  <authors>
    <author>HornetForms</author>
  </authors>
  <commentList>
    <comment ref="B2" authorId="0" shapeId="0">
      <text>
        <t>Days since asked and Follow up now count to this date. Leave empty for today.</t>
      </text>
    </comment>
    <comment ref="B3" authorId="0" shapeId="0">
      <text>
        <t>Used when Your follow-up date is empty. Type your own number of days.</t>
      </text>
    </comment>
    <comment ref="B4" authorId="0" shapeId="0">
      <text>
        <t>IRS Publication 1771: a donor needs a written acknowledgment for any single gift valued at $250 or more.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Donation request tracker</t>
        </is>
      </c>
    </row>
    <row r="3">
      <c r="B3" s="2" t="inlineStr">
        <is>
          <t>One row for each business you ask: when you asked, your own follow-up date, the answer, the gift and the thank-you. Works in Excel and Google Sheets.</t>
        </is>
      </c>
    </row>
    <row r="4">
      <c r="B4" s="3">
        <f>IF(COUNTIF(Requests!$N$2:$N$301,"EXAMPLE*")&gt;0,"You are looking at EXAMPLE data. Clear the EXAMPLE rows on Requests, then add your own.","")</f>
        <v/>
      </c>
    </row>
    <row r="5">
      <c r="B5" s="4" t="inlineStr">
        <is>
          <t>Step</t>
        </is>
      </c>
      <c r="C5" s="4" t="inlineStr">
        <is>
          <t>What to do</t>
        </is>
      </c>
      <c r="D5" s="4" t="inlineStr">
        <is>
          <t>How</t>
        </is>
      </c>
    </row>
    <row r="6" ht="44" customHeight="1">
      <c r="B6" s="5" t="n">
        <v>1</v>
      </c>
      <c r="C6" s="6" t="inlineStr">
        <is>
          <t>Clear the EXAMPLE rows</t>
        </is>
      </c>
      <c r="D6" s="7" t="inlineStr">
        <is>
          <t>On Requests, clear A2 to N9. The red line on this tab goes away once they are gone.</t>
        </is>
      </c>
    </row>
    <row r="7" ht="44" customHeight="1">
      <c r="B7" s="5" t="n">
        <v>2</v>
      </c>
      <c r="C7" s="6" t="inlineStr">
        <is>
          <t>Add a row for each business you ask</t>
        </is>
      </c>
      <c r="D7" s="7" t="inlineStr">
        <is>
          <t>Type the business, the person you spoke to, how to reach them, what you asked for and the date you asked. Pick how you asked from the list.</t>
        </is>
      </c>
    </row>
    <row r="8" ht="44" customHeight="1">
      <c r="B8" s="5" t="n">
        <v>3</v>
      </c>
      <c r="C8" s="6" t="inlineStr">
        <is>
          <t>Type your own follow-up date</t>
        </is>
      </c>
      <c r="D8" s="7" t="inlineStr">
        <is>
          <t>Pick a date to check back and type it in Your follow-up date. Leave it empty and the sheet suggests one using the days on Settings. You send the follow-up yourself.</t>
        </is>
      </c>
    </row>
    <row r="9" ht="44" customHeight="1">
      <c r="B9" s="5" t="n">
        <v>4</v>
      </c>
      <c r="C9" s="6" t="inlineStr">
        <is>
          <t>Record the answer</t>
        </is>
      </c>
      <c r="D9" s="7" t="inlineStr">
        <is>
          <t>Pick the outcome: Waiting, Yes, Partly, No or Ask next time. For a yes, type what they gave and, if you know it, its value.</t>
        </is>
      </c>
    </row>
    <row r="10" ht="44" customHeight="1">
      <c r="B10" s="5" t="n">
        <v>5</v>
      </c>
      <c r="C10" s="6" t="inlineStr">
        <is>
          <t>Record the gift and the thank-you</t>
        </is>
      </c>
      <c r="D10" s="7" t="inlineStr">
        <is>
          <t>Type the date the gift arrived and the date you sent the written acknowledgment.</t>
        </is>
      </c>
    </row>
    <row r="11" ht="44" customHeight="1">
      <c r="B11" s="5" t="n">
        <v>6</v>
      </c>
      <c r="C11" s="6" t="inlineStr">
        <is>
          <t>Work the Status column</t>
        </is>
      </c>
      <c r="D11" s="7" t="inlineStr">
        <is>
          <t>Status says Follow up now, Follow-up booked, Waiting for the gift, Send acknowledgment, Thanked, Declined or Ask next time. The Summary tab counts each one.</t>
        </is>
      </c>
    </row>
    <row r="13">
      <c r="B13" s="8" t="inlineStr">
        <is>
          <t>Color key</t>
        </is>
      </c>
    </row>
    <row r="14">
      <c r="C14" s="9" t="inlineStr">
        <is>
          <t>Yellow</t>
        </is>
      </c>
      <c r="D14" s="10" t="inlineStr">
        <is>
          <t>You type or pick here.</t>
        </is>
      </c>
    </row>
    <row r="15">
      <c r="C15" s="11" t="inlineStr">
        <is>
          <t>Grey</t>
        </is>
      </c>
      <c r="D15" s="10" t="inlineStr">
        <is>
          <t>Worked out for you. Please do not type here.</t>
        </is>
      </c>
    </row>
    <row r="16">
      <c r="C16" s="12" t="inlineStr">
        <is>
          <t>Dark</t>
        </is>
      </c>
      <c r="D16" s="10" t="inlineStr">
        <is>
          <t>Column names. Please keep them as they are.</t>
        </is>
      </c>
    </row>
    <row r="18">
      <c r="B18" s="8" t="inlineStr">
        <is>
          <t>Good to know</t>
        </is>
      </c>
    </row>
    <row r="19" ht="28" customHeight="1">
      <c r="C19" s="13" t="inlineStr">
        <is>
          <t>Every column you type is yellow. Grey columns are worked out for you.</t>
        </is>
      </c>
    </row>
    <row r="20" ht="34" customHeight="1">
      <c r="C20" s="13" t="inlineStr">
        <is>
          <t>Next follow-up shows your own date when you type one, or the date asked plus the number of days on Settings (example 14). Status turns to Follow up now on or after that date while the outcome is Waiting or empty.</t>
        </is>
      </c>
    </row>
    <row r="21" ht="48" customHeight="1">
      <c r="C21" s="13" t="inlineStr">
        <is>
          <t>IRS Publication 1771 (Rev. 11-2023) says a donor needs a written acknowledgment for any single gift valued at $250 or more. The IRS line column flags those rows using the line on Settings. US rules, general information only, not tax advice: check with your adviser.</t>
        </is>
      </c>
    </row>
    <row r="22" ht="28" customHeight="1">
      <c r="C22" s="13" t="inlineStr">
        <is>
          <t>The value column is optional and is the figure you or the business typed. The sheet never values a gift.</t>
        </is>
      </c>
    </row>
    <row r="23" ht="28" customHeight="1">
      <c r="C23" s="13" t="inlineStr">
        <is>
          <t>The Requests tab holds names, emails and phone numbers, so share this file with care. There is room for 300 requests.</t>
        </is>
      </c>
    </row>
    <row r="25">
      <c r="B25" s="8" t="inlineStr">
        <is>
          <t>Example data</t>
        </is>
      </c>
    </row>
    <row r="26" ht="32" customHeight="1">
      <c r="C26" s="14" t="inlineStr">
        <is>
          <t>Rows 2 to 9 on Requests are EXAMPLE data: businesses, people, emails (example.com), phone numbers, gifts and dates are all made up. Clear them before you add your own.</t>
        </is>
      </c>
    </row>
    <row r="28">
      <c r="C28" s="15" t="inlineStr">
        <is>
          <t>Made by HornetForms, hornetforms.com</t>
        </is>
      </c>
    </row>
  </sheetData>
  <mergeCells count="6">
    <mergeCell ref="C20:D20"/>
    <mergeCell ref="C21:D21"/>
    <mergeCell ref="C19:D19"/>
    <mergeCell ref="C26:D26"/>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V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8" customWidth="1" min="2" max="2"/>
    <col width="22" customWidth="1" min="3" max="3"/>
    <col width="28" customWidth="1" min="4" max="4"/>
    <col width="18" customWidth="1" min="5" max="5"/>
    <col width="12" customWidth="1" min="6" max="6"/>
    <col width="16" customWidth="1" min="7" max="7"/>
    <col width="14" customWidth="1" min="8" max="8"/>
    <col width="14" customWidth="1" min="9" max="9"/>
    <col width="24" customWidth="1" min="10" max="10"/>
    <col width="12" customWidth="1" min="11" max="11"/>
    <col width="12" customWidth="1" min="12" max="12"/>
    <col width="14" customWidth="1" min="13" max="13"/>
    <col width="26" customWidth="1" min="14" max="14"/>
    <col width="2" customWidth="1" min="15" max="15"/>
    <col width="14" customWidth="1" min="16" max="16"/>
    <col width="11" customWidth="1" min="17" max="17"/>
    <col width="22" customWidth="1" min="18" max="18"/>
    <col width="34" customWidth="1" min="19" max="19"/>
    <col width="8" customWidth="1" min="20" max="20"/>
    <col width="10" customWidth="1" min="21" max="21"/>
    <col width="10" customWidth="1" min="22" max="22"/>
  </cols>
  <sheetData>
    <row r="1" ht="48" customHeight="1">
      <c r="A1" s="16" t="inlineStr">
        <is>
          <t>Business</t>
        </is>
      </c>
      <c r="B1" s="16" t="inlineStr">
        <is>
          <t>Contact name</t>
        </is>
      </c>
      <c r="C1" s="16" t="inlineStr">
        <is>
          <t>Email or phone</t>
        </is>
      </c>
      <c r="D1" s="16" t="inlineStr">
        <is>
          <t>What you asked for</t>
        </is>
      </c>
      <c r="E1" s="16" t="inlineStr">
        <is>
          <t>Event or project</t>
        </is>
      </c>
      <c r="F1" s="16" t="inlineStr">
        <is>
          <t>Date asked</t>
        </is>
      </c>
      <c r="G1" s="16" t="inlineStr">
        <is>
          <t>How you asked</t>
        </is>
      </c>
      <c r="H1" s="16" t="inlineStr">
        <is>
          <t>Your follow-up date</t>
        </is>
      </c>
      <c r="I1" s="16" t="inlineStr">
        <is>
          <t>Outcome</t>
        </is>
      </c>
      <c r="J1" s="16" t="inlineStr">
        <is>
          <t>What they gave</t>
        </is>
      </c>
      <c r="K1" s="16" t="inlineStr">
        <is>
          <t>Value of the gift (optional)</t>
        </is>
      </c>
      <c r="L1" s="16" t="inlineStr">
        <is>
          <t>Received date</t>
        </is>
      </c>
      <c r="M1" s="16" t="inlineStr">
        <is>
          <t>Acknowledgment sent (date)</t>
        </is>
      </c>
      <c r="N1" s="16" t="inlineStr">
        <is>
          <t>Notes</t>
        </is>
      </c>
      <c r="O1" s="17" t="n"/>
      <c r="P1" s="18" t="inlineStr">
        <is>
          <t>Next follow-up (worked out)</t>
        </is>
      </c>
      <c r="Q1" s="18" t="inlineStr">
        <is>
          <t>Days since asked (worked out)</t>
        </is>
      </c>
      <c r="R1" s="18" t="inlineStr">
        <is>
          <t>Status (worked out)</t>
        </is>
      </c>
      <c r="S1" s="18" t="inlineStr">
        <is>
          <t>IRS line (worked out)</t>
        </is>
      </c>
      <c r="T1" s="18" t="inlineStr">
        <is>
          <t>Row in use (helper)</t>
        </is>
      </c>
      <c r="U1" s="18" t="inlineStr">
        <is>
          <t>Value as a number (helper)</t>
        </is>
      </c>
      <c r="V1" s="18" t="inlineStr">
        <is>
          <t>Value received (helper)</t>
        </is>
      </c>
    </row>
    <row r="2">
      <c r="A2" s="19" t="inlineStr">
        <is>
          <t>Example Bakery</t>
        </is>
      </c>
      <c r="B2" s="19" t="inlineStr">
        <is>
          <t>Ben Sample</t>
        </is>
      </c>
      <c r="C2" s="19" t="inlineStr">
        <is>
          <t>ben@example.com</t>
        </is>
      </c>
      <c r="D2" s="19" t="inlineStr">
        <is>
          <t>Two dozen cupcakes</t>
        </is>
      </c>
      <c r="E2" s="19" t="inlineStr">
        <is>
          <t>Spring fun run</t>
        </is>
      </c>
      <c r="F2" s="20" t="n">
        <v>46489</v>
      </c>
      <c r="G2" s="19" t="inlineStr">
        <is>
          <t>In person</t>
        </is>
      </c>
      <c r="H2" s="20" t="n">
        <v>46503</v>
      </c>
      <c r="I2" s="19" t="inlineStr">
        <is>
          <t>Yes</t>
        </is>
      </c>
      <c r="J2" s="19" t="inlineStr">
        <is>
          <t>Two dozen cupcakes</t>
        </is>
      </c>
      <c r="K2" s="21" t="n">
        <v>60</v>
      </c>
      <c r="L2" s="20" t="n">
        <v>46522</v>
      </c>
      <c r="M2" s="20" t="n">
        <v>46524</v>
      </c>
      <c r="N2" s="19" t="inlineStr">
        <is>
          <t>EXAMPLE row (delete me)</t>
        </is>
      </c>
      <c r="P2" s="22">
        <f>IF($T2=0,"",IF(ISNUMBER($H2),$H2,IF(AND(ISNUMBER($F2),ISNUMBER(Settings!$D$3)),$F2+Settings!$D$3,"")))</f>
        <v/>
      </c>
      <c r="Q2" s="23">
        <f>IF(AND($T2=1,ISNUMBER($F2)),Settings!$D$2-$F2,"")</f>
        <v/>
      </c>
      <c r="R2" s="24">
        <f>IF($T2=0,"",IF($I2="No","Declined",IF($I2="Ask next time","Ask next time",IF(OR($I2="Yes",$I2="Partly"),IF(ISNUMBER($M2),"Thanked",IF(ISNUMBER($L2),"Send acknowledgment","Waiting for the gift")),IF(AND(ISNUMBER($P2),Settings!$D$2&gt;=$P2),"Follow up now","Follow-up booked")))))</f>
        <v/>
      </c>
      <c r="S2" s="24">
        <f>IF(AND(ISNUMBER($U2),ISNUMBER(Settings!$D$4)),IF($U2&gt;=Settings!$D$4,"$"&amp;FIXED(Settings!$D$4,0)&amp;" or more: written acknowledgment",""),"")</f>
        <v/>
      </c>
      <c r="T2" s="25">
        <f>IF(TRIM($A2&amp;"")&lt;&gt;"",1,0)</f>
        <v/>
      </c>
      <c r="U2" s="25">
        <f>IF(ISNUMBER($K2),$K2,"")</f>
        <v/>
      </c>
      <c r="V2" s="25">
        <f>IF(AND(ISNUMBER($K2),ISNUMBER($L2)),$K2,0)</f>
        <v/>
      </c>
    </row>
    <row r="3">
      <c r="A3" s="19" t="inlineStr">
        <is>
          <t>Sample Hardware</t>
        </is>
      </c>
      <c r="B3" s="19" t="inlineStr">
        <is>
          <t>Ana Demo</t>
        </is>
      </c>
      <c r="C3" s="19" t="inlineStr">
        <is>
          <t>ana@example.com</t>
        </is>
      </c>
      <c r="D3" s="19" t="inlineStr">
        <is>
          <t>Gift card for the raffle</t>
        </is>
      </c>
      <c r="E3" s="19" t="inlineStr">
        <is>
          <t>Spring fun run</t>
        </is>
      </c>
      <c r="F3" s="20" t="n">
        <v>46489</v>
      </c>
      <c r="G3" s="19" t="inlineStr">
        <is>
          <t>Letter</t>
        </is>
      </c>
      <c r="H3" s="20" t="n">
        <v>46507</v>
      </c>
      <c r="I3" s="19" t="inlineStr">
        <is>
          <t>Yes</t>
        </is>
      </c>
      <c r="J3" s="19" t="inlineStr">
        <is>
          <t>$100 gift card</t>
        </is>
      </c>
      <c r="K3" s="21" t="n">
        <v>100</v>
      </c>
      <c r="L3" s="20" t="n">
        <v>46509</v>
      </c>
      <c r="M3" s="20" t="n"/>
      <c r="N3" s="19" t="inlineStr">
        <is>
          <t>EXAMPLE row (delete me)</t>
        </is>
      </c>
      <c r="P3" s="22">
        <f>IF($T3=0,"",IF(ISNUMBER($H3),$H3,IF(AND(ISNUMBER($F3),ISNUMBER(Settings!$D$3)),$F3+Settings!$D$3,"")))</f>
        <v/>
      </c>
      <c r="Q3" s="23">
        <f>IF(AND($T3=1,ISNUMBER($F3)),Settings!$D$2-$F3,"")</f>
        <v/>
      </c>
      <c r="R3" s="24">
        <f>IF($T3=0,"",IF($I3="No","Declined",IF($I3="Ask next time","Ask next time",IF(OR($I3="Yes",$I3="Partly"),IF(ISNUMBER($M3),"Thanked",IF(ISNUMBER($L3),"Send acknowledgment","Waiting for the gift")),IF(AND(ISNUMBER($P3),Settings!$D$2&gt;=$P3),"Follow up now","Follow-up booked")))))</f>
        <v/>
      </c>
      <c r="S3" s="24">
        <f>IF(AND(ISNUMBER($U3),ISNUMBER(Settings!$D$4)),IF($U3&gt;=Settings!$D$4,"$"&amp;FIXED(Settings!$D$4,0)&amp;" or more: written acknowledgment",""),"")</f>
        <v/>
      </c>
      <c r="T3" s="25">
        <f>IF(TRIM($A3&amp;"")&lt;&gt;"",1,0)</f>
        <v/>
      </c>
      <c r="U3" s="25">
        <f>IF(ISNUMBER($K3),$K3,"")</f>
        <v/>
      </c>
      <c r="V3" s="25">
        <f>IF(AND(ISNUMBER($K3),ISNUMBER($L3)),$K3,0)</f>
        <v/>
      </c>
    </row>
    <row r="4">
      <c r="A4" s="19" t="inlineStr">
        <is>
          <t>Demo Pizza Co</t>
        </is>
      </c>
      <c r="B4" s="19" t="inlineStr">
        <is>
          <t>Leo Placeholder</t>
        </is>
      </c>
      <c r="C4" s="19" t="inlineStr">
        <is>
          <t>555-0142</t>
        </is>
      </c>
      <c r="D4" s="19" t="inlineStr">
        <is>
          <t>Pizza for 40 volunteers</t>
        </is>
      </c>
      <c r="E4" s="19" t="inlineStr">
        <is>
          <t>Spring fun run</t>
        </is>
      </c>
      <c r="F4" s="20" t="n">
        <v>46496</v>
      </c>
      <c r="G4" s="19" t="inlineStr">
        <is>
          <t>In person</t>
        </is>
      </c>
      <c r="H4" s="20" t="n"/>
      <c r="I4" s="19" t="inlineStr">
        <is>
          <t>Waiting</t>
        </is>
      </c>
      <c r="J4" s="19" t="n"/>
      <c r="K4" s="21" t="n"/>
      <c r="L4" s="20" t="n"/>
      <c r="M4" s="20" t="n"/>
      <c r="N4" s="19" t="inlineStr">
        <is>
          <t>EXAMPLE row (delete me)</t>
        </is>
      </c>
      <c r="P4" s="22">
        <f>IF($T4=0,"",IF(ISNUMBER($H4),$H4,IF(AND(ISNUMBER($F4),ISNUMBER(Settings!$D$3)),$F4+Settings!$D$3,"")))</f>
        <v/>
      </c>
      <c r="Q4" s="23">
        <f>IF(AND($T4=1,ISNUMBER($F4)),Settings!$D$2-$F4,"")</f>
        <v/>
      </c>
      <c r="R4" s="24">
        <f>IF($T4=0,"",IF($I4="No","Declined",IF($I4="Ask next time","Ask next time",IF(OR($I4="Yes",$I4="Partly"),IF(ISNUMBER($M4),"Thanked",IF(ISNUMBER($L4),"Send acknowledgment","Waiting for the gift")),IF(AND(ISNUMBER($P4),Settings!$D$2&gt;=$P4),"Follow up now","Follow-up booked")))))</f>
        <v/>
      </c>
      <c r="S4" s="24">
        <f>IF(AND(ISNUMBER($U4),ISNUMBER(Settings!$D$4)),IF($U4&gt;=Settings!$D$4,"$"&amp;FIXED(Settings!$D$4,0)&amp;" or more: written acknowledgment",""),"")</f>
        <v/>
      </c>
      <c r="T4" s="25">
        <f>IF(TRIM($A4&amp;"")&lt;&gt;"",1,0)</f>
        <v/>
      </c>
      <c r="U4" s="25">
        <f>IF(ISNUMBER($K4),$K4,"")</f>
        <v/>
      </c>
      <c r="V4" s="25">
        <f>IF(AND(ISNUMBER($K4),ISNUMBER($L4)),$K4,0)</f>
        <v/>
      </c>
    </row>
    <row r="5">
      <c r="A5" s="19" t="inlineStr">
        <is>
          <t>Placeholder Florist</t>
        </is>
      </c>
      <c r="B5" s="19" t="inlineStr">
        <is>
          <t>Mia Example</t>
        </is>
      </c>
      <c r="C5" s="19" t="inlineStr">
        <is>
          <t>mia@example.com</t>
        </is>
      </c>
      <c r="D5" s="19" t="inlineStr">
        <is>
          <t>Table flowers</t>
        </is>
      </c>
      <c r="E5" s="19" t="inlineStr">
        <is>
          <t>Spring fun run</t>
        </is>
      </c>
      <c r="F5" s="20" t="n">
        <v>46497</v>
      </c>
      <c r="G5" s="19" t="inlineStr">
        <is>
          <t>Email</t>
        </is>
      </c>
      <c r="H5" s="20" t="n">
        <v>46532</v>
      </c>
      <c r="I5" s="19" t="inlineStr">
        <is>
          <t>Waiting</t>
        </is>
      </c>
      <c r="J5" s="19" t="n"/>
      <c r="K5" s="21" t="n"/>
      <c r="L5" s="20" t="n"/>
      <c r="M5" s="20" t="n"/>
      <c r="N5" s="19" t="inlineStr">
        <is>
          <t>EXAMPLE row (delete me)</t>
        </is>
      </c>
      <c r="P5" s="22">
        <f>IF($T5=0,"",IF(ISNUMBER($H5),$H5,IF(AND(ISNUMBER($F5),ISNUMBER(Settings!$D$3)),$F5+Settings!$D$3,"")))</f>
        <v/>
      </c>
      <c r="Q5" s="23">
        <f>IF(AND($T5=1,ISNUMBER($F5)),Settings!$D$2-$F5,"")</f>
        <v/>
      </c>
      <c r="R5" s="24">
        <f>IF($T5=0,"",IF($I5="No","Declined",IF($I5="Ask next time","Ask next time",IF(OR($I5="Yes",$I5="Partly"),IF(ISNUMBER($M5),"Thanked",IF(ISNUMBER($L5),"Send acknowledgment","Waiting for the gift")),IF(AND(ISNUMBER($P5),Settings!$D$2&gt;=$P5),"Follow up now","Follow-up booked")))))</f>
        <v/>
      </c>
      <c r="S5" s="24">
        <f>IF(AND(ISNUMBER($U5),ISNUMBER(Settings!$D$4)),IF($U5&gt;=Settings!$D$4,"$"&amp;FIXED(Settings!$D$4,0)&amp;" or more: written acknowledgment",""),"")</f>
        <v/>
      </c>
      <c r="T5" s="25">
        <f>IF(TRIM($A5&amp;"")&lt;&gt;"",1,0)</f>
        <v/>
      </c>
      <c r="U5" s="25">
        <f>IF(ISNUMBER($K5),$K5,"")</f>
        <v/>
      </c>
      <c r="V5" s="25">
        <f>IF(AND(ISNUMBER($K5),ISNUMBER($L5)),$K5,0)</f>
        <v/>
      </c>
    </row>
    <row r="6">
      <c r="A6" s="19" t="inlineStr">
        <is>
          <t>Example Print Shop</t>
        </is>
      </c>
      <c r="B6" s="19" t="inlineStr">
        <is>
          <t>Raj Sample</t>
        </is>
      </c>
      <c r="C6" s="19" t="inlineStr">
        <is>
          <t>raj@example.com</t>
        </is>
      </c>
      <c r="D6" s="19" t="inlineStr">
        <is>
          <t>Printing 300 flyers</t>
        </is>
      </c>
      <c r="E6" s="19" t="inlineStr">
        <is>
          <t>Spring fun run</t>
        </is>
      </c>
      <c r="F6" s="20" t="n">
        <v>46482</v>
      </c>
      <c r="G6" s="19" t="inlineStr">
        <is>
          <t>Their online form</t>
        </is>
      </c>
      <c r="H6" s="20" t="n">
        <v>46496</v>
      </c>
      <c r="I6" s="19" t="inlineStr">
        <is>
          <t>Partly</t>
        </is>
      </c>
      <c r="J6" s="19" t="inlineStr">
        <is>
          <t>Printing 150 flyers</t>
        </is>
      </c>
      <c r="K6" s="21" t="n">
        <v>90</v>
      </c>
      <c r="L6" s="20" t="n"/>
      <c r="M6" s="20" t="n"/>
      <c r="N6" s="19" t="inlineStr">
        <is>
          <t>EXAMPLE row (delete me)</t>
        </is>
      </c>
      <c r="P6" s="22">
        <f>IF($T6=0,"",IF(ISNUMBER($H6),$H6,IF(AND(ISNUMBER($F6),ISNUMBER(Settings!$D$3)),$F6+Settings!$D$3,"")))</f>
        <v/>
      </c>
      <c r="Q6" s="23">
        <f>IF(AND($T6=1,ISNUMBER($F6)),Settings!$D$2-$F6,"")</f>
        <v/>
      </c>
      <c r="R6" s="24">
        <f>IF($T6=0,"",IF($I6="No","Declined",IF($I6="Ask next time","Ask next time",IF(OR($I6="Yes",$I6="Partly"),IF(ISNUMBER($M6),"Thanked",IF(ISNUMBER($L6),"Send acknowledgment","Waiting for the gift")),IF(AND(ISNUMBER($P6),Settings!$D$2&gt;=$P6),"Follow up now","Follow-up booked")))))</f>
        <v/>
      </c>
      <c r="S6" s="24">
        <f>IF(AND(ISNUMBER($U6),ISNUMBER(Settings!$D$4)),IF($U6&gt;=Settings!$D$4,"$"&amp;FIXED(Settings!$D$4,0)&amp;" or more: written acknowledgment",""),"")</f>
        <v/>
      </c>
      <c r="T6" s="25">
        <f>IF(TRIM($A6&amp;"")&lt;&gt;"",1,0)</f>
        <v/>
      </c>
      <c r="U6" s="25">
        <f>IF(ISNUMBER($K6),$K6,"")</f>
        <v/>
      </c>
      <c r="V6" s="25">
        <f>IF(AND(ISNUMBER($K6),ISNUMBER($L6)),$K6,0)</f>
        <v/>
      </c>
    </row>
    <row r="7">
      <c r="A7" s="19" t="inlineStr">
        <is>
          <t>Sample Bookshop</t>
        </is>
      </c>
      <c r="B7" s="19" t="inlineStr">
        <is>
          <t>Ivy Demo</t>
        </is>
      </c>
      <c r="C7" s="19" t="inlineStr">
        <is>
          <t>ivy@example.com</t>
        </is>
      </c>
      <c r="D7" s="19" t="inlineStr">
        <is>
          <t>Cash gift for prizes</t>
        </is>
      </c>
      <c r="E7" s="19" t="inlineStr">
        <is>
          <t>Reading club</t>
        </is>
      </c>
      <c r="F7" s="20" t="n">
        <v>46475</v>
      </c>
      <c r="G7" s="19" t="inlineStr">
        <is>
          <t>Letter</t>
        </is>
      </c>
      <c r="H7" s="20" t="n">
        <v>46489</v>
      </c>
      <c r="I7" s="19" t="inlineStr">
        <is>
          <t>No</t>
        </is>
      </c>
      <c r="J7" s="19" t="n"/>
      <c r="K7" s="21" t="n"/>
      <c r="L7" s="20" t="n"/>
      <c r="M7" s="20" t="n"/>
      <c r="N7" s="19" t="inlineStr">
        <is>
          <t>EXAMPLE row (delete me)</t>
        </is>
      </c>
      <c r="P7" s="22">
        <f>IF($T7=0,"",IF(ISNUMBER($H7),$H7,IF(AND(ISNUMBER($F7),ISNUMBER(Settings!$D$3)),$F7+Settings!$D$3,"")))</f>
        <v/>
      </c>
      <c r="Q7" s="23">
        <f>IF(AND($T7=1,ISNUMBER($F7)),Settings!$D$2-$F7,"")</f>
        <v/>
      </c>
      <c r="R7" s="24">
        <f>IF($T7=0,"",IF($I7="No","Declined",IF($I7="Ask next time","Ask next time",IF(OR($I7="Yes",$I7="Partly"),IF(ISNUMBER($M7),"Thanked",IF(ISNUMBER($L7),"Send acknowledgment","Waiting for the gift")),IF(AND(ISNUMBER($P7),Settings!$D$2&gt;=$P7),"Follow up now","Follow-up booked")))))</f>
        <v/>
      </c>
      <c r="S7" s="24">
        <f>IF(AND(ISNUMBER($U7),ISNUMBER(Settings!$D$4)),IF($U7&gt;=Settings!$D$4,"$"&amp;FIXED(Settings!$D$4,0)&amp;" or more: written acknowledgment",""),"")</f>
        <v/>
      </c>
      <c r="T7" s="25">
        <f>IF(TRIM($A7&amp;"")&lt;&gt;"",1,0)</f>
        <v/>
      </c>
      <c r="U7" s="25">
        <f>IF(ISNUMBER($K7),$K7,"")</f>
        <v/>
      </c>
      <c r="V7" s="25">
        <f>IF(AND(ISNUMBER($K7),ISNUMBER($L7)),$K7,0)</f>
        <v/>
      </c>
    </row>
    <row r="8">
      <c r="A8" s="19" t="inlineStr">
        <is>
          <t>Demo Car Wash</t>
        </is>
      </c>
      <c r="B8" s="19" t="inlineStr">
        <is>
          <t>Max Example</t>
        </is>
      </c>
      <c r="C8" s="19" t="inlineStr">
        <is>
          <t>555-0177</t>
        </is>
      </c>
      <c r="D8" s="19" t="inlineStr">
        <is>
          <t>Ten wash passes</t>
        </is>
      </c>
      <c r="E8" s="19" t="inlineStr">
        <is>
          <t>Spring fun run</t>
        </is>
      </c>
      <c r="F8" s="20" t="n">
        <v>46485</v>
      </c>
      <c r="G8" s="19" t="inlineStr">
        <is>
          <t>Phone</t>
        </is>
      </c>
      <c r="H8" s="20" t="n">
        <v>46499</v>
      </c>
      <c r="I8" s="19" t="inlineStr">
        <is>
          <t>Ask next time</t>
        </is>
      </c>
      <c r="J8" s="19" t="n"/>
      <c r="K8" s="21" t="n"/>
      <c r="L8" s="20" t="n"/>
      <c r="M8" s="20" t="n"/>
      <c r="N8" s="19" t="inlineStr">
        <is>
          <t>EXAMPLE row (delete me)</t>
        </is>
      </c>
      <c r="P8" s="22">
        <f>IF($T8=0,"",IF(ISNUMBER($H8),$H8,IF(AND(ISNUMBER($F8),ISNUMBER(Settings!$D$3)),$F8+Settings!$D$3,"")))</f>
        <v/>
      </c>
      <c r="Q8" s="23">
        <f>IF(AND($T8=1,ISNUMBER($F8)),Settings!$D$2-$F8,"")</f>
        <v/>
      </c>
      <c r="R8" s="24">
        <f>IF($T8=0,"",IF($I8="No","Declined",IF($I8="Ask next time","Ask next time",IF(OR($I8="Yes",$I8="Partly"),IF(ISNUMBER($M8),"Thanked",IF(ISNUMBER($L8),"Send acknowledgment","Waiting for the gift")),IF(AND(ISNUMBER($P8),Settings!$D$2&gt;=$P8),"Follow up now","Follow-up booked")))))</f>
        <v/>
      </c>
      <c r="S8" s="24">
        <f>IF(AND(ISNUMBER($U8),ISNUMBER(Settings!$D$4)),IF($U8&gt;=Settings!$D$4,"$"&amp;FIXED(Settings!$D$4,0)&amp;" or more: written acknowledgment",""),"")</f>
        <v/>
      </c>
      <c r="T8" s="25">
        <f>IF(TRIM($A8&amp;"")&lt;&gt;"",1,0)</f>
        <v/>
      </c>
      <c r="U8" s="25">
        <f>IF(ISNUMBER($K8),$K8,"")</f>
        <v/>
      </c>
      <c r="V8" s="25">
        <f>IF(AND(ISNUMBER($K8),ISNUMBER($L8)),$K8,0)</f>
        <v/>
      </c>
    </row>
    <row r="9">
      <c r="A9" s="19" t="inlineStr">
        <is>
          <t>Example Sports Store</t>
        </is>
      </c>
      <c r="B9" s="19" t="inlineStr">
        <is>
          <t>Zoe Sample</t>
        </is>
      </c>
      <c r="C9" s="19" t="inlineStr">
        <is>
          <t>zoe@example.com</t>
        </is>
      </c>
      <c r="D9" s="19" t="inlineStr">
        <is>
          <t>Prizes for the top runners</t>
        </is>
      </c>
      <c r="E9" s="19" t="inlineStr">
        <is>
          <t>Spring fun run</t>
        </is>
      </c>
      <c r="F9" s="20" t="n">
        <v>46478</v>
      </c>
      <c r="G9" s="19" t="inlineStr">
        <is>
          <t>Their online form</t>
        </is>
      </c>
      <c r="H9" s="20" t="n">
        <v>46492</v>
      </c>
      <c r="I9" s="19" t="inlineStr">
        <is>
          <t>Yes</t>
        </is>
      </c>
      <c r="J9" s="19" t="inlineStr">
        <is>
          <t>Running gear</t>
        </is>
      </c>
      <c r="K9" s="21" t="n">
        <v>300</v>
      </c>
      <c r="L9" s="20" t="n">
        <v>46517</v>
      </c>
      <c r="M9" s="20" t="n"/>
      <c r="N9" s="19" t="inlineStr">
        <is>
          <t>EXAMPLE row (delete me)</t>
        </is>
      </c>
      <c r="P9" s="22">
        <f>IF($T9=0,"",IF(ISNUMBER($H9),$H9,IF(AND(ISNUMBER($F9),ISNUMBER(Settings!$D$3)),$F9+Settings!$D$3,"")))</f>
        <v/>
      </c>
      <c r="Q9" s="23">
        <f>IF(AND($T9=1,ISNUMBER($F9)),Settings!$D$2-$F9,"")</f>
        <v/>
      </c>
      <c r="R9" s="24">
        <f>IF($T9=0,"",IF($I9="No","Declined",IF($I9="Ask next time","Ask next time",IF(OR($I9="Yes",$I9="Partly"),IF(ISNUMBER($M9),"Thanked",IF(ISNUMBER($L9),"Send acknowledgment","Waiting for the gift")),IF(AND(ISNUMBER($P9),Settings!$D$2&gt;=$P9),"Follow up now","Follow-up booked")))))</f>
        <v/>
      </c>
      <c r="S9" s="24">
        <f>IF(AND(ISNUMBER($U9),ISNUMBER(Settings!$D$4)),IF($U9&gt;=Settings!$D$4,"$"&amp;FIXED(Settings!$D$4,0)&amp;" or more: written acknowledgment",""),"")</f>
        <v/>
      </c>
      <c r="T9" s="25">
        <f>IF(TRIM($A9&amp;"")&lt;&gt;"",1,0)</f>
        <v/>
      </c>
      <c r="U9" s="25">
        <f>IF(ISNUMBER($K9),$K9,"")</f>
        <v/>
      </c>
      <c r="V9" s="25">
        <f>IF(AND(ISNUMBER($K9),ISNUMBER($L9)),$K9,0)</f>
        <v/>
      </c>
    </row>
    <row r="10">
      <c r="A10" s="26" t="n"/>
      <c r="B10" s="26" t="n"/>
      <c r="C10" s="26" t="n"/>
      <c r="D10" s="26" t="n"/>
      <c r="E10" s="26" t="n"/>
      <c r="F10" s="27" t="n"/>
      <c r="G10" s="26" t="n"/>
      <c r="H10" s="27" t="n"/>
      <c r="I10" s="26" t="n"/>
      <c r="J10" s="26" t="n"/>
      <c r="K10" s="28" t="n"/>
      <c r="L10" s="27" t="n"/>
      <c r="M10" s="27" t="n"/>
      <c r="N10" s="26" t="n"/>
      <c r="P10" s="22">
        <f>IF($T10=0,"",IF(ISNUMBER($H10),$H10,IF(AND(ISNUMBER($F10),ISNUMBER(Settings!$D$3)),$F10+Settings!$D$3,"")))</f>
        <v/>
      </c>
      <c r="Q10" s="23">
        <f>IF(AND($T10=1,ISNUMBER($F10)),Settings!$D$2-$F10,"")</f>
        <v/>
      </c>
      <c r="R10" s="24">
        <f>IF($T10=0,"",IF($I10="No","Declined",IF($I10="Ask next time","Ask next time",IF(OR($I10="Yes",$I10="Partly"),IF(ISNUMBER($M10),"Thanked",IF(ISNUMBER($L10),"Send acknowledgment","Waiting for the gift")),IF(AND(ISNUMBER($P10),Settings!$D$2&gt;=$P10),"Follow up now","Follow-up booked")))))</f>
        <v/>
      </c>
      <c r="S10" s="24">
        <f>IF(AND(ISNUMBER($U10),ISNUMBER(Settings!$D$4)),IF($U10&gt;=Settings!$D$4,"$"&amp;FIXED(Settings!$D$4,0)&amp;" or more: written acknowledgment",""),"")</f>
        <v/>
      </c>
      <c r="T10" s="25">
        <f>IF(TRIM($A10&amp;"")&lt;&gt;"",1,0)</f>
        <v/>
      </c>
      <c r="U10" s="25">
        <f>IF(ISNUMBER($K10),$K10,"")</f>
        <v/>
      </c>
      <c r="V10" s="25">
        <f>IF(AND(ISNUMBER($K10),ISNUMBER($L10)),$K10,0)</f>
        <v/>
      </c>
    </row>
    <row r="11">
      <c r="A11" s="26" t="n"/>
      <c r="B11" s="26" t="n"/>
      <c r="C11" s="26" t="n"/>
      <c r="D11" s="26" t="n"/>
      <c r="E11" s="26" t="n"/>
      <c r="F11" s="27" t="n"/>
      <c r="G11" s="26" t="n"/>
      <c r="H11" s="27" t="n"/>
      <c r="I11" s="26" t="n"/>
      <c r="J11" s="26" t="n"/>
      <c r="K11" s="28" t="n"/>
      <c r="L11" s="27" t="n"/>
      <c r="M11" s="27" t="n"/>
      <c r="N11" s="26" t="n"/>
      <c r="P11" s="22">
        <f>IF($T11=0,"",IF(ISNUMBER($H11),$H11,IF(AND(ISNUMBER($F11),ISNUMBER(Settings!$D$3)),$F11+Settings!$D$3,"")))</f>
        <v/>
      </c>
      <c r="Q11" s="23">
        <f>IF(AND($T11=1,ISNUMBER($F11)),Settings!$D$2-$F11,"")</f>
        <v/>
      </c>
      <c r="R11" s="24">
        <f>IF($T11=0,"",IF($I11="No","Declined",IF($I11="Ask next time","Ask next time",IF(OR($I11="Yes",$I11="Partly"),IF(ISNUMBER($M11),"Thanked",IF(ISNUMBER($L11),"Send acknowledgment","Waiting for the gift")),IF(AND(ISNUMBER($P11),Settings!$D$2&gt;=$P11),"Follow up now","Follow-up booked")))))</f>
        <v/>
      </c>
      <c r="S11" s="24">
        <f>IF(AND(ISNUMBER($U11),ISNUMBER(Settings!$D$4)),IF($U11&gt;=Settings!$D$4,"$"&amp;FIXED(Settings!$D$4,0)&amp;" or more: written acknowledgment",""),"")</f>
        <v/>
      </c>
      <c r="T11" s="25">
        <f>IF(TRIM($A11&amp;"")&lt;&gt;"",1,0)</f>
        <v/>
      </c>
      <c r="U11" s="25">
        <f>IF(ISNUMBER($K11),$K11,"")</f>
        <v/>
      </c>
      <c r="V11" s="25">
        <f>IF(AND(ISNUMBER($K11),ISNUMBER($L11)),$K11,0)</f>
        <v/>
      </c>
    </row>
    <row r="12">
      <c r="A12" s="26" t="n"/>
      <c r="B12" s="26" t="n"/>
      <c r="C12" s="26" t="n"/>
      <c r="D12" s="26" t="n"/>
      <c r="E12" s="26" t="n"/>
      <c r="F12" s="27" t="n"/>
      <c r="G12" s="26" t="n"/>
      <c r="H12" s="27" t="n"/>
      <c r="I12" s="26" t="n"/>
      <c r="J12" s="26" t="n"/>
      <c r="K12" s="28" t="n"/>
      <c r="L12" s="27" t="n"/>
      <c r="M12" s="27" t="n"/>
      <c r="N12" s="26" t="n"/>
      <c r="P12" s="22">
        <f>IF($T12=0,"",IF(ISNUMBER($H12),$H12,IF(AND(ISNUMBER($F12),ISNUMBER(Settings!$D$3)),$F12+Settings!$D$3,"")))</f>
        <v/>
      </c>
      <c r="Q12" s="23">
        <f>IF(AND($T12=1,ISNUMBER($F12)),Settings!$D$2-$F12,"")</f>
        <v/>
      </c>
      <c r="R12" s="24">
        <f>IF($T12=0,"",IF($I12="No","Declined",IF($I12="Ask next time","Ask next time",IF(OR($I12="Yes",$I12="Partly"),IF(ISNUMBER($M12),"Thanked",IF(ISNUMBER($L12),"Send acknowledgment","Waiting for the gift")),IF(AND(ISNUMBER($P12),Settings!$D$2&gt;=$P12),"Follow up now","Follow-up booked")))))</f>
        <v/>
      </c>
      <c r="S12" s="24">
        <f>IF(AND(ISNUMBER($U12),ISNUMBER(Settings!$D$4)),IF($U12&gt;=Settings!$D$4,"$"&amp;FIXED(Settings!$D$4,0)&amp;" or more: written acknowledgment",""),"")</f>
        <v/>
      </c>
      <c r="T12" s="25">
        <f>IF(TRIM($A12&amp;"")&lt;&gt;"",1,0)</f>
        <v/>
      </c>
      <c r="U12" s="25">
        <f>IF(ISNUMBER($K12),$K12,"")</f>
        <v/>
      </c>
      <c r="V12" s="25">
        <f>IF(AND(ISNUMBER($K12),ISNUMBER($L12)),$K12,0)</f>
        <v/>
      </c>
    </row>
    <row r="13">
      <c r="A13" s="26" t="n"/>
      <c r="B13" s="26" t="n"/>
      <c r="C13" s="26" t="n"/>
      <c r="D13" s="26" t="n"/>
      <c r="E13" s="26" t="n"/>
      <c r="F13" s="27" t="n"/>
      <c r="G13" s="26" t="n"/>
      <c r="H13" s="27" t="n"/>
      <c r="I13" s="26" t="n"/>
      <c r="J13" s="26" t="n"/>
      <c r="K13" s="28" t="n"/>
      <c r="L13" s="27" t="n"/>
      <c r="M13" s="27" t="n"/>
      <c r="N13" s="26" t="n"/>
      <c r="P13" s="22">
        <f>IF($T13=0,"",IF(ISNUMBER($H13),$H13,IF(AND(ISNUMBER($F13),ISNUMBER(Settings!$D$3)),$F13+Settings!$D$3,"")))</f>
        <v/>
      </c>
      <c r="Q13" s="23">
        <f>IF(AND($T13=1,ISNUMBER($F13)),Settings!$D$2-$F13,"")</f>
        <v/>
      </c>
      <c r="R13" s="24">
        <f>IF($T13=0,"",IF($I13="No","Declined",IF($I13="Ask next time","Ask next time",IF(OR($I13="Yes",$I13="Partly"),IF(ISNUMBER($M13),"Thanked",IF(ISNUMBER($L13),"Send acknowledgment","Waiting for the gift")),IF(AND(ISNUMBER($P13),Settings!$D$2&gt;=$P13),"Follow up now","Follow-up booked")))))</f>
        <v/>
      </c>
      <c r="S13" s="24">
        <f>IF(AND(ISNUMBER($U13),ISNUMBER(Settings!$D$4)),IF($U13&gt;=Settings!$D$4,"$"&amp;FIXED(Settings!$D$4,0)&amp;" or more: written acknowledgment",""),"")</f>
        <v/>
      </c>
      <c r="T13" s="25">
        <f>IF(TRIM($A13&amp;"")&lt;&gt;"",1,0)</f>
        <v/>
      </c>
      <c r="U13" s="25">
        <f>IF(ISNUMBER($K13),$K13,"")</f>
        <v/>
      </c>
      <c r="V13" s="25">
        <f>IF(AND(ISNUMBER($K13),ISNUMBER($L13)),$K13,0)</f>
        <v/>
      </c>
    </row>
    <row r="14">
      <c r="A14" s="26" t="n"/>
      <c r="B14" s="26" t="n"/>
      <c r="C14" s="26" t="n"/>
      <c r="D14" s="26" t="n"/>
      <c r="E14" s="26" t="n"/>
      <c r="F14" s="27" t="n"/>
      <c r="G14" s="26" t="n"/>
      <c r="H14" s="27" t="n"/>
      <c r="I14" s="26" t="n"/>
      <c r="J14" s="26" t="n"/>
      <c r="K14" s="28" t="n"/>
      <c r="L14" s="27" t="n"/>
      <c r="M14" s="27" t="n"/>
      <c r="N14" s="26" t="n"/>
      <c r="P14" s="22">
        <f>IF($T14=0,"",IF(ISNUMBER($H14),$H14,IF(AND(ISNUMBER($F14),ISNUMBER(Settings!$D$3)),$F14+Settings!$D$3,"")))</f>
        <v/>
      </c>
      <c r="Q14" s="23">
        <f>IF(AND($T14=1,ISNUMBER($F14)),Settings!$D$2-$F14,"")</f>
        <v/>
      </c>
      <c r="R14" s="24">
        <f>IF($T14=0,"",IF($I14="No","Declined",IF($I14="Ask next time","Ask next time",IF(OR($I14="Yes",$I14="Partly"),IF(ISNUMBER($M14),"Thanked",IF(ISNUMBER($L14),"Send acknowledgment","Waiting for the gift")),IF(AND(ISNUMBER($P14),Settings!$D$2&gt;=$P14),"Follow up now","Follow-up booked")))))</f>
        <v/>
      </c>
      <c r="S14" s="24">
        <f>IF(AND(ISNUMBER($U14),ISNUMBER(Settings!$D$4)),IF($U14&gt;=Settings!$D$4,"$"&amp;FIXED(Settings!$D$4,0)&amp;" or more: written acknowledgment",""),"")</f>
        <v/>
      </c>
      <c r="T14" s="25">
        <f>IF(TRIM($A14&amp;"")&lt;&gt;"",1,0)</f>
        <v/>
      </c>
      <c r="U14" s="25">
        <f>IF(ISNUMBER($K14),$K14,"")</f>
        <v/>
      </c>
      <c r="V14" s="25">
        <f>IF(AND(ISNUMBER($K14),ISNUMBER($L14)),$K14,0)</f>
        <v/>
      </c>
    </row>
    <row r="15">
      <c r="A15" s="26" t="n"/>
      <c r="B15" s="26" t="n"/>
      <c r="C15" s="26" t="n"/>
      <c r="D15" s="26" t="n"/>
      <c r="E15" s="26" t="n"/>
      <c r="F15" s="27" t="n"/>
      <c r="G15" s="26" t="n"/>
      <c r="H15" s="27" t="n"/>
      <c r="I15" s="26" t="n"/>
      <c r="J15" s="26" t="n"/>
      <c r="K15" s="28" t="n"/>
      <c r="L15" s="27" t="n"/>
      <c r="M15" s="27" t="n"/>
      <c r="N15" s="26" t="n"/>
      <c r="P15" s="22">
        <f>IF($T15=0,"",IF(ISNUMBER($H15),$H15,IF(AND(ISNUMBER($F15),ISNUMBER(Settings!$D$3)),$F15+Settings!$D$3,"")))</f>
        <v/>
      </c>
      <c r="Q15" s="23">
        <f>IF(AND($T15=1,ISNUMBER($F15)),Settings!$D$2-$F15,"")</f>
        <v/>
      </c>
      <c r="R15" s="24">
        <f>IF($T15=0,"",IF($I15="No","Declined",IF($I15="Ask next time","Ask next time",IF(OR($I15="Yes",$I15="Partly"),IF(ISNUMBER($M15),"Thanked",IF(ISNUMBER($L15),"Send acknowledgment","Waiting for the gift")),IF(AND(ISNUMBER($P15),Settings!$D$2&gt;=$P15),"Follow up now","Follow-up booked")))))</f>
        <v/>
      </c>
      <c r="S15" s="24">
        <f>IF(AND(ISNUMBER($U15),ISNUMBER(Settings!$D$4)),IF($U15&gt;=Settings!$D$4,"$"&amp;FIXED(Settings!$D$4,0)&amp;" or more: written acknowledgment",""),"")</f>
        <v/>
      </c>
      <c r="T15" s="25">
        <f>IF(TRIM($A15&amp;"")&lt;&gt;"",1,0)</f>
        <v/>
      </c>
      <c r="U15" s="25">
        <f>IF(ISNUMBER($K15),$K15,"")</f>
        <v/>
      </c>
      <c r="V15" s="25">
        <f>IF(AND(ISNUMBER($K15),ISNUMBER($L15)),$K15,0)</f>
        <v/>
      </c>
    </row>
    <row r="16">
      <c r="A16" s="26" t="n"/>
      <c r="B16" s="26" t="n"/>
      <c r="C16" s="26" t="n"/>
      <c r="D16" s="26" t="n"/>
      <c r="E16" s="26" t="n"/>
      <c r="F16" s="27" t="n"/>
      <c r="G16" s="26" t="n"/>
      <c r="H16" s="27" t="n"/>
      <c r="I16" s="26" t="n"/>
      <c r="J16" s="26" t="n"/>
      <c r="K16" s="28" t="n"/>
      <c r="L16" s="27" t="n"/>
      <c r="M16" s="27" t="n"/>
      <c r="N16" s="26" t="n"/>
      <c r="P16" s="22">
        <f>IF($T16=0,"",IF(ISNUMBER($H16),$H16,IF(AND(ISNUMBER($F16),ISNUMBER(Settings!$D$3)),$F16+Settings!$D$3,"")))</f>
        <v/>
      </c>
      <c r="Q16" s="23">
        <f>IF(AND($T16=1,ISNUMBER($F16)),Settings!$D$2-$F16,"")</f>
        <v/>
      </c>
      <c r="R16" s="24">
        <f>IF($T16=0,"",IF($I16="No","Declined",IF($I16="Ask next time","Ask next time",IF(OR($I16="Yes",$I16="Partly"),IF(ISNUMBER($M16),"Thanked",IF(ISNUMBER($L16),"Send acknowledgment","Waiting for the gift")),IF(AND(ISNUMBER($P16),Settings!$D$2&gt;=$P16),"Follow up now","Follow-up booked")))))</f>
        <v/>
      </c>
      <c r="S16" s="24">
        <f>IF(AND(ISNUMBER($U16),ISNUMBER(Settings!$D$4)),IF($U16&gt;=Settings!$D$4,"$"&amp;FIXED(Settings!$D$4,0)&amp;" or more: written acknowledgment",""),"")</f>
        <v/>
      </c>
      <c r="T16" s="25">
        <f>IF(TRIM($A16&amp;"")&lt;&gt;"",1,0)</f>
        <v/>
      </c>
      <c r="U16" s="25">
        <f>IF(ISNUMBER($K16),$K16,"")</f>
        <v/>
      </c>
      <c r="V16" s="25">
        <f>IF(AND(ISNUMBER($K16),ISNUMBER($L16)),$K16,0)</f>
        <v/>
      </c>
    </row>
    <row r="17">
      <c r="A17" s="26" t="n"/>
      <c r="B17" s="26" t="n"/>
      <c r="C17" s="26" t="n"/>
      <c r="D17" s="26" t="n"/>
      <c r="E17" s="26" t="n"/>
      <c r="F17" s="27" t="n"/>
      <c r="G17" s="26" t="n"/>
      <c r="H17" s="27" t="n"/>
      <c r="I17" s="26" t="n"/>
      <c r="J17" s="26" t="n"/>
      <c r="K17" s="28" t="n"/>
      <c r="L17" s="27" t="n"/>
      <c r="M17" s="27" t="n"/>
      <c r="N17" s="26" t="n"/>
      <c r="P17" s="22">
        <f>IF($T17=0,"",IF(ISNUMBER($H17),$H17,IF(AND(ISNUMBER($F17),ISNUMBER(Settings!$D$3)),$F17+Settings!$D$3,"")))</f>
        <v/>
      </c>
      <c r="Q17" s="23">
        <f>IF(AND($T17=1,ISNUMBER($F17)),Settings!$D$2-$F17,"")</f>
        <v/>
      </c>
      <c r="R17" s="24">
        <f>IF($T17=0,"",IF($I17="No","Declined",IF($I17="Ask next time","Ask next time",IF(OR($I17="Yes",$I17="Partly"),IF(ISNUMBER($M17),"Thanked",IF(ISNUMBER($L17),"Send acknowledgment","Waiting for the gift")),IF(AND(ISNUMBER($P17),Settings!$D$2&gt;=$P17),"Follow up now","Follow-up booked")))))</f>
        <v/>
      </c>
      <c r="S17" s="24">
        <f>IF(AND(ISNUMBER($U17),ISNUMBER(Settings!$D$4)),IF($U17&gt;=Settings!$D$4,"$"&amp;FIXED(Settings!$D$4,0)&amp;" or more: written acknowledgment",""),"")</f>
        <v/>
      </c>
      <c r="T17" s="25">
        <f>IF(TRIM($A17&amp;"")&lt;&gt;"",1,0)</f>
        <v/>
      </c>
      <c r="U17" s="25">
        <f>IF(ISNUMBER($K17),$K17,"")</f>
        <v/>
      </c>
      <c r="V17" s="25">
        <f>IF(AND(ISNUMBER($K17),ISNUMBER($L17)),$K17,0)</f>
        <v/>
      </c>
    </row>
    <row r="18">
      <c r="A18" s="26" t="n"/>
      <c r="B18" s="26" t="n"/>
      <c r="C18" s="26" t="n"/>
      <c r="D18" s="26" t="n"/>
      <c r="E18" s="26" t="n"/>
      <c r="F18" s="27" t="n"/>
      <c r="G18" s="26" t="n"/>
      <c r="H18" s="27" t="n"/>
      <c r="I18" s="26" t="n"/>
      <c r="J18" s="26" t="n"/>
      <c r="K18" s="28" t="n"/>
      <c r="L18" s="27" t="n"/>
      <c r="M18" s="27" t="n"/>
      <c r="N18" s="26" t="n"/>
      <c r="P18" s="22">
        <f>IF($T18=0,"",IF(ISNUMBER($H18),$H18,IF(AND(ISNUMBER($F18),ISNUMBER(Settings!$D$3)),$F18+Settings!$D$3,"")))</f>
        <v/>
      </c>
      <c r="Q18" s="23">
        <f>IF(AND($T18=1,ISNUMBER($F18)),Settings!$D$2-$F18,"")</f>
        <v/>
      </c>
      <c r="R18" s="24">
        <f>IF($T18=0,"",IF($I18="No","Declined",IF($I18="Ask next time","Ask next time",IF(OR($I18="Yes",$I18="Partly"),IF(ISNUMBER($M18),"Thanked",IF(ISNUMBER($L18),"Send acknowledgment","Waiting for the gift")),IF(AND(ISNUMBER($P18),Settings!$D$2&gt;=$P18),"Follow up now","Follow-up booked")))))</f>
        <v/>
      </c>
      <c r="S18" s="24">
        <f>IF(AND(ISNUMBER($U18),ISNUMBER(Settings!$D$4)),IF($U18&gt;=Settings!$D$4,"$"&amp;FIXED(Settings!$D$4,0)&amp;" or more: written acknowledgment",""),"")</f>
        <v/>
      </c>
      <c r="T18" s="25">
        <f>IF(TRIM($A18&amp;"")&lt;&gt;"",1,0)</f>
        <v/>
      </c>
      <c r="U18" s="25">
        <f>IF(ISNUMBER($K18),$K18,"")</f>
        <v/>
      </c>
      <c r="V18" s="25">
        <f>IF(AND(ISNUMBER($K18),ISNUMBER($L18)),$K18,0)</f>
        <v/>
      </c>
    </row>
    <row r="19">
      <c r="A19" s="26" t="n"/>
      <c r="B19" s="26" t="n"/>
      <c r="C19" s="26" t="n"/>
      <c r="D19" s="26" t="n"/>
      <c r="E19" s="26" t="n"/>
      <c r="F19" s="27" t="n"/>
      <c r="G19" s="26" t="n"/>
      <c r="H19" s="27" t="n"/>
      <c r="I19" s="26" t="n"/>
      <c r="J19" s="26" t="n"/>
      <c r="K19" s="28" t="n"/>
      <c r="L19" s="27" t="n"/>
      <c r="M19" s="27" t="n"/>
      <c r="N19" s="26" t="n"/>
      <c r="P19" s="22">
        <f>IF($T19=0,"",IF(ISNUMBER($H19),$H19,IF(AND(ISNUMBER($F19),ISNUMBER(Settings!$D$3)),$F19+Settings!$D$3,"")))</f>
        <v/>
      </c>
      <c r="Q19" s="23">
        <f>IF(AND($T19=1,ISNUMBER($F19)),Settings!$D$2-$F19,"")</f>
        <v/>
      </c>
      <c r="R19" s="24">
        <f>IF($T19=0,"",IF($I19="No","Declined",IF($I19="Ask next time","Ask next time",IF(OR($I19="Yes",$I19="Partly"),IF(ISNUMBER($M19),"Thanked",IF(ISNUMBER($L19),"Send acknowledgment","Waiting for the gift")),IF(AND(ISNUMBER($P19),Settings!$D$2&gt;=$P19),"Follow up now","Follow-up booked")))))</f>
        <v/>
      </c>
      <c r="S19" s="24">
        <f>IF(AND(ISNUMBER($U19),ISNUMBER(Settings!$D$4)),IF($U19&gt;=Settings!$D$4,"$"&amp;FIXED(Settings!$D$4,0)&amp;" or more: written acknowledgment",""),"")</f>
        <v/>
      </c>
      <c r="T19" s="25">
        <f>IF(TRIM($A19&amp;"")&lt;&gt;"",1,0)</f>
        <v/>
      </c>
      <c r="U19" s="25">
        <f>IF(ISNUMBER($K19),$K19,"")</f>
        <v/>
      </c>
      <c r="V19" s="25">
        <f>IF(AND(ISNUMBER($K19),ISNUMBER($L19)),$K19,0)</f>
        <v/>
      </c>
    </row>
    <row r="20">
      <c r="A20" s="26" t="n"/>
      <c r="B20" s="26" t="n"/>
      <c r="C20" s="26" t="n"/>
      <c r="D20" s="26" t="n"/>
      <c r="E20" s="26" t="n"/>
      <c r="F20" s="27" t="n"/>
      <c r="G20" s="26" t="n"/>
      <c r="H20" s="27" t="n"/>
      <c r="I20" s="26" t="n"/>
      <c r="J20" s="26" t="n"/>
      <c r="K20" s="28" t="n"/>
      <c r="L20" s="27" t="n"/>
      <c r="M20" s="27" t="n"/>
      <c r="N20" s="26" t="n"/>
      <c r="P20" s="22">
        <f>IF($T20=0,"",IF(ISNUMBER($H20),$H20,IF(AND(ISNUMBER($F20),ISNUMBER(Settings!$D$3)),$F20+Settings!$D$3,"")))</f>
        <v/>
      </c>
      <c r="Q20" s="23">
        <f>IF(AND($T20=1,ISNUMBER($F20)),Settings!$D$2-$F20,"")</f>
        <v/>
      </c>
      <c r="R20" s="24">
        <f>IF($T20=0,"",IF($I20="No","Declined",IF($I20="Ask next time","Ask next time",IF(OR($I20="Yes",$I20="Partly"),IF(ISNUMBER($M20),"Thanked",IF(ISNUMBER($L20),"Send acknowledgment","Waiting for the gift")),IF(AND(ISNUMBER($P20),Settings!$D$2&gt;=$P20),"Follow up now","Follow-up booked")))))</f>
        <v/>
      </c>
      <c r="S20" s="24">
        <f>IF(AND(ISNUMBER($U20),ISNUMBER(Settings!$D$4)),IF($U20&gt;=Settings!$D$4,"$"&amp;FIXED(Settings!$D$4,0)&amp;" or more: written acknowledgment",""),"")</f>
        <v/>
      </c>
      <c r="T20" s="25">
        <f>IF(TRIM($A20&amp;"")&lt;&gt;"",1,0)</f>
        <v/>
      </c>
      <c r="U20" s="25">
        <f>IF(ISNUMBER($K20),$K20,"")</f>
        <v/>
      </c>
      <c r="V20" s="25">
        <f>IF(AND(ISNUMBER($K20),ISNUMBER($L20)),$K20,0)</f>
        <v/>
      </c>
    </row>
    <row r="21">
      <c r="A21" s="26" t="n"/>
      <c r="B21" s="26" t="n"/>
      <c r="C21" s="26" t="n"/>
      <c r="D21" s="26" t="n"/>
      <c r="E21" s="26" t="n"/>
      <c r="F21" s="27" t="n"/>
      <c r="G21" s="26" t="n"/>
      <c r="H21" s="27" t="n"/>
      <c r="I21" s="26" t="n"/>
      <c r="J21" s="26" t="n"/>
      <c r="K21" s="28" t="n"/>
      <c r="L21" s="27" t="n"/>
      <c r="M21" s="27" t="n"/>
      <c r="N21" s="26" t="n"/>
      <c r="P21" s="22">
        <f>IF($T21=0,"",IF(ISNUMBER($H21),$H21,IF(AND(ISNUMBER($F21),ISNUMBER(Settings!$D$3)),$F21+Settings!$D$3,"")))</f>
        <v/>
      </c>
      <c r="Q21" s="23">
        <f>IF(AND($T21=1,ISNUMBER($F21)),Settings!$D$2-$F21,"")</f>
        <v/>
      </c>
      <c r="R21" s="24">
        <f>IF($T21=0,"",IF($I21="No","Declined",IF($I21="Ask next time","Ask next time",IF(OR($I21="Yes",$I21="Partly"),IF(ISNUMBER($M21),"Thanked",IF(ISNUMBER($L21),"Send acknowledgment","Waiting for the gift")),IF(AND(ISNUMBER($P21),Settings!$D$2&gt;=$P21),"Follow up now","Follow-up booked")))))</f>
        <v/>
      </c>
      <c r="S21" s="24">
        <f>IF(AND(ISNUMBER($U21),ISNUMBER(Settings!$D$4)),IF($U21&gt;=Settings!$D$4,"$"&amp;FIXED(Settings!$D$4,0)&amp;" or more: written acknowledgment",""),"")</f>
        <v/>
      </c>
      <c r="T21" s="25">
        <f>IF(TRIM($A21&amp;"")&lt;&gt;"",1,0)</f>
        <v/>
      </c>
      <c r="U21" s="25">
        <f>IF(ISNUMBER($K21),$K21,"")</f>
        <v/>
      </c>
      <c r="V21" s="25">
        <f>IF(AND(ISNUMBER($K21),ISNUMBER($L21)),$K21,0)</f>
        <v/>
      </c>
    </row>
    <row r="22">
      <c r="A22" s="26" t="n"/>
      <c r="B22" s="26" t="n"/>
      <c r="C22" s="26" t="n"/>
      <c r="D22" s="26" t="n"/>
      <c r="E22" s="26" t="n"/>
      <c r="F22" s="27" t="n"/>
      <c r="G22" s="26" t="n"/>
      <c r="H22" s="27" t="n"/>
      <c r="I22" s="26" t="n"/>
      <c r="J22" s="26" t="n"/>
      <c r="K22" s="28" t="n"/>
      <c r="L22" s="27" t="n"/>
      <c r="M22" s="27" t="n"/>
      <c r="N22" s="26" t="n"/>
      <c r="P22" s="22">
        <f>IF($T22=0,"",IF(ISNUMBER($H22),$H22,IF(AND(ISNUMBER($F22),ISNUMBER(Settings!$D$3)),$F22+Settings!$D$3,"")))</f>
        <v/>
      </c>
      <c r="Q22" s="23">
        <f>IF(AND($T22=1,ISNUMBER($F22)),Settings!$D$2-$F22,"")</f>
        <v/>
      </c>
      <c r="R22" s="24">
        <f>IF($T22=0,"",IF($I22="No","Declined",IF($I22="Ask next time","Ask next time",IF(OR($I22="Yes",$I22="Partly"),IF(ISNUMBER($M22),"Thanked",IF(ISNUMBER($L22),"Send acknowledgment","Waiting for the gift")),IF(AND(ISNUMBER($P22),Settings!$D$2&gt;=$P22),"Follow up now","Follow-up booked")))))</f>
        <v/>
      </c>
      <c r="S22" s="24">
        <f>IF(AND(ISNUMBER($U22),ISNUMBER(Settings!$D$4)),IF($U22&gt;=Settings!$D$4,"$"&amp;FIXED(Settings!$D$4,0)&amp;" or more: written acknowledgment",""),"")</f>
        <v/>
      </c>
      <c r="T22" s="25">
        <f>IF(TRIM($A22&amp;"")&lt;&gt;"",1,0)</f>
        <v/>
      </c>
      <c r="U22" s="25">
        <f>IF(ISNUMBER($K22),$K22,"")</f>
        <v/>
      </c>
      <c r="V22" s="25">
        <f>IF(AND(ISNUMBER($K22),ISNUMBER($L22)),$K22,0)</f>
        <v/>
      </c>
    </row>
    <row r="23">
      <c r="A23" s="26" t="n"/>
      <c r="B23" s="26" t="n"/>
      <c r="C23" s="26" t="n"/>
      <c r="D23" s="26" t="n"/>
      <c r="E23" s="26" t="n"/>
      <c r="F23" s="27" t="n"/>
      <c r="G23" s="26" t="n"/>
      <c r="H23" s="27" t="n"/>
      <c r="I23" s="26" t="n"/>
      <c r="J23" s="26" t="n"/>
      <c r="K23" s="28" t="n"/>
      <c r="L23" s="27" t="n"/>
      <c r="M23" s="27" t="n"/>
      <c r="N23" s="26" t="n"/>
      <c r="P23" s="22">
        <f>IF($T23=0,"",IF(ISNUMBER($H23),$H23,IF(AND(ISNUMBER($F23),ISNUMBER(Settings!$D$3)),$F23+Settings!$D$3,"")))</f>
        <v/>
      </c>
      <c r="Q23" s="23">
        <f>IF(AND($T23=1,ISNUMBER($F23)),Settings!$D$2-$F23,"")</f>
        <v/>
      </c>
      <c r="R23" s="24">
        <f>IF($T23=0,"",IF($I23="No","Declined",IF($I23="Ask next time","Ask next time",IF(OR($I23="Yes",$I23="Partly"),IF(ISNUMBER($M23),"Thanked",IF(ISNUMBER($L23),"Send acknowledgment","Waiting for the gift")),IF(AND(ISNUMBER($P23),Settings!$D$2&gt;=$P23),"Follow up now","Follow-up booked")))))</f>
        <v/>
      </c>
      <c r="S23" s="24">
        <f>IF(AND(ISNUMBER($U23),ISNUMBER(Settings!$D$4)),IF($U23&gt;=Settings!$D$4,"$"&amp;FIXED(Settings!$D$4,0)&amp;" or more: written acknowledgment",""),"")</f>
        <v/>
      </c>
      <c r="T23" s="25">
        <f>IF(TRIM($A23&amp;"")&lt;&gt;"",1,0)</f>
        <v/>
      </c>
      <c r="U23" s="25">
        <f>IF(ISNUMBER($K23),$K23,"")</f>
        <v/>
      </c>
      <c r="V23" s="25">
        <f>IF(AND(ISNUMBER($K23),ISNUMBER($L23)),$K23,0)</f>
        <v/>
      </c>
    </row>
    <row r="24">
      <c r="A24" s="26" t="n"/>
      <c r="B24" s="26" t="n"/>
      <c r="C24" s="26" t="n"/>
      <c r="D24" s="26" t="n"/>
      <c r="E24" s="26" t="n"/>
      <c r="F24" s="27" t="n"/>
      <c r="G24" s="26" t="n"/>
      <c r="H24" s="27" t="n"/>
      <c r="I24" s="26" t="n"/>
      <c r="J24" s="26" t="n"/>
      <c r="K24" s="28" t="n"/>
      <c r="L24" s="27" t="n"/>
      <c r="M24" s="27" t="n"/>
      <c r="N24" s="26" t="n"/>
      <c r="P24" s="22">
        <f>IF($T24=0,"",IF(ISNUMBER($H24),$H24,IF(AND(ISNUMBER($F24),ISNUMBER(Settings!$D$3)),$F24+Settings!$D$3,"")))</f>
        <v/>
      </c>
      <c r="Q24" s="23">
        <f>IF(AND($T24=1,ISNUMBER($F24)),Settings!$D$2-$F24,"")</f>
        <v/>
      </c>
      <c r="R24" s="24">
        <f>IF($T24=0,"",IF($I24="No","Declined",IF($I24="Ask next time","Ask next time",IF(OR($I24="Yes",$I24="Partly"),IF(ISNUMBER($M24),"Thanked",IF(ISNUMBER($L24),"Send acknowledgment","Waiting for the gift")),IF(AND(ISNUMBER($P24),Settings!$D$2&gt;=$P24),"Follow up now","Follow-up booked")))))</f>
        <v/>
      </c>
      <c r="S24" s="24">
        <f>IF(AND(ISNUMBER($U24),ISNUMBER(Settings!$D$4)),IF($U24&gt;=Settings!$D$4,"$"&amp;FIXED(Settings!$D$4,0)&amp;" or more: written acknowledgment",""),"")</f>
        <v/>
      </c>
      <c r="T24" s="25">
        <f>IF(TRIM($A24&amp;"")&lt;&gt;"",1,0)</f>
        <v/>
      </c>
      <c r="U24" s="25">
        <f>IF(ISNUMBER($K24),$K24,"")</f>
        <v/>
      </c>
      <c r="V24" s="25">
        <f>IF(AND(ISNUMBER($K24),ISNUMBER($L24)),$K24,0)</f>
        <v/>
      </c>
    </row>
    <row r="25">
      <c r="A25" s="26" t="n"/>
      <c r="B25" s="26" t="n"/>
      <c r="C25" s="26" t="n"/>
      <c r="D25" s="26" t="n"/>
      <c r="E25" s="26" t="n"/>
      <c r="F25" s="27" t="n"/>
      <c r="G25" s="26" t="n"/>
      <c r="H25" s="27" t="n"/>
      <c r="I25" s="26" t="n"/>
      <c r="J25" s="26" t="n"/>
      <c r="K25" s="28" t="n"/>
      <c r="L25" s="27" t="n"/>
      <c r="M25" s="27" t="n"/>
      <c r="N25" s="26" t="n"/>
      <c r="P25" s="22">
        <f>IF($T25=0,"",IF(ISNUMBER($H25),$H25,IF(AND(ISNUMBER($F25),ISNUMBER(Settings!$D$3)),$F25+Settings!$D$3,"")))</f>
        <v/>
      </c>
      <c r="Q25" s="23">
        <f>IF(AND($T25=1,ISNUMBER($F25)),Settings!$D$2-$F25,"")</f>
        <v/>
      </c>
      <c r="R25" s="24">
        <f>IF($T25=0,"",IF($I25="No","Declined",IF($I25="Ask next time","Ask next time",IF(OR($I25="Yes",$I25="Partly"),IF(ISNUMBER($M25),"Thanked",IF(ISNUMBER($L25),"Send acknowledgment","Waiting for the gift")),IF(AND(ISNUMBER($P25),Settings!$D$2&gt;=$P25),"Follow up now","Follow-up booked")))))</f>
        <v/>
      </c>
      <c r="S25" s="24">
        <f>IF(AND(ISNUMBER($U25),ISNUMBER(Settings!$D$4)),IF($U25&gt;=Settings!$D$4,"$"&amp;FIXED(Settings!$D$4,0)&amp;" or more: written acknowledgment",""),"")</f>
        <v/>
      </c>
      <c r="T25" s="25">
        <f>IF(TRIM($A25&amp;"")&lt;&gt;"",1,0)</f>
        <v/>
      </c>
      <c r="U25" s="25">
        <f>IF(ISNUMBER($K25),$K25,"")</f>
        <v/>
      </c>
      <c r="V25" s="25">
        <f>IF(AND(ISNUMBER($K25),ISNUMBER($L25)),$K25,0)</f>
        <v/>
      </c>
    </row>
    <row r="26">
      <c r="A26" s="26" t="n"/>
      <c r="B26" s="26" t="n"/>
      <c r="C26" s="26" t="n"/>
      <c r="D26" s="26" t="n"/>
      <c r="E26" s="26" t="n"/>
      <c r="F26" s="27" t="n"/>
      <c r="G26" s="26" t="n"/>
      <c r="H26" s="27" t="n"/>
      <c r="I26" s="26" t="n"/>
      <c r="J26" s="26" t="n"/>
      <c r="K26" s="28" t="n"/>
      <c r="L26" s="27" t="n"/>
      <c r="M26" s="27" t="n"/>
      <c r="N26" s="26" t="n"/>
      <c r="P26" s="22">
        <f>IF($T26=0,"",IF(ISNUMBER($H26),$H26,IF(AND(ISNUMBER($F26),ISNUMBER(Settings!$D$3)),$F26+Settings!$D$3,"")))</f>
        <v/>
      </c>
      <c r="Q26" s="23">
        <f>IF(AND($T26=1,ISNUMBER($F26)),Settings!$D$2-$F26,"")</f>
        <v/>
      </c>
      <c r="R26" s="24">
        <f>IF($T26=0,"",IF($I26="No","Declined",IF($I26="Ask next time","Ask next time",IF(OR($I26="Yes",$I26="Partly"),IF(ISNUMBER($M26),"Thanked",IF(ISNUMBER($L26),"Send acknowledgment","Waiting for the gift")),IF(AND(ISNUMBER($P26),Settings!$D$2&gt;=$P26),"Follow up now","Follow-up booked")))))</f>
        <v/>
      </c>
      <c r="S26" s="24">
        <f>IF(AND(ISNUMBER($U26),ISNUMBER(Settings!$D$4)),IF($U26&gt;=Settings!$D$4,"$"&amp;FIXED(Settings!$D$4,0)&amp;" or more: written acknowledgment",""),"")</f>
        <v/>
      </c>
      <c r="T26" s="25">
        <f>IF(TRIM($A26&amp;"")&lt;&gt;"",1,0)</f>
        <v/>
      </c>
      <c r="U26" s="25">
        <f>IF(ISNUMBER($K26),$K26,"")</f>
        <v/>
      </c>
      <c r="V26" s="25">
        <f>IF(AND(ISNUMBER($K26),ISNUMBER($L26)),$K26,0)</f>
        <v/>
      </c>
    </row>
    <row r="27">
      <c r="A27" s="26" t="n"/>
      <c r="B27" s="26" t="n"/>
      <c r="C27" s="26" t="n"/>
      <c r="D27" s="26" t="n"/>
      <c r="E27" s="26" t="n"/>
      <c r="F27" s="27" t="n"/>
      <c r="G27" s="26" t="n"/>
      <c r="H27" s="27" t="n"/>
      <c r="I27" s="26" t="n"/>
      <c r="J27" s="26" t="n"/>
      <c r="K27" s="28" t="n"/>
      <c r="L27" s="27" t="n"/>
      <c r="M27" s="27" t="n"/>
      <c r="N27" s="26" t="n"/>
      <c r="P27" s="22">
        <f>IF($T27=0,"",IF(ISNUMBER($H27),$H27,IF(AND(ISNUMBER($F27),ISNUMBER(Settings!$D$3)),$F27+Settings!$D$3,"")))</f>
        <v/>
      </c>
      <c r="Q27" s="23">
        <f>IF(AND($T27=1,ISNUMBER($F27)),Settings!$D$2-$F27,"")</f>
        <v/>
      </c>
      <c r="R27" s="24">
        <f>IF($T27=0,"",IF($I27="No","Declined",IF($I27="Ask next time","Ask next time",IF(OR($I27="Yes",$I27="Partly"),IF(ISNUMBER($M27),"Thanked",IF(ISNUMBER($L27),"Send acknowledgment","Waiting for the gift")),IF(AND(ISNUMBER($P27),Settings!$D$2&gt;=$P27),"Follow up now","Follow-up booked")))))</f>
        <v/>
      </c>
      <c r="S27" s="24">
        <f>IF(AND(ISNUMBER($U27),ISNUMBER(Settings!$D$4)),IF($U27&gt;=Settings!$D$4,"$"&amp;FIXED(Settings!$D$4,0)&amp;" or more: written acknowledgment",""),"")</f>
        <v/>
      </c>
      <c r="T27" s="25">
        <f>IF(TRIM($A27&amp;"")&lt;&gt;"",1,0)</f>
        <v/>
      </c>
      <c r="U27" s="25">
        <f>IF(ISNUMBER($K27),$K27,"")</f>
        <v/>
      </c>
      <c r="V27" s="25">
        <f>IF(AND(ISNUMBER($K27),ISNUMBER($L27)),$K27,0)</f>
        <v/>
      </c>
    </row>
    <row r="28">
      <c r="A28" s="26" t="n"/>
      <c r="B28" s="26" t="n"/>
      <c r="C28" s="26" t="n"/>
      <c r="D28" s="26" t="n"/>
      <c r="E28" s="26" t="n"/>
      <c r="F28" s="27" t="n"/>
      <c r="G28" s="26" t="n"/>
      <c r="H28" s="27" t="n"/>
      <c r="I28" s="26" t="n"/>
      <c r="J28" s="26" t="n"/>
      <c r="K28" s="28" t="n"/>
      <c r="L28" s="27" t="n"/>
      <c r="M28" s="27" t="n"/>
      <c r="N28" s="26" t="n"/>
      <c r="P28" s="22">
        <f>IF($T28=0,"",IF(ISNUMBER($H28),$H28,IF(AND(ISNUMBER($F28),ISNUMBER(Settings!$D$3)),$F28+Settings!$D$3,"")))</f>
        <v/>
      </c>
      <c r="Q28" s="23">
        <f>IF(AND($T28=1,ISNUMBER($F28)),Settings!$D$2-$F28,"")</f>
        <v/>
      </c>
      <c r="R28" s="24">
        <f>IF($T28=0,"",IF($I28="No","Declined",IF($I28="Ask next time","Ask next time",IF(OR($I28="Yes",$I28="Partly"),IF(ISNUMBER($M28),"Thanked",IF(ISNUMBER($L28),"Send acknowledgment","Waiting for the gift")),IF(AND(ISNUMBER($P28),Settings!$D$2&gt;=$P28),"Follow up now","Follow-up booked")))))</f>
        <v/>
      </c>
      <c r="S28" s="24">
        <f>IF(AND(ISNUMBER($U28),ISNUMBER(Settings!$D$4)),IF($U28&gt;=Settings!$D$4,"$"&amp;FIXED(Settings!$D$4,0)&amp;" or more: written acknowledgment",""),"")</f>
        <v/>
      </c>
      <c r="T28" s="25">
        <f>IF(TRIM($A28&amp;"")&lt;&gt;"",1,0)</f>
        <v/>
      </c>
      <c r="U28" s="25">
        <f>IF(ISNUMBER($K28),$K28,"")</f>
        <v/>
      </c>
      <c r="V28" s="25">
        <f>IF(AND(ISNUMBER($K28),ISNUMBER($L28)),$K28,0)</f>
        <v/>
      </c>
    </row>
    <row r="29">
      <c r="A29" s="26" t="n"/>
      <c r="B29" s="26" t="n"/>
      <c r="C29" s="26" t="n"/>
      <c r="D29" s="26" t="n"/>
      <c r="E29" s="26" t="n"/>
      <c r="F29" s="27" t="n"/>
      <c r="G29" s="26" t="n"/>
      <c r="H29" s="27" t="n"/>
      <c r="I29" s="26" t="n"/>
      <c r="J29" s="26" t="n"/>
      <c r="K29" s="28" t="n"/>
      <c r="L29" s="27" t="n"/>
      <c r="M29" s="27" t="n"/>
      <c r="N29" s="26" t="n"/>
      <c r="P29" s="22">
        <f>IF($T29=0,"",IF(ISNUMBER($H29),$H29,IF(AND(ISNUMBER($F29),ISNUMBER(Settings!$D$3)),$F29+Settings!$D$3,"")))</f>
        <v/>
      </c>
      <c r="Q29" s="23">
        <f>IF(AND($T29=1,ISNUMBER($F29)),Settings!$D$2-$F29,"")</f>
        <v/>
      </c>
      <c r="R29" s="24">
        <f>IF($T29=0,"",IF($I29="No","Declined",IF($I29="Ask next time","Ask next time",IF(OR($I29="Yes",$I29="Partly"),IF(ISNUMBER($M29),"Thanked",IF(ISNUMBER($L29),"Send acknowledgment","Waiting for the gift")),IF(AND(ISNUMBER($P29),Settings!$D$2&gt;=$P29),"Follow up now","Follow-up booked")))))</f>
        <v/>
      </c>
      <c r="S29" s="24">
        <f>IF(AND(ISNUMBER($U29),ISNUMBER(Settings!$D$4)),IF($U29&gt;=Settings!$D$4,"$"&amp;FIXED(Settings!$D$4,0)&amp;" or more: written acknowledgment",""),"")</f>
        <v/>
      </c>
      <c r="T29" s="25">
        <f>IF(TRIM($A29&amp;"")&lt;&gt;"",1,0)</f>
        <v/>
      </c>
      <c r="U29" s="25">
        <f>IF(ISNUMBER($K29),$K29,"")</f>
        <v/>
      </c>
      <c r="V29" s="25">
        <f>IF(AND(ISNUMBER($K29),ISNUMBER($L29)),$K29,0)</f>
        <v/>
      </c>
    </row>
    <row r="30">
      <c r="A30" s="26" t="n"/>
      <c r="B30" s="26" t="n"/>
      <c r="C30" s="26" t="n"/>
      <c r="D30" s="26" t="n"/>
      <c r="E30" s="26" t="n"/>
      <c r="F30" s="27" t="n"/>
      <c r="G30" s="26" t="n"/>
      <c r="H30" s="27" t="n"/>
      <c r="I30" s="26" t="n"/>
      <c r="J30" s="26" t="n"/>
      <c r="K30" s="28" t="n"/>
      <c r="L30" s="27" t="n"/>
      <c r="M30" s="27" t="n"/>
      <c r="N30" s="26" t="n"/>
      <c r="P30" s="22">
        <f>IF($T30=0,"",IF(ISNUMBER($H30),$H30,IF(AND(ISNUMBER($F30),ISNUMBER(Settings!$D$3)),$F30+Settings!$D$3,"")))</f>
        <v/>
      </c>
      <c r="Q30" s="23">
        <f>IF(AND($T30=1,ISNUMBER($F30)),Settings!$D$2-$F30,"")</f>
        <v/>
      </c>
      <c r="R30" s="24">
        <f>IF($T30=0,"",IF($I30="No","Declined",IF($I30="Ask next time","Ask next time",IF(OR($I30="Yes",$I30="Partly"),IF(ISNUMBER($M30),"Thanked",IF(ISNUMBER($L30),"Send acknowledgment","Waiting for the gift")),IF(AND(ISNUMBER($P30),Settings!$D$2&gt;=$P30),"Follow up now","Follow-up booked")))))</f>
        <v/>
      </c>
      <c r="S30" s="24">
        <f>IF(AND(ISNUMBER($U30),ISNUMBER(Settings!$D$4)),IF($U30&gt;=Settings!$D$4,"$"&amp;FIXED(Settings!$D$4,0)&amp;" or more: written acknowledgment",""),"")</f>
        <v/>
      </c>
      <c r="T30" s="25">
        <f>IF(TRIM($A30&amp;"")&lt;&gt;"",1,0)</f>
        <v/>
      </c>
      <c r="U30" s="25">
        <f>IF(ISNUMBER($K30),$K30,"")</f>
        <v/>
      </c>
      <c r="V30" s="25">
        <f>IF(AND(ISNUMBER($K30),ISNUMBER($L30)),$K30,0)</f>
        <v/>
      </c>
    </row>
    <row r="31">
      <c r="A31" s="26" t="n"/>
      <c r="B31" s="26" t="n"/>
      <c r="C31" s="26" t="n"/>
      <c r="D31" s="26" t="n"/>
      <c r="E31" s="26" t="n"/>
      <c r="F31" s="27" t="n"/>
      <c r="G31" s="26" t="n"/>
      <c r="H31" s="27" t="n"/>
      <c r="I31" s="26" t="n"/>
      <c r="J31" s="26" t="n"/>
      <c r="K31" s="28" t="n"/>
      <c r="L31" s="27" t="n"/>
      <c r="M31" s="27" t="n"/>
      <c r="N31" s="26" t="n"/>
      <c r="P31" s="22">
        <f>IF($T31=0,"",IF(ISNUMBER($H31),$H31,IF(AND(ISNUMBER($F31),ISNUMBER(Settings!$D$3)),$F31+Settings!$D$3,"")))</f>
        <v/>
      </c>
      <c r="Q31" s="23">
        <f>IF(AND($T31=1,ISNUMBER($F31)),Settings!$D$2-$F31,"")</f>
        <v/>
      </c>
      <c r="R31" s="24">
        <f>IF($T31=0,"",IF($I31="No","Declined",IF($I31="Ask next time","Ask next time",IF(OR($I31="Yes",$I31="Partly"),IF(ISNUMBER($M31),"Thanked",IF(ISNUMBER($L31),"Send acknowledgment","Waiting for the gift")),IF(AND(ISNUMBER($P31),Settings!$D$2&gt;=$P31),"Follow up now","Follow-up booked")))))</f>
        <v/>
      </c>
      <c r="S31" s="24">
        <f>IF(AND(ISNUMBER($U31),ISNUMBER(Settings!$D$4)),IF($U31&gt;=Settings!$D$4,"$"&amp;FIXED(Settings!$D$4,0)&amp;" or more: written acknowledgment",""),"")</f>
        <v/>
      </c>
      <c r="T31" s="25">
        <f>IF(TRIM($A31&amp;"")&lt;&gt;"",1,0)</f>
        <v/>
      </c>
      <c r="U31" s="25">
        <f>IF(ISNUMBER($K31),$K31,"")</f>
        <v/>
      </c>
      <c r="V31" s="25">
        <f>IF(AND(ISNUMBER($K31),ISNUMBER($L31)),$K31,0)</f>
        <v/>
      </c>
    </row>
    <row r="32">
      <c r="A32" s="26" t="n"/>
      <c r="B32" s="26" t="n"/>
      <c r="C32" s="26" t="n"/>
      <c r="D32" s="26" t="n"/>
      <c r="E32" s="26" t="n"/>
      <c r="F32" s="27" t="n"/>
      <c r="G32" s="26" t="n"/>
      <c r="H32" s="27" t="n"/>
      <c r="I32" s="26" t="n"/>
      <c r="J32" s="26" t="n"/>
      <c r="K32" s="28" t="n"/>
      <c r="L32" s="27" t="n"/>
      <c r="M32" s="27" t="n"/>
      <c r="N32" s="26" t="n"/>
      <c r="P32" s="22">
        <f>IF($T32=0,"",IF(ISNUMBER($H32),$H32,IF(AND(ISNUMBER($F32),ISNUMBER(Settings!$D$3)),$F32+Settings!$D$3,"")))</f>
        <v/>
      </c>
      <c r="Q32" s="23">
        <f>IF(AND($T32=1,ISNUMBER($F32)),Settings!$D$2-$F32,"")</f>
        <v/>
      </c>
      <c r="R32" s="24">
        <f>IF($T32=0,"",IF($I32="No","Declined",IF($I32="Ask next time","Ask next time",IF(OR($I32="Yes",$I32="Partly"),IF(ISNUMBER($M32),"Thanked",IF(ISNUMBER($L32),"Send acknowledgment","Waiting for the gift")),IF(AND(ISNUMBER($P32),Settings!$D$2&gt;=$P32),"Follow up now","Follow-up booked")))))</f>
        <v/>
      </c>
      <c r="S32" s="24">
        <f>IF(AND(ISNUMBER($U32),ISNUMBER(Settings!$D$4)),IF($U32&gt;=Settings!$D$4,"$"&amp;FIXED(Settings!$D$4,0)&amp;" or more: written acknowledgment",""),"")</f>
        <v/>
      </c>
      <c r="T32" s="25">
        <f>IF(TRIM($A32&amp;"")&lt;&gt;"",1,0)</f>
        <v/>
      </c>
      <c r="U32" s="25">
        <f>IF(ISNUMBER($K32),$K32,"")</f>
        <v/>
      </c>
      <c r="V32" s="25">
        <f>IF(AND(ISNUMBER($K32),ISNUMBER($L32)),$K32,0)</f>
        <v/>
      </c>
    </row>
    <row r="33">
      <c r="A33" s="26" t="n"/>
      <c r="B33" s="26" t="n"/>
      <c r="C33" s="26" t="n"/>
      <c r="D33" s="26" t="n"/>
      <c r="E33" s="26" t="n"/>
      <c r="F33" s="27" t="n"/>
      <c r="G33" s="26" t="n"/>
      <c r="H33" s="27" t="n"/>
      <c r="I33" s="26" t="n"/>
      <c r="J33" s="26" t="n"/>
      <c r="K33" s="28" t="n"/>
      <c r="L33" s="27" t="n"/>
      <c r="M33" s="27" t="n"/>
      <c r="N33" s="26" t="n"/>
      <c r="P33" s="22">
        <f>IF($T33=0,"",IF(ISNUMBER($H33),$H33,IF(AND(ISNUMBER($F33),ISNUMBER(Settings!$D$3)),$F33+Settings!$D$3,"")))</f>
        <v/>
      </c>
      <c r="Q33" s="23">
        <f>IF(AND($T33=1,ISNUMBER($F33)),Settings!$D$2-$F33,"")</f>
        <v/>
      </c>
      <c r="R33" s="24">
        <f>IF($T33=0,"",IF($I33="No","Declined",IF($I33="Ask next time","Ask next time",IF(OR($I33="Yes",$I33="Partly"),IF(ISNUMBER($M33),"Thanked",IF(ISNUMBER($L33),"Send acknowledgment","Waiting for the gift")),IF(AND(ISNUMBER($P33),Settings!$D$2&gt;=$P33),"Follow up now","Follow-up booked")))))</f>
        <v/>
      </c>
      <c r="S33" s="24">
        <f>IF(AND(ISNUMBER($U33),ISNUMBER(Settings!$D$4)),IF($U33&gt;=Settings!$D$4,"$"&amp;FIXED(Settings!$D$4,0)&amp;" or more: written acknowledgment",""),"")</f>
        <v/>
      </c>
      <c r="T33" s="25">
        <f>IF(TRIM($A33&amp;"")&lt;&gt;"",1,0)</f>
        <v/>
      </c>
      <c r="U33" s="25">
        <f>IF(ISNUMBER($K33),$K33,"")</f>
        <v/>
      </c>
      <c r="V33" s="25">
        <f>IF(AND(ISNUMBER($K33),ISNUMBER($L33)),$K33,0)</f>
        <v/>
      </c>
    </row>
    <row r="34">
      <c r="A34" s="26" t="n"/>
      <c r="B34" s="26" t="n"/>
      <c r="C34" s="26" t="n"/>
      <c r="D34" s="26" t="n"/>
      <c r="E34" s="26" t="n"/>
      <c r="F34" s="27" t="n"/>
      <c r="G34" s="26" t="n"/>
      <c r="H34" s="27" t="n"/>
      <c r="I34" s="26" t="n"/>
      <c r="J34" s="26" t="n"/>
      <c r="K34" s="28" t="n"/>
      <c r="L34" s="27" t="n"/>
      <c r="M34" s="27" t="n"/>
      <c r="N34" s="26" t="n"/>
      <c r="P34" s="22">
        <f>IF($T34=0,"",IF(ISNUMBER($H34),$H34,IF(AND(ISNUMBER($F34),ISNUMBER(Settings!$D$3)),$F34+Settings!$D$3,"")))</f>
        <v/>
      </c>
      <c r="Q34" s="23">
        <f>IF(AND($T34=1,ISNUMBER($F34)),Settings!$D$2-$F34,"")</f>
        <v/>
      </c>
      <c r="R34" s="24">
        <f>IF($T34=0,"",IF($I34="No","Declined",IF($I34="Ask next time","Ask next time",IF(OR($I34="Yes",$I34="Partly"),IF(ISNUMBER($M34),"Thanked",IF(ISNUMBER($L34),"Send acknowledgment","Waiting for the gift")),IF(AND(ISNUMBER($P34),Settings!$D$2&gt;=$P34),"Follow up now","Follow-up booked")))))</f>
        <v/>
      </c>
      <c r="S34" s="24">
        <f>IF(AND(ISNUMBER($U34),ISNUMBER(Settings!$D$4)),IF($U34&gt;=Settings!$D$4,"$"&amp;FIXED(Settings!$D$4,0)&amp;" or more: written acknowledgment",""),"")</f>
        <v/>
      </c>
      <c r="T34" s="25">
        <f>IF(TRIM($A34&amp;"")&lt;&gt;"",1,0)</f>
        <v/>
      </c>
      <c r="U34" s="25">
        <f>IF(ISNUMBER($K34),$K34,"")</f>
        <v/>
      </c>
      <c r="V34" s="25">
        <f>IF(AND(ISNUMBER($K34),ISNUMBER($L34)),$K34,0)</f>
        <v/>
      </c>
    </row>
    <row r="35">
      <c r="A35" s="26" t="n"/>
      <c r="B35" s="26" t="n"/>
      <c r="C35" s="26" t="n"/>
      <c r="D35" s="26" t="n"/>
      <c r="E35" s="26" t="n"/>
      <c r="F35" s="27" t="n"/>
      <c r="G35" s="26" t="n"/>
      <c r="H35" s="27" t="n"/>
      <c r="I35" s="26" t="n"/>
      <c r="J35" s="26" t="n"/>
      <c r="K35" s="28" t="n"/>
      <c r="L35" s="27" t="n"/>
      <c r="M35" s="27" t="n"/>
      <c r="N35" s="26" t="n"/>
      <c r="P35" s="22">
        <f>IF($T35=0,"",IF(ISNUMBER($H35),$H35,IF(AND(ISNUMBER($F35),ISNUMBER(Settings!$D$3)),$F35+Settings!$D$3,"")))</f>
        <v/>
      </c>
      <c r="Q35" s="23">
        <f>IF(AND($T35=1,ISNUMBER($F35)),Settings!$D$2-$F35,"")</f>
        <v/>
      </c>
      <c r="R35" s="24">
        <f>IF($T35=0,"",IF($I35="No","Declined",IF($I35="Ask next time","Ask next time",IF(OR($I35="Yes",$I35="Partly"),IF(ISNUMBER($M35),"Thanked",IF(ISNUMBER($L35),"Send acknowledgment","Waiting for the gift")),IF(AND(ISNUMBER($P35),Settings!$D$2&gt;=$P35),"Follow up now","Follow-up booked")))))</f>
        <v/>
      </c>
      <c r="S35" s="24">
        <f>IF(AND(ISNUMBER($U35),ISNUMBER(Settings!$D$4)),IF($U35&gt;=Settings!$D$4,"$"&amp;FIXED(Settings!$D$4,0)&amp;" or more: written acknowledgment",""),"")</f>
        <v/>
      </c>
      <c r="T35" s="25">
        <f>IF(TRIM($A35&amp;"")&lt;&gt;"",1,0)</f>
        <v/>
      </c>
      <c r="U35" s="25">
        <f>IF(ISNUMBER($K35),$K35,"")</f>
        <v/>
      </c>
      <c r="V35" s="25">
        <f>IF(AND(ISNUMBER($K35),ISNUMBER($L35)),$K35,0)</f>
        <v/>
      </c>
    </row>
    <row r="36">
      <c r="A36" s="26" t="n"/>
      <c r="B36" s="26" t="n"/>
      <c r="C36" s="26" t="n"/>
      <c r="D36" s="26" t="n"/>
      <c r="E36" s="26" t="n"/>
      <c r="F36" s="27" t="n"/>
      <c r="G36" s="26" t="n"/>
      <c r="H36" s="27" t="n"/>
      <c r="I36" s="26" t="n"/>
      <c r="J36" s="26" t="n"/>
      <c r="K36" s="28" t="n"/>
      <c r="L36" s="27" t="n"/>
      <c r="M36" s="27" t="n"/>
      <c r="N36" s="26" t="n"/>
      <c r="P36" s="22">
        <f>IF($T36=0,"",IF(ISNUMBER($H36),$H36,IF(AND(ISNUMBER($F36),ISNUMBER(Settings!$D$3)),$F36+Settings!$D$3,"")))</f>
        <v/>
      </c>
      <c r="Q36" s="23">
        <f>IF(AND($T36=1,ISNUMBER($F36)),Settings!$D$2-$F36,"")</f>
        <v/>
      </c>
      <c r="R36" s="24">
        <f>IF($T36=0,"",IF($I36="No","Declined",IF($I36="Ask next time","Ask next time",IF(OR($I36="Yes",$I36="Partly"),IF(ISNUMBER($M36),"Thanked",IF(ISNUMBER($L36),"Send acknowledgment","Waiting for the gift")),IF(AND(ISNUMBER($P36),Settings!$D$2&gt;=$P36),"Follow up now","Follow-up booked")))))</f>
        <v/>
      </c>
      <c r="S36" s="24">
        <f>IF(AND(ISNUMBER($U36),ISNUMBER(Settings!$D$4)),IF($U36&gt;=Settings!$D$4,"$"&amp;FIXED(Settings!$D$4,0)&amp;" or more: written acknowledgment",""),"")</f>
        <v/>
      </c>
      <c r="T36" s="25">
        <f>IF(TRIM($A36&amp;"")&lt;&gt;"",1,0)</f>
        <v/>
      </c>
      <c r="U36" s="25">
        <f>IF(ISNUMBER($K36),$K36,"")</f>
        <v/>
      </c>
      <c r="V36" s="25">
        <f>IF(AND(ISNUMBER($K36),ISNUMBER($L36)),$K36,0)</f>
        <v/>
      </c>
    </row>
    <row r="37">
      <c r="A37" s="26" t="n"/>
      <c r="B37" s="26" t="n"/>
      <c r="C37" s="26" t="n"/>
      <c r="D37" s="26" t="n"/>
      <c r="E37" s="26" t="n"/>
      <c r="F37" s="27" t="n"/>
      <c r="G37" s="26" t="n"/>
      <c r="H37" s="27" t="n"/>
      <c r="I37" s="26" t="n"/>
      <c r="J37" s="26" t="n"/>
      <c r="K37" s="28" t="n"/>
      <c r="L37" s="27" t="n"/>
      <c r="M37" s="27" t="n"/>
      <c r="N37" s="26" t="n"/>
      <c r="P37" s="22">
        <f>IF($T37=0,"",IF(ISNUMBER($H37),$H37,IF(AND(ISNUMBER($F37),ISNUMBER(Settings!$D$3)),$F37+Settings!$D$3,"")))</f>
        <v/>
      </c>
      <c r="Q37" s="23">
        <f>IF(AND($T37=1,ISNUMBER($F37)),Settings!$D$2-$F37,"")</f>
        <v/>
      </c>
      <c r="R37" s="24">
        <f>IF($T37=0,"",IF($I37="No","Declined",IF($I37="Ask next time","Ask next time",IF(OR($I37="Yes",$I37="Partly"),IF(ISNUMBER($M37),"Thanked",IF(ISNUMBER($L37),"Send acknowledgment","Waiting for the gift")),IF(AND(ISNUMBER($P37),Settings!$D$2&gt;=$P37),"Follow up now","Follow-up booked")))))</f>
        <v/>
      </c>
      <c r="S37" s="24">
        <f>IF(AND(ISNUMBER($U37),ISNUMBER(Settings!$D$4)),IF($U37&gt;=Settings!$D$4,"$"&amp;FIXED(Settings!$D$4,0)&amp;" or more: written acknowledgment",""),"")</f>
        <v/>
      </c>
      <c r="T37" s="25">
        <f>IF(TRIM($A37&amp;"")&lt;&gt;"",1,0)</f>
        <v/>
      </c>
      <c r="U37" s="25">
        <f>IF(ISNUMBER($K37),$K37,"")</f>
        <v/>
      </c>
      <c r="V37" s="25">
        <f>IF(AND(ISNUMBER($K37),ISNUMBER($L37)),$K37,0)</f>
        <v/>
      </c>
    </row>
    <row r="38">
      <c r="A38" s="26" t="n"/>
      <c r="B38" s="26" t="n"/>
      <c r="C38" s="26" t="n"/>
      <c r="D38" s="26" t="n"/>
      <c r="E38" s="26" t="n"/>
      <c r="F38" s="27" t="n"/>
      <c r="G38" s="26" t="n"/>
      <c r="H38" s="27" t="n"/>
      <c r="I38" s="26" t="n"/>
      <c r="J38" s="26" t="n"/>
      <c r="K38" s="28" t="n"/>
      <c r="L38" s="27" t="n"/>
      <c r="M38" s="27" t="n"/>
      <c r="N38" s="26" t="n"/>
      <c r="P38" s="22">
        <f>IF($T38=0,"",IF(ISNUMBER($H38),$H38,IF(AND(ISNUMBER($F38),ISNUMBER(Settings!$D$3)),$F38+Settings!$D$3,"")))</f>
        <v/>
      </c>
      <c r="Q38" s="23">
        <f>IF(AND($T38=1,ISNUMBER($F38)),Settings!$D$2-$F38,"")</f>
        <v/>
      </c>
      <c r="R38" s="24">
        <f>IF($T38=0,"",IF($I38="No","Declined",IF($I38="Ask next time","Ask next time",IF(OR($I38="Yes",$I38="Partly"),IF(ISNUMBER($M38),"Thanked",IF(ISNUMBER($L38),"Send acknowledgment","Waiting for the gift")),IF(AND(ISNUMBER($P38),Settings!$D$2&gt;=$P38),"Follow up now","Follow-up booked")))))</f>
        <v/>
      </c>
      <c r="S38" s="24">
        <f>IF(AND(ISNUMBER($U38),ISNUMBER(Settings!$D$4)),IF($U38&gt;=Settings!$D$4,"$"&amp;FIXED(Settings!$D$4,0)&amp;" or more: written acknowledgment",""),"")</f>
        <v/>
      </c>
      <c r="T38" s="25">
        <f>IF(TRIM($A38&amp;"")&lt;&gt;"",1,0)</f>
        <v/>
      </c>
      <c r="U38" s="25">
        <f>IF(ISNUMBER($K38),$K38,"")</f>
        <v/>
      </c>
      <c r="V38" s="25">
        <f>IF(AND(ISNUMBER($K38),ISNUMBER($L38)),$K38,0)</f>
        <v/>
      </c>
    </row>
    <row r="39">
      <c r="A39" s="26" t="n"/>
      <c r="B39" s="26" t="n"/>
      <c r="C39" s="26" t="n"/>
      <c r="D39" s="26" t="n"/>
      <c r="E39" s="26" t="n"/>
      <c r="F39" s="27" t="n"/>
      <c r="G39" s="26" t="n"/>
      <c r="H39" s="27" t="n"/>
      <c r="I39" s="26" t="n"/>
      <c r="J39" s="26" t="n"/>
      <c r="K39" s="28" t="n"/>
      <c r="L39" s="27" t="n"/>
      <c r="M39" s="27" t="n"/>
      <c r="N39" s="26" t="n"/>
      <c r="P39" s="22">
        <f>IF($T39=0,"",IF(ISNUMBER($H39),$H39,IF(AND(ISNUMBER($F39),ISNUMBER(Settings!$D$3)),$F39+Settings!$D$3,"")))</f>
        <v/>
      </c>
      <c r="Q39" s="23">
        <f>IF(AND($T39=1,ISNUMBER($F39)),Settings!$D$2-$F39,"")</f>
        <v/>
      </c>
      <c r="R39" s="24">
        <f>IF($T39=0,"",IF($I39="No","Declined",IF($I39="Ask next time","Ask next time",IF(OR($I39="Yes",$I39="Partly"),IF(ISNUMBER($M39),"Thanked",IF(ISNUMBER($L39),"Send acknowledgment","Waiting for the gift")),IF(AND(ISNUMBER($P39),Settings!$D$2&gt;=$P39),"Follow up now","Follow-up booked")))))</f>
        <v/>
      </c>
      <c r="S39" s="24">
        <f>IF(AND(ISNUMBER($U39),ISNUMBER(Settings!$D$4)),IF($U39&gt;=Settings!$D$4,"$"&amp;FIXED(Settings!$D$4,0)&amp;" or more: written acknowledgment",""),"")</f>
        <v/>
      </c>
      <c r="T39" s="25">
        <f>IF(TRIM($A39&amp;"")&lt;&gt;"",1,0)</f>
        <v/>
      </c>
      <c r="U39" s="25">
        <f>IF(ISNUMBER($K39),$K39,"")</f>
        <v/>
      </c>
      <c r="V39" s="25">
        <f>IF(AND(ISNUMBER($K39),ISNUMBER($L39)),$K39,0)</f>
        <v/>
      </c>
    </row>
    <row r="40">
      <c r="A40" s="26" t="n"/>
      <c r="B40" s="26" t="n"/>
      <c r="C40" s="26" t="n"/>
      <c r="D40" s="26" t="n"/>
      <c r="E40" s="26" t="n"/>
      <c r="F40" s="27" t="n"/>
      <c r="G40" s="26" t="n"/>
      <c r="H40" s="27" t="n"/>
      <c r="I40" s="26" t="n"/>
      <c r="J40" s="26" t="n"/>
      <c r="K40" s="28" t="n"/>
      <c r="L40" s="27" t="n"/>
      <c r="M40" s="27" t="n"/>
      <c r="N40" s="26" t="n"/>
      <c r="P40" s="22">
        <f>IF($T40=0,"",IF(ISNUMBER($H40),$H40,IF(AND(ISNUMBER($F40),ISNUMBER(Settings!$D$3)),$F40+Settings!$D$3,"")))</f>
        <v/>
      </c>
      <c r="Q40" s="23">
        <f>IF(AND($T40=1,ISNUMBER($F40)),Settings!$D$2-$F40,"")</f>
        <v/>
      </c>
      <c r="R40" s="24">
        <f>IF($T40=0,"",IF($I40="No","Declined",IF($I40="Ask next time","Ask next time",IF(OR($I40="Yes",$I40="Partly"),IF(ISNUMBER($M40),"Thanked",IF(ISNUMBER($L40),"Send acknowledgment","Waiting for the gift")),IF(AND(ISNUMBER($P40),Settings!$D$2&gt;=$P40),"Follow up now","Follow-up booked")))))</f>
        <v/>
      </c>
      <c r="S40" s="24">
        <f>IF(AND(ISNUMBER($U40),ISNUMBER(Settings!$D$4)),IF($U40&gt;=Settings!$D$4,"$"&amp;FIXED(Settings!$D$4,0)&amp;" or more: written acknowledgment",""),"")</f>
        <v/>
      </c>
      <c r="T40" s="25">
        <f>IF(TRIM($A40&amp;"")&lt;&gt;"",1,0)</f>
        <v/>
      </c>
      <c r="U40" s="25">
        <f>IF(ISNUMBER($K40),$K40,"")</f>
        <v/>
      </c>
      <c r="V40" s="25">
        <f>IF(AND(ISNUMBER($K40),ISNUMBER($L40)),$K40,0)</f>
        <v/>
      </c>
    </row>
    <row r="41">
      <c r="A41" s="26" t="n"/>
      <c r="B41" s="26" t="n"/>
      <c r="C41" s="26" t="n"/>
      <c r="D41" s="26" t="n"/>
      <c r="E41" s="26" t="n"/>
      <c r="F41" s="27" t="n"/>
      <c r="G41" s="26" t="n"/>
      <c r="H41" s="27" t="n"/>
      <c r="I41" s="26" t="n"/>
      <c r="J41" s="26" t="n"/>
      <c r="K41" s="28" t="n"/>
      <c r="L41" s="27" t="n"/>
      <c r="M41" s="27" t="n"/>
      <c r="N41" s="26" t="n"/>
      <c r="P41" s="22">
        <f>IF($T41=0,"",IF(ISNUMBER($H41),$H41,IF(AND(ISNUMBER($F41),ISNUMBER(Settings!$D$3)),$F41+Settings!$D$3,"")))</f>
        <v/>
      </c>
      <c r="Q41" s="23">
        <f>IF(AND($T41=1,ISNUMBER($F41)),Settings!$D$2-$F41,"")</f>
        <v/>
      </c>
      <c r="R41" s="24">
        <f>IF($T41=0,"",IF($I41="No","Declined",IF($I41="Ask next time","Ask next time",IF(OR($I41="Yes",$I41="Partly"),IF(ISNUMBER($M41),"Thanked",IF(ISNUMBER($L41),"Send acknowledgment","Waiting for the gift")),IF(AND(ISNUMBER($P41),Settings!$D$2&gt;=$P41),"Follow up now","Follow-up booked")))))</f>
        <v/>
      </c>
      <c r="S41" s="24">
        <f>IF(AND(ISNUMBER($U41),ISNUMBER(Settings!$D$4)),IF($U41&gt;=Settings!$D$4,"$"&amp;FIXED(Settings!$D$4,0)&amp;" or more: written acknowledgment",""),"")</f>
        <v/>
      </c>
      <c r="T41" s="25">
        <f>IF(TRIM($A41&amp;"")&lt;&gt;"",1,0)</f>
        <v/>
      </c>
      <c r="U41" s="25">
        <f>IF(ISNUMBER($K41),$K41,"")</f>
        <v/>
      </c>
      <c r="V41" s="25">
        <f>IF(AND(ISNUMBER($K41),ISNUMBER($L41)),$K41,0)</f>
        <v/>
      </c>
    </row>
    <row r="42">
      <c r="A42" s="26" t="n"/>
      <c r="B42" s="26" t="n"/>
      <c r="C42" s="26" t="n"/>
      <c r="D42" s="26" t="n"/>
      <c r="E42" s="26" t="n"/>
      <c r="F42" s="27" t="n"/>
      <c r="G42" s="26" t="n"/>
      <c r="H42" s="27" t="n"/>
      <c r="I42" s="26" t="n"/>
      <c r="J42" s="26" t="n"/>
      <c r="K42" s="28" t="n"/>
      <c r="L42" s="27" t="n"/>
      <c r="M42" s="27" t="n"/>
      <c r="N42" s="26" t="n"/>
      <c r="P42" s="22">
        <f>IF($T42=0,"",IF(ISNUMBER($H42),$H42,IF(AND(ISNUMBER($F42),ISNUMBER(Settings!$D$3)),$F42+Settings!$D$3,"")))</f>
        <v/>
      </c>
      <c r="Q42" s="23">
        <f>IF(AND($T42=1,ISNUMBER($F42)),Settings!$D$2-$F42,"")</f>
        <v/>
      </c>
      <c r="R42" s="24">
        <f>IF($T42=0,"",IF($I42="No","Declined",IF($I42="Ask next time","Ask next time",IF(OR($I42="Yes",$I42="Partly"),IF(ISNUMBER($M42),"Thanked",IF(ISNUMBER($L42),"Send acknowledgment","Waiting for the gift")),IF(AND(ISNUMBER($P42),Settings!$D$2&gt;=$P42),"Follow up now","Follow-up booked")))))</f>
        <v/>
      </c>
      <c r="S42" s="24">
        <f>IF(AND(ISNUMBER($U42),ISNUMBER(Settings!$D$4)),IF($U42&gt;=Settings!$D$4,"$"&amp;FIXED(Settings!$D$4,0)&amp;" or more: written acknowledgment",""),"")</f>
        <v/>
      </c>
      <c r="T42" s="25">
        <f>IF(TRIM($A42&amp;"")&lt;&gt;"",1,0)</f>
        <v/>
      </c>
      <c r="U42" s="25">
        <f>IF(ISNUMBER($K42),$K42,"")</f>
        <v/>
      </c>
      <c r="V42" s="25">
        <f>IF(AND(ISNUMBER($K42),ISNUMBER($L42)),$K42,0)</f>
        <v/>
      </c>
    </row>
    <row r="43">
      <c r="A43" s="26" t="n"/>
      <c r="B43" s="26" t="n"/>
      <c r="C43" s="26" t="n"/>
      <c r="D43" s="26" t="n"/>
      <c r="E43" s="26" t="n"/>
      <c r="F43" s="27" t="n"/>
      <c r="G43" s="26" t="n"/>
      <c r="H43" s="27" t="n"/>
      <c r="I43" s="26" t="n"/>
      <c r="J43" s="26" t="n"/>
      <c r="K43" s="28" t="n"/>
      <c r="L43" s="27" t="n"/>
      <c r="M43" s="27" t="n"/>
      <c r="N43" s="26" t="n"/>
      <c r="P43" s="22">
        <f>IF($T43=0,"",IF(ISNUMBER($H43),$H43,IF(AND(ISNUMBER($F43),ISNUMBER(Settings!$D$3)),$F43+Settings!$D$3,"")))</f>
        <v/>
      </c>
      <c r="Q43" s="23">
        <f>IF(AND($T43=1,ISNUMBER($F43)),Settings!$D$2-$F43,"")</f>
        <v/>
      </c>
      <c r="R43" s="24">
        <f>IF($T43=0,"",IF($I43="No","Declined",IF($I43="Ask next time","Ask next time",IF(OR($I43="Yes",$I43="Partly"),IF(ISNUMBER($M43),"Thanked",IF(ISNUMBER($L43),"Send acknowledgment","Waiting for the gift")),IF(AND(ISNUMBER($P43),Settings!$D$2&gt;=$P43),"Follow up now","Follow-up booked")))))</f>
        <v/>
      </c>
      <c r="S43" s="24">
        <f>IF(AND(ISNUMBER($U43),ISNUMBER(Settings!$D$4)),IF($U43&gt;=Settings!$D$4,"$"&amp;FIXED(Settings!$D$4,0)&amp;" or more: written acknowledgment",""),"")</f>
        <v/>
      </c>
      <c r="T43" s="25">
        <f>IF(TRIM($A43&amp;"")&lt;&gt;"",1,0)</f>
        <v/>
      </c>
      <c r="U43" s="25">
        <f>IF(ISNUMBER($K43),$K43,"")</f>
        <v/>
      </c>
      <c r="V43" s="25">
        <f>IF(AND(ISNUMBER($K43),ISNUMBER($L43)),$K43,0)</f>
        <v/>
      </c>
    </row>
    <row r="44">
      <c r="A44" s="26" t="n"/>
      <c r="B44" s="26" t="n"/>
      <c r="C44" s="26" t="n"/>
      <c r="D44" s="26" t="n"/>
      <c r="E44" s="26" t="n"/>
      <c r="F44" s="27" t="n"/>
      <c r="G44" s="26" t="n"/>
      <c r="H44" s="27" t="n"/>
      <c r="I44" s="26" t="n"/>
      <c r="J44" s="26" t="n"/>
      <c r="K44" s="28" t="n"/>
      <c r="L44" s="27" t="n"/>
      <c r="M44" s="27" t="n"/>
      <c r="N44" s="26" t="n"/>
      <c r="P44" s="22">
        <f>IF($T44=0,"",IF(ISNUMBER($H44),$H44,IF(AND(ISNUMBER($F44),ISNUMBER(Settings!$D$3)),$F44+Settings!$D$3,"")))</f>
        <v/>
      </c>
      <c r="Q44" s="23">
        <f>IF(AND($T44=1,ISNUMBER($F44)),Settings!$D$2-$F44,"")</f>
        <v/>
      </c>
      <c r="R44" s="24">
        <f>IF($T44=0,"",IF($I44="No","Declined",IF($I44="Ask next time","Ask next time",IF(OR($I44="Yes",$I44="Partly"),IF(ISNUMBER($M44),"Thanked",IF(ISNUMBER($L44),"Send acknowledgment","Waiting for the gift")),IF(AND(ISNUMBER($P44),Settings!$D$2&gt;=$P44),"Follow up now","Follow-up booked")))))</f>
        <v/>
      </c>
      <c r="S44" s="24">
        <f>IF(AND(ISNUMBER($U44),ISNUMBER(Settings!$D$4)),IF($U44&gt;=Settings!$D$4,"$"&amp;FIXED(Settings!$D$4,0)&amp;" or more: written acknowledgment",""),"")</f>
        <v/>
      </c>
      <c r="T44" s="25">
        <f>IF(TRIM($A44&amp;"")&lt;&gt;"",1,0)</f>
        <v/>
      </c>
      <c r="U44" s="25">
        <f>IF(ISNUMBER($K44),$K44,"")</f>
        <v/>
      </c>
      <c r="V44" s="25">
        <f>IF(AND(ISNUMBER($K44),ISNUMBER($L44)),$K44,0)</f>
        <v/>
      </c>
    </row>
    <row r="45">
      <c r="A45" s="26" t="n"/>
      <c r="B45" s="26" t="n"/>
      <c r="C45" s="26" t="n"/>
      <c r="D45" s="26" t="n"/>
      <c r="E45" s="26" t="n"/>
      <c r="F45" s="27" t="n"/>
      <c r="G45" s="26" t="n"/>
      <c r="H45" s="27" t="n"/>
      <c r="I45" s="26" t="n"/>
      <c r="J45" s="26" t="n"/>
      <c r="K45" s="28" t="n"/>
      <c r="L45" s="27" t="n"/>
      <c r="M45" s="27" t="n"/>
      <c r="N45" s="26" t="n"/>
      <c r="P45" s="22">
        <f>IF($T45=0,"",IF(ISNUMBER($H45),$H45,IF(AND(ISNUMBER($F45),ISNUMBER(Settings!$D$3)),$F45+Settings!$D$3,"")))</f>
        <v/>
      </c>
      <c r="Q45" s="23">
        <f>IF(AND($T45=1,ISNUMBER($F45)),Settings!$D$2-$F45,"")</f>
        <v/>
      </c>
      <c r="R45" s="24">
        <f>IF($T45=0,"",IF($I45="No","Declined",IF($I45="Ask next time","Ask next time",IF(OR($I45="Yes",$I45="Partly"),IF(ISNUMBER($M45),"Thanked",IF(ISNUMBER($L45),"Send acknowledgment","Waiting for the gift")),IF(AND(ISNUMBER($P45),Settings!$D$2&gt;=$P45),"Follow up now","Follow-up booked")))))</f>
        <v/>
      </c>
      <c r="S45" s="24">
        <f>IF(AND(ISNUMBER($U45),ISNUMBER(Settings!$D$4)),IF($U45&gt;=Settings!$D$4,"$"&amp;FIXED(Settings!$D$4,0)&amp;" or more: written acknowledgment",""),"")</f>
        <v/>
      </c>
      <c r="T45" s="25">
        <f>IF(TRIM($A45&amp;"")&lt;&gt;"",1,0)</f>
        <v/>
      </c>
      <c r="U45" s="25">
        <f>IF(ISNUMBER($K45),$K45,"")</f>
        <v/>
      </c>
      <c r="V45" s="25">
        <f>IF(AND(ISNUMBER($K45),ISNUMBER($L45)),$K45,0)</f>
        <v/>
      </c>
    </row>
    <row r="46">
      <c r="A46" s="26" t="n"/>
      <c r="B46" s="26" t="n"/>
      <c r="C46" s="26" t="n"/>
      <c r="D46" s="26" t="n"/>
      <c r="E46" s="26" t="n"/>
      <c r="F46" s="27" t="n"/>
      <c r="G46" s="26" t="n"/>
      <c r="H46" s="27" t="n"/>
      <c r="I46" s="26" t="n"/>
      <c r="J46" s="26" t="n"/>
      <c r="K46" s="28" t="n"/>
      <c r="L46" s="27" t="n"/>
      <c r="M46" s="27" t="n"/>
      <c r="N46" s="26" t="n"/>
      <c r="P46" s="22">
        <f>IF($T46=0,"",IF(ISNUMBER($H46),$H46,IF(AND(ISNUMBER($F46),ISNUMBER(Settings!$D$3)),$F46+Settings!$D$3,"")))</f>
        <v/>
      </c>
      <c r="Q46" s="23">
        <f>IF(AND($T46=1,ISNUMBER($F46)),Settings!$D$2-$F46,"")</f>
        <v/>
      </c>
      <c r="R46" s="24">
        <f>IF($T46=0,"",IF($I46="No","Declined",IF($I46="Ask next time","Ask next time",IF(OR($I46="Yes",$I46="Partly"),IF(ISNUMBER($M46),"Thanked",IF(ISNUMBER($L46),"Send acknowledgment","Waiting for the gift")),IF(AND(ISNUMBER($P46),Settings!$D$2&gt;=$P46),"Follow up now","Follow-up booked")))))</f>
        <v/>
      </c>
      <c r="S46" s="24">
        <f>IF(AND(ISNUMBER($U46),ISNUMBER(Settings!$D$4)),IF($U46&gt;=Settings!$D$4,"$"&amp;FIXED(Settings!$D$4,0)&amp;" or more: written acknowledgment",""),"")</f>
        <v/>
      </c>
      <c r="T46" s="25">
        <f>IF(TRIM($A46&amp;"")&lt;&gt;"",1,0)</f>
        <v/>
      </c>
      <c r="U46" s="25">
        <f>IF(ISNUMBER($K46),$K46,"")</f>
        <v/>
      </c>
      <c r="V46" s="25">
        <f>IF(AND(ISNUMBER($K46),ISNUMBER($L46)),$K46,0)</f>
        <v/>
      </c>
    </row>
    <row r="47">
      <c r="A47" s="26" t="n"/>
      <c r="B47" s="26" t="n"/>
      <c r="C47" s="26" t="n"/>
      <c r="D47" s="26" t="n"/>
      <c r="E47" s="26" t="n"/>
      <c r="F47" s="27" t="n"/>
      <c r="G47" s="26" t="n"/>
      <c r="H47" s="27" t="n"/>
      <c r="I47" s="26" t="n"/>
      <c r="J47" s="26" t="n"/>
      <c r="K47" s="28" t="n"/>
      <c r="L47" s="27" t="n"/>
      <c r="M47" s="27" t="n"/>
      <c r="N47" s="26" t="n"/>
      <c r="P47" s="22">
        <f>IF($T47=0,"",IF(ISNUMBER($H47),$H47,IF(AND(ISNUMBER($F47),ISNUMBER(Settings!$D$3)),$F47+Settings!$D$3,"")))</f>
        <v/>
      </c>
      <c r="Q47" s="23">
        <f>IF(AND($T47=1,ISNUMBER($F47)),Settings!$D$2-$F47,"")</f>
        <v/>
      </c>
      <c r="R47" s="24">
        <f>IF($T47=0,"",IF($I47="No","Declined",IF($I47="Ask next time","Ask next time",IF(OR($I47="Yes",$I47="Partly"),IF(ISNUMBER($M47),"Thanked",IF(ISNUMBER($L47),"Send acknowledgment","Waiting for the gift")),IF(AND(ISNUMBER($P47),Settings!$D$2&gt;=$P47),"Follow up now","Follow-up booked")))))</f>
        <v/>
      </c>
      <c r="S47" s="24">
        <f>IF(AND(ISNUMBER($U47),ISNUMBER(Settings!$D$4)),IF($U47&gt;=Settings!$D$4,"$"&amp;FIXED(Settings!$D$4,0)&amp;" or more: written acknowledgment",""),"")</f>
        <v/>
      </c>
      <c r="T47" s="25">
        <f>IF(TRIM($A47&amp;"")&lt;&gt;"",1,0)</f>
        <v/>
      </c>
      <c r="U47" s="25">
        <f>IF(ISNUMBER($K47),$K47,"")</f>
        <v/>
      </c>
      <c r="V47" s="25">
        <f>IF(AND(ISNUMBER($K47),ISNUMBER($L47)),$K47,0)</f>
        <v/>
      </c>
    </row>
    <row r="48">
      <c r="A48" s="26" t="n"/>
      <c r="B48" s="26" t="n"/>
      <c r="C48" s="26" t="n"/>
      <c r="D48" s="26" t="n"/>
      <c r="E48" s="26" t="n"/>
      <c r="F48" s="27" t="n"/>
      <c r="G48" s="26" t="n"/>
      <c r="H48" s="27" t="n"/>
      <c r="I48" s="26" t="n"/>
      <c r="J48" s="26" t="n"/>
      <c r="K48" s="28" t="n"/>
      <c r="L48" s="27" t="n"/>
      <c r="M48" s="27" t="n"/>
      <c r="N48" s="26" t="n"/>
      <c r="P48" s="22">
        <f>IF($T48=0,"",IF(ISNUMBER($H48),$H48,IF(AND(ISNUMBER($F48),ISNUMBER(Settings!$D$3)),$F48+Settings!$D$3,"")))</f>
        <v/>
      </c>
      <c r="Q48" s="23">
        <f>IF(AND($T48=1,ISNUMBER($F48)),Settings!$D$2-$F48,"")</f>
        <v/>
      </c>
      <c r="R48" s="24">
        <f>IF($T48=0,"",IF($I48="No","Declined",IF($I48="Ask next time","Ask next time",IF(OR($I48="Yes",$I48="Partly"),IF(ISNUMBER($M48),"Thanked",IF(ISNUMBER($L48),"Send acknowledgment","Waiting for the gift")),IF(AND(ISNUMBER($P48),Settings!$D$2&gt;=$P48),"Follow up now","Follow-up booked")))))</f>
        <v/>
      </c>
      <c r="S48" s="24">
        <f>IF(AND(ISNUMBER($U48),ISNUMBER(Settings!$D$4)),IF($U48&gt;=Settings!$D$4,"$"&amp;FIXED(Settings!$D$4,0)&amp;" or more: written acknowledgment",""),"")</f>
        <v/>
      </c>
      <c r="T48" s="25">
        <f>IF(TRIM($A48&amp;"")&lt;&gt;"",1,0)</f>
        <v/>
      </c>
      <c r="U48" s="25">
        <f>IF(ISNUMBER($K48),$K48,"")</f>
        <v/>
      </c>
      <c r="V48" s="25">
        <f>IF(AND(ISNUMBER($K48),ISNUMBER($L48)),$K48,0)</f>
        <v/>
      </c>
    </row>
    <row r="49">
      <c r="A49" s="26" t="n"/>
      <c r="B49" s="26" t="n"/>
      <c r="C49" s="26" t="n"/>
      <c r="D49" s="26" t="n"/>
      <c r="E49" s="26" t="n"/>
      <c r="F49" s="27" t="n"/>
      <c r="G49" s="26" t="n"/>
      <c r="H49" s="27" t="n"/>
      <c r="I49" s="26" t="n"/>
      <c r="J49" s="26" t="n"/>
      <c r="K49" s="28" t="n"/>
      <c r="L49" s="27" t="n"/>
      <c r="M49" s="27" t="n"/>
      <c r="N49" s="26" t="n"/>
      <c r="P49" s="22">
        <f>IF($T49=0,"",IF(ISNUMBER($H49),$H49,IF(AND(ISNUMBER($F49),ISNUMBER(Settings!$D$3)),$F49+Settings!$D$3,"")))</f>
        <v/>
      </c>
      <c r="Q49" s="23">
        <f>IF(AND($T49=1,ISNUMBER($F49)),Settings!$D$2-$F49,"")</f>
        <v/>
      </c>
      <c r="R49" s="24">
        <f>IF($T49=0,"",IF($I49="No","Declined",IF($I49="Ask next time","Ask next time",IF(OR($I49="Yes",$I49="Partly"),IF(ISNUMBER($M49),"Thanked",IF(ISNUMBER($L49),"Send acknowledgment","Waiting for the gift")),IF(AND(ISNUMBER($P49),Settings!$D$2&gt;=$P49),"Follow up now","Follow-up booked")))))</f>
        <v/>
      </c>
      <c r="S49" s="24">
        <f>IF(AND(ISNUMBER($U49),ISNUMBER(Settings!$D$4)),IF($U49&gt;=Settings!$D$4,"$"&amp;FIXED(Settings!$D$4,0)&amp;" or more: written acknowledgment",""),"")</f>
        <v/>
      </c>
      <c r="T49" s="25">
        <f>IF(TRIM($A49&amp;"")&lt;&gt;"",1,0)</f>
        <v/>
      </c>
      <c r="U49" s="25">
        <f>IF(ISNUMBER($K49),$K49,"")</f>
        <v/>
      </c>
      <c r="V49" s="25">
        <f>IF(AND(ISNUMBER($K49),ISNUMBER($L49)),$K49,0)</f>
        <v/>
      </c>
    </row>
    <row r="50">
      <c r="A50" s="26" t="n"/>
      <c r="B50" s="26" t="n"/>
      <c r="C50" s="26" t="n"/>
      <c r="D50" s="26" t="n"/>
      <c r="E50" s="26" t="n"/>
      <c r="F50" s="27" t="n"/>
      <c r="G50" s="26" t="n"/>
      <c r="H50" s="27" t="n"/>
      <c r="I50" s="26" t="n"/>
      <c r="J50" s="26" t="n"/>
      <c r="K50" s="28" t="n"/>
      <c r="L50" s="27" t="n"/>
      <c r="M50" s="27" t="n"/>
      <c r="N50" s="26" t="n"/>
      <c r="P50" s="22">
        <f>IF($T50=0,"",IF(ISNUMBER($H50),$H50,IF(AND(ISNUMBER($F50),ISNUMBER(Settings!$D$3)),$F50+Settings!$D$3,"")))</f>
        <v/>
      </c>
      <c r="Q50" s="23">
        <f>IF(AND($T50=1,ISNUMBER($F50)),Settings!$D$2-$F50,"")</f>
        <v/>
      </c>
      <c r="R50" s="24">
        <f>IF($T50=0,"",IF($I50="No","Declined",IF($I50="Ask next time","Ask next time",IF(OR($I50="Yes",$I50="Partly"),IF(ISNUMBER($M50),"Thanked",IF(ISNUMBER($L50),"Send acknowledgment","Waiting for the gift")),IF(AND(ISNUMBER($P50),Settings!$D$2&gt;=$P50),"Follow up now","Follow-up booked")))))</f>
        <v/>
      </c>
      <c r="S50" s="24">
        <f>IF(AND(ISNUMBER($U50),ISNUMBER(Settings!$D$4)),IF($U50&gt;=Settings!$D$4,"$"&amp;FIXED(Settings!$D$4,0)&amp;" or more: written acknowledgment",""),"")</f>
        <v/>
      </c>
      <c r="T50" s="25">
        <f>IF(TRIM($A50&amp;"")&lt;&gt;"",1,0)</f>
        <v/>
      </c>
      <c r="U50" s="25">
        <f>IF(ISNUMBER($K50),$K50,"")</f>
        <v/>
      </c>
      <c r="V50" s="25">
        <f>IF(AND(ISNUMBER($K50),ISNUMBER($L50)),$K50,0)</f>
        <v/>
      </c>
    </row>
    <row r="51">
      <c r="A51" s="26" t="n"/>
      <c r="B51" s="26" t="n"/>
      <c r="C51" s="26" t="n"/>
      <c r="D51" s="26" t="n"/>
      <c r="E51" s="26" t="n"/>
      <c r="F51" s="27" t="n"/>
      <c r="G51" s="26" t="n"/>
      <c r="H51" s="27" t="n"/>
      <c r="I51" s="26" t="n"/>
      <c r="J51" s="26" t="n"/>
      <c r="K51" s="28" t="n"/>
      <c r="L51" s="27" t="n"/>
      <c r="M51" s="27" t="n"/>
      <c r="N51" s="26" t="n"/>
      <c r="P51" s="22">
        <f>IF($T51=0,"",IF(ISNUMBER($H51),$H51,IF(AND(ISNUMBER($F51),ISNUMBER(Settings!$D$3)),$F51+Settings!$D$3,"")))</f>
        <v/>
      </c>
      <c r="Q51" s="23">
        <f>IF(AND($T51=1,ISNUMBER($F51)),Settings!$D$2-$F51,"")</f>
        <v/>
      </c>
      <c r="R51" s="24">
        <f>IF($T51=0,"",IF($I51="No","Declined",IF($I51="Ask next time","Ask next time",IF(OR($I51="Yes",$I51="Partly"),IF(ISNUMBER($M51),"Thanked",IF(ISNUMBER($L51),"Send acknowledgment","Waiting for the gift")),IF(AND(ISNUMBER($P51),Settings!$D$2&gt;=$P51),"Follow up now","Follow-up booked")))))</f>
        <v/>
      </c>
      <c r="S51" s="24">
        <f>IF(AND(ISNUMBER($U51),ISNUMBER(Settings!$D$4)),IF($U51&gt;=Settings!$D$4,"$"&amp;FIXED(Settings!$D$4,0)&amp;" or more: written acknowledgment",""),"")</f>
        <v/>
      </c>
      <c r="T51" s="25">
        <f>IF(TRIM($A51&amp;"")&lt;&gt;"",1,0)</f>
        <v/>
      </c>
      <c r="U51" s="25">
        <f>IF(ISNUMBER($K51),$K51,"")</f>
        <v/>
      </c>
      <c r="V51" s="25">
        <f>IF(AND(ISNUMBER($K51),ISNUMBER($L51)),$K51,0)</f>
        <v/>
      </c>
    </row>
    <row r="52">
      <c r="A52" s="26" t="n"/>
      <c r="B52" s="26" t="n"/>
      <c r="C52" s="26" t="n"/>
      <c r="D52" s="26" t="n"/>
      <c r="E52" s="26" t="n"/>
      <c r="F52" s="27" t="n"/>
      <c r="G52" s="26" t="n"/>
      <c r="H52" s="27" t="n"/>
      <c r="I52" s="26" t="n"/>
      <c r="J52" s="26" t="n"/>
      <c r="K52" s="28" t="n"/>
      <c r="L52" s="27" t="n"/>
      <c r="M52" s="27" t="n"/>
      <c r="N52" s="26" t="n"/>
      <c r="P52" s="22">
        <f>IF($T52=0,"",IF(ISNUMBER($H52),$H52,IF(AND(ISNUMBER($F52),ISNUMBER(Settings!$D$3)),$F52+Settings!$D$3,"")))</f>
        <v/>
      </c>
      <c r="Q52" s="23">
        <f>IF(AND($T52=1,ISNUMBER($F52)),Settings!$D$2-$F52,"")</f>
        <v/>
      </c>
      <c r="R52" s="24">
        <f>IF($T52=0,"",IF($I52="No","Declined",IF($I52="Ask next time","Ask next time",IF(OR($I52="Yes",$I52="Partly"),IF(ISNUMBER($M52),"Thanked",IF(ISNUMBER($L52),"Send acknowledgment","Waiting for the gift")),IF(AND(ISNUMBER($P52),Settings!$D$2&gt;=$P52),"Follow up now","Follow-up booked")))))</f>
        <v/>
      </c>
      <c r="S52" s="24">
        <f>IF(AND(ISNUMBER($U52),ISNUMBER(Settings!$D$4)),IF($U52&gt;=Settings!$D$4,"$"&amp;FIXED(Settings!$D$4,0)&amp;" or more: written acknowledgment",""),"")</f>
        <v/>
      </c>
      <c r="T52" s="25">
        <f>IF(TRIM($A52&amp;"")&lt;&gt;"",1,0)</f>
        <v/>
      </c>
      <c r="U52" s="25">
        <f>IF(ISNUMBER($K52),$K52,"")</f>
        <v/>
      </c>
      <c r="V52" s="25">
        <f>IF(AND(ISNUMBER($K52),ISNUMBER($L52)),$K52,0)</f>
        <v/>
      </c>
    </row>
    <row r="53">
      <c r="A53" s="26" t="n"/>
      <c r="B53" s="26" t="n"/>
      <c r="C53" s="26" t="n"/>
      <c r="D53" s="26" t="n"/>
      <c r="E53" s="26" t="n"/>
      <c r="F53" s="27" t="n"/>
      <c r="G53" s="26" t="n"/>
      <c r="H53" s="27" t="n"/>
      <c r="I53" s="26" t="n"/>
      <c r="J53" s="26" t="n"/>
      <c r="K53" s="28" t="n"/>
      <c r="L53" s="27" t="n"/>
      <c r="M53" s="27" t="n"/>
      <c r="N53" s="26" t="n"/>
      <c r="P53" s="22">
        <f>IF($T53=0,"",IF(ISNUMBER($H53),$H53,IF(AND(ISNUMBER($F53),ISNUMBER(Settings!$D$3)),$F53+Settings!$D$3,"")))</f>
        <v/>
      </c>
      <c r="Q53" s="23">
        <f>IF(AND($T53=1,ISNUMBER($F53)),Settings!$D$2-$F53,"")</f>
        <v/>
      </c>
      <c r="R53" s="24">
        <f>IF($T53=0,"",IF($I53="No","Declined",IF($I53="Ask next time","Ask next time",IF(OR($I53="Yes",$I53="Partly"),IF(ISNUMBER($M53),"Thanked",IF(ISNUMBER($L53),"Send acknowledgment","Waiting for the gift")),IF(AND(ISNUMBER($P53),Settings!$D$2&gt;=$P53),"Follow up now","Follow-up booked")))))</f>
        <v/>
      </c>
      <c r="S53" s="24">
        <f>IF(AND(ISNUMBER($U53),ISNUMBER(Settings!$D$4)),IF($U53&gt;=Settings!$D$4,"$"&amp;FIXED(Settings!$D$4,0)&amp;" or more: written acknowledgment",""),"")</f>
        <v/>
      </c>
      <c r="T53" s="25">
        <f>IF(TRIM($A53&amp;"")&lt;&gt;"",1,0)</f>
        <v/>
      </c>
      <c r="U53" s="25">
        <f>IF(ISNUMBER($K53),$K53,"")</f>
        <v/>
      </c>
      <c r="V53" s="25">
        <f>IF(AND(ISNUMBER($K53),ISNUMBER($L53)),$K53,0)</f>
        <v/>
      </c>
    </row>
    <row r="54">
      <c r="A54" s="26" t="n"/>
      <c r="B54" s="26" t="n"/>
      <c r="C54" s="26" t="n"/>
      <c r="D54" s="26" t="n"/>
      <c r="E54" s="26" t="n"/>
      <c r="F54" s="27" t="n"/>
      <c r="G54" s="26" t="n"/>
      <c r="H54" s="27" t="n"/>
      <c r="I54" s="26" t="n"/>
      <c r="J54" s="26" t="n"/>
      <c r="K54" s="28" t="n"/>
      <c r="L54" s="27" t="n"/>
      <c r="M54" s="27" t="n"/>
      <c r="N54" s="26" t="n"/>
      <c r="P54" s="22">
        <f>IF($T54=0,"",IF(ISNUMBER($H54),$H54,IF(AND(ISNUMBER($F54),ISNUMBER(Settings!$D$3)),$F54+Settings!$D$3,"")))</f>
        <v/>
      </c>
      <c r="Q54" s="23">
        <f>IF(AND($T54=1,ISNUMBER($F54)),Settings!$D$2-$F54,"")</f>
        <v/>
      </c>
      <c r="R54" s="24">
        <f>IF($T54=0,"",IF($I54="No","Declined",IF($I54="Ask next time","Ask next time",IF(OR($I54="Yes",$I54="Partly"),IF(ISNUMBER($M54),"Thanked",IF(ISNUMBER($L54),"Send acknowledgment","Waiting for the gift")),IF(AND(ISNUMBER($P54),Settings!$D$2&gt;=$P54),"Follow up now","Follow-up booked")))))</f>
        <v/>
      </c>
      <c r="S54" s="24">
        <f>IF(AND(ISNUMBER($U54),ISNUMBER(Settings!$D$4)),IF($U54&gt;=Settings!$D$4,"$"&amp;FIXED(Settings!$D$4,0)&amp;" or more: written acknowledgment",""),"")</f>
        <v/>
      </c>
      <c r="T54" s="25">
        <f>IF(TRIM($A54&amp;"")&lt;&gt;"",1,0)</f>
        <v/>
      </c>
      <c r="U54" s="25">
        <f>IF(ISNUMBER($K54),$K54,"")</f>
        <v/>
      </c>
      <c r="V54" s="25">
        <f>IF(AND(ISNUMBER($K54),ISNUMBER($L54)),$K54,0)</f>
        <v/>
      </c>
    </row>
    <row r="55">
      <c r="A55" s="26" t="n"/>
      <c r="B55" s="26" t="n"/>
      <c r="C55" s="26" t="n"/>
      <c r="D55" s="26" t="n"/>
      <c r="E55" s="26" t="n"/>
      <c r="F55" s="27" t="n"/>
      <c r="G55" s="26" t="n"/>
      <c r="H55" s="27" t="n"/>
      <c r="I55" s="26" t="n"/>
      <c r="J55" s="26" t="n"/>
      <c r="K55" s="28" t="n"/>
      <c r="L55" s="27" t="n"/>
      <c r="M55" s="27" t="n"/>
      <c r="N55" s="26" t="n"/>
      <c r="P55" s="22">
        <f>IF($T55=0,"",IF(ISNUMBER($H55),$H55,IF(AND(ISNUMBER($F55),ISNUMBER(Settings!$D$3)),$F55+Settings!$D$3,"")))</f>
        <v/>
      </c>
      <c r="Q55" s="23">
        <f>IF(AND($T55=1,ISNUMBER($F55)),Settings!$D$2-$F55,"")</f>
        <v/>
      </c>
      <c r="R55" s="24">
        <f>IF($T55=0,"",IF($I55="No","Declined",IF($I55="Ask next time","Ask next time",IF(OR($I55="Yes",$I55="Partly"),IF(ISNUMBER($M55),"Thanked",IF(ISNUMBER($L55),"Send acknowledgment","Waiting for the gift")),IF(AND(ISNUMBER($P55),Settings!$D$2&gt;=$P55),"Follow up now","Follow-up booked")))))</f>
        <v/>
      </c>
      <c r="S55" s="24">
        <f>IF(AND(ISNUMBER($U55),ISNUMBER(Settings!$D$4)),IF($U55&gt;=Settings!$D$4,"$"&amp;FIXED(Settings!$D$4,0)&amp;" or more: written acknowledgment",""),"")</f>
        <v/>
      </c>
      <c r="T55" s="25">
        <f>IF(TRIM($A55&amp;"")&lt;&gt;"",1,0)</f>
        <v/>
      </c>
      <c r="U55" s="25">
        <f>IF(ISNUMBER($K55),$K55,"")</f>
        <v/>
      </c>
      <c r="V55" s="25">
        <f>IF(AND(ISNUMBER($K55),ISNUMBER($L55)),$K55,0)</f>
        <v/>
      </c>
    </row>
    <row r="56">
      <c r="A56" s="26" t="n"/>
      <c r="B56" s="26" t="n"/>
      <c r="C56" s="26" t="n"/>
      <c r="D56" s="26" t="n"/>
      <c r="E56" s="26" t="n"/>
      <c r="F56" s="27" t="n"/>
      <c r="G56" s="26" t="n"/>
      <c r="H56" s="27" t="n"/>
      <c r="I56" s="26" t="n"/>
      <c r="J56" s="26" t="n"/>
      <c r="K56" s="28" t="n"/>
      <c r="L56" s="27" t="n"/>
      <c r="M56" s="27" t="n"/>
      <c r="N56" s="26" t="n"/>
      <c r="P56" s="22">
        <f>IF($T56=0,"",IF(ISNUMBER($H56),$H56,IF(AND(ISNUMBER($F56),ISNUMBER(Settings!$D$3)),$F56+Settings!$D$3,"")))</f>
        <v/>
      </c>
      <c r="Q56" s="23">
        <f>IF(AND($T56=1,ISNUMBER($F56)),Settings!$D$2-$F56,"")</f>
        <v/>
      </c>
      <c r="R56" s="24">
        <f>IF($T56=0,"",IF($I56="No","Declined",IF($I56="Ask next time","Ask next time",IF(OR($I56="Yes",$I56="Partly"),IF(ISNUMBER($M56),"Thanked",IF(ISNUMBER($L56),"Send acknowledgment","Waiting for the gift")),IF(AND(ISNUMBER($P56),Settings!$D$2&gt;=$P56),"Follow up now","Follow-up booked")))))</f>
        <v/>
      </c>
      <c r="S56" s="24">
        <f>IF(AND(ISNUMBER($U56),ISNUMBER(Settings!$D$4)),IF($U56&gt;=Settings!$D$4,"$"&amp;FIXED(Settings!$D$4,0)&amp;" or more: written acknowledgment",""),"")</f>
        <v/>
      </c>
      <c r="T56" s="25">
        <f>IF(TRIM($A56&amp;"")&lt;&gt;"",1,0)</f>
        <v/>
      </c>
      <c r="U56" s="25">
        <f>IF(ISNUMBER($K56),$K56,"")</f>
        <v/>
      </c>
      <c r="V56" s="25">
        <f>IF(AND(ISNUMBER($K56),ISNUMBER($L56)),$K56,0)</f>
        <v/>
      </c>
    </row>
    <row r="57">
      <c r="A57" s="26" t="n"/>
      <c r="B57" s="26" t="n"/>
      <c r="C57" s="26" t="n"/>
      <c r="D57" s="26" t="n"/>
      <c r="E57" s="26" t="n"/>
      <c r="F57" s="27" t="n"/>
      <c r="G57" s="26" t="n"/>
      <c r="H57" s="27" t="n"/>
      <c r="I57" s="26" t="n"/>
      <c r="J57" s="26" t="n"/>
      <c r="K57" s="28" t="n"/>
      <c r="L57" s="27" t="n"/>
      <c r="M57" s="27" t="n"/>
      <c r="N57" s="26" t="n"/>
      <c r="P57" s="22">
        <f>IF($T57=0,"",IF(ISNUMBER($H57),$H57,IF(AND(ISNUMBER($F57),ISNUMBER(Settings!$D$3)),$F57+Settings!$D$3,"")))</f>
        <v/>
      </c>
      <c r="Q57" s="23">
        <f>IF(AND($T57=1,ISNUMBER($F57)),Settings!$D$2-$F57,"")</f>
        <v/>
      </c>
      <c r="R57" s="24">
        <f>IF($T57=0,"",IF($I57="No","Declined",IF($I57="Ask next time","Ask next time",IF(OR($I57="Yes",$I57="Partly"),IF(ISNUMBER($M57),"Thanked",IF(ISNUMBER($L57),"Send acknowledgment","Waiting for the gift")),IF(AND(ISNUMBER($P57),Settings!$D$2&gt;=$P57),"Follow up now","Follow-up booked")))))</f>
        <v/>
      </c>
      <c r="S57" s="24">
        <f>IF(AND(ISNUMBER($U57),ISNUMBER(Settings!$D$4)),IF($U57&gt;=Settings!$D$4,"$"&amp;FIXED(Settings!$D$4,0)&amp;" or more: written acknowledgment",""),"")</f>
        <v/>
      </c>
      <c r="T57" s="25">
        <f>IF(TRIM($A57&amp;"")&lt;&gt;"",1,0)</f>
        <v/>
      </c>
      <c r="U57" s="25">
        <f>IF(ISNUMBER($K57),$K57,"")</f>
        <v/>
      </c>
      <c r="V57" s="25">
        <f>IF(AND(ISNUMBER($K57),ISNUMBER($L57)),$K57,0)</f>
        <v/>
      </c>
    </row>
    <row r="58">
      <c r="A58" s="26" t="n"/>
      <c r="B58" s="26" t="n"/>
      <c r="C58" s="26" t="n"/>
      <c r="D58" s="26" t="n"/>
      <c r="E58" s="26" t="n"/>
      <c r="F58" s="27" t="n"/>
      <c r="G58" s="26" t="n"/>
      <c r="H58" s="27" t="n"/>
      <c r="I58" s="26" t="n"/>
      <c r="J58" s="26" t="n"/>
      <c r="K58" s="28" t="n"/>
      <c r="L58" s="27" t="n"/>
      <c r="M58" s="27" t="n"/>
      <c r="N58" s="26" t="n"/>
      <c r="P58" s="22">
        <f>IF($T58=0,"",IF(ISNUMBER($H58),$H58,IF(AND(ISNUMBER($F58),ISNUMBER(Settings!$D$3)),$F58+Settings!$D$3,"")))</f>
        <v/>
      </c>
      <c r="Q58" s="23">
        <f>IF(AND($T58=1,ISNUMBER($F58)),Settings!$D$2-$F58,"")</f>
        <v/>
      </c>
      <c r="R58" s="24">
        <f>IF($T58=0,"",IF($I58="No","Declined",IF($I58="Ask next time","Ask next time",IF(OR($I58="Yes",$I58="Partly"),IF(ISNUMBER($M58),"Thanked",IF(ISNUMBER($L58),"Send acknowledgment","Waiting for the gift")),IF(AND(ISNUMBER($P58),Settings!$D$2&gt;=$P58),"Follow up now","Follow-up booked")))))</f>
        <v/>
      </c>
      <c r="S58" s="24">
        <f>IF(AND(ISNUMBER($U58),ISNUMBER(Settings!$D$4)),IF($U58&gt;=Settings!$D$4,"$"&amp;FIXED(Settings!$D$4,0)&amp;" or more: written acknowledgment",""),"")</f>
        <v/>
      </c>
      <c r="T58" s="25">
        <f>IF(TRIM($A58&amp;"")&lt;&gt;"",1,0)</f>
        <v/>
      </c>
      <c r="U58" s="25">
        <f>IF(ISNUMBER($K58),$K58,"")</f>
        <v/>
      </c>
      <c r="V58" s="25">
        <f>IF(AND(ISNUMBER($K58),ISNUMBER($L58)),$K58,0)</f>
        <v/>
      </c>
    </row>
    <row r="59">
      <c r="A59" s="26" t="n"/>
      <c r="B59" s="26" t="n"/>
      <c r="C59" s="26" t="n"/>
      <c r="D59" s="26" t="n"/>
      <c r="E59" s="26" t="n"/>
      <c r="F59" s="27" t="n"/>
      <c r="G59" s="26" t="n"/>
      <c r="H59" s="27" t="n"/>
      <c r="I59" s="26" t="n"/>
      <c r="J59" s="26" t="n"/>
      <c r="K59" s="28" t="n"/>
      <c r="L59" s="27" t="n"/>
      <c r="M59" s="27" t="n"/>
      <c r="N59" s="26" t="n"/>
      <c r="P59" s="22">
        <f>IF($T59=0,"",IF(ISNUMBER($H59),$H59,IF(AND(ISNUMBER($F59),ISNUMBER(Settings!$D$3)),$F59+Settings!$D$3,"")))</f>
        <v/>
      </c>
      <c r="Q59" s="23">
        <f>IF(AND($T59=1,ISNUMBER($F59)),Settings!$D$2-$F59,"")</f>
        <v/>
      </c>
      <c r="R59" s="24">
        <f>IF($T59=0,"",IF($I59="No","Declined",IF($I59="Ask next time","Ask next time",IF(OR($I59="Yes",$I59="Partly"),IF(ISNUMBER($M59),"Thanked",IF(ISNUMBER($L59),"Send acknowledgment","Waiting for the gift")),IF(AND(ISNUMBER($P59),Settings!$D$2&gt;=$P59),"Follow up now","Follow-up booked")))))</f>
        <v/>
      </c>
      <c r="S59" s="24">
        <f>IF(AND(ISNUMBER($U59),ISNUMBER(Settings!$D$4)),IF($U59&gt;=Settings!$D$4,"$"&amp;FIXED(Settings!$D$4,0)&amp;" or more: written acknowledgment",""),"")</f>
        <v/>
      </c>
      <c r="T59" s="25">
        <f>IF(TRIM($A59&amp;"")&lt;&gt;"",1,0)</f>
        <v/>
      </c>
      <c r="U59" s="25">
        <f>IF(ISNUMBER($K59),$K59,"")</f>
        <v/>
      </c>
      <c r="V59" s="25">
        <f>IF(AND(ISNUMBER($K59),ISNUMBER($L59)),$K59,0)</f>
        <v/>
      </c>
    </row>
    <row r="60">
      <c r="A60" s="26" t="n"/>
      <c r="B60" s="26" t="n"/>
      <c r="C60" s="26" t="n"/>
      <c r="D60" s="26" t="n"/>
      <c r="E60" s="26" t="n"/>
      <c r="F60" s="27" t="n"/>
      <c r="G60" s="26" t="n"/>
      <c r="H60" s="27" t="n"/>
      <c r="I60" s="26" t="n"/>
      <c r="J60" s="26" t="n"/>
      <c r="K60" s="28" t="n"/>
      <c r="L60" s="27" t="n"/>
      <c r="M60" s="27" t="n"/>
      <c r="N60" s="26" t="n"/>
      <c r="P60" s="22">
        <f>IF($T60=0,"",IF(ISNUMBER($H60),$H60,IF(AND(ISNUMBER($F60),ISNUMBER(Settings!$D$3)),$F60+Settings!$D$3,"")))</f>
        <v/>
      </c>
      <c r="Q60" s="23">
        <f>IF(AND($T60=1,ISNUMBER($F60)),Settings!$D$2-$F60,"")</f>
        <v/>
      </c>
      <c r="R60" s="24">
        <f>IF($T60=0,"",IF($I60="No","Declined",IF($I60="Ask next time","Ask next time",IF(OR($I60="Yes",$I60="Partly"),IF(ISNUMBER($M60),"Thanked",IF(ISNUMBER($L60),"Send acknowledgment","Waiting for the gift")),IF(AND(ISNUMBER($P60),Settings!$D$2&gt;=$P60),"Follow up now","Follow-up booked")))))</f>
        <v/>
      </c>
      <c r="S60" s="24">
        <f>IF(AND(ISNUMBER($U60),ISNUMBER(Settings!$D$4)),IF($U60&gt;=Settings!$D$4,"$"&amp;FIXED(Settings!$D$4,0)&amp;" or more: written acknowledgment",""),"")</f>
        <v/>
      </c>
      <c r="T60" s="25">
        <f>IF(TRIM($A60&amp;"")&lt;&gt;"",1,0)</f>
        <v/>
      </c>
      <c r="U60" s="25">
        <f>IF(ISNUMBER($K60),$K60,"")</f>
        <v/>
      </c>
      <c r="V60" s="25">
        <f>IF(AND(ISNUMBER($K60),ISNUMBER($L60)),$K60,0)</f>
        <v/>
      </c>
    </row>
    <row r="61">
      <c r="A61" s="26" t="n"/>
      <c r="B61" s="26" t="n"/>
      <c r="C61" s="26" t="n"/>
      <c r="D61" s="26" t="n"/>
      <c r="E61" s="26" t="n"/>
      <c r="F61" s="27" t="n"/>
      <c r="G61" s="26" t="n"/>
      <c r="H61" s="27" t="n"/>
      <c r="I61" s="26" t="n"/>
      <c r="J61" s="26" t="n"/>
      <c r="K61" s="28" t="n"/>
      <c r="L61" s="27" t="n"/>
      <c r="M61" s="27" t="n"/>
      <c r="N61" s="26" t="n"/>
      <c r="P61" s="22">
        <f>IF($T61=0,"",IF(ISNUMBER($H61),$H61,IF(AND(ISNUMBER($F61),ISNUMBER(Settings!$D$3)),$F61+Settings!$D$3,"")))</f>
        <v/>
      </c>
      <c r="Q61" s="23">
        <f>IF(AND($T61=1,ISNUMBER($F61)),Settings!$D$2-$F61,"")</f>
        <v/>
      </c>
      <c r="R61" s="24">
        <f>IF($T61=0,"",IF($I61="No","Declined",IF($I61="Ask next time","Ask next time",IF(OR($I61="Yes",$I61="Partly"),IF(ISNUMBER($M61),"Thanked",IF(ISNUMBER($L61),"Send acknowledgment","Waiting for the gift")),IF(AND(ISNUMBER($P61),Settings!$D$2&gt;=$P61),"Follow up now","Follow-up booked")))))</f>
        <v/>
      </c>
      <c r="S61" s="24">
        <f>IF(AND(ISNUMBER($U61),ISNUMBER(Settings!$D$4)),IF($U61&gt;=Settings!$D$4,"$"&amp;FIXED(Settings!$D$4,0)&amp;" or more: written acknowledgment",""),"")</f>
        <v/>
      </c>
      <c r="T61" s="25">
        <f>IF(TRIM($A61&amp;"")&lt;&gt;"",1,0)</f>
        <v/>
      </c>
      <c r="U61" s="25">
        <f>IF(ISNUMBER($K61),$K61,"")</f>
        <v/>
      </c>
      <c r="V61" s="25">
        <f>IF(AND(ISNUMBER($K61),ISNUMBER($L61)),$K61,0)</f>
        <v/>
      </c>
    </row>
    <row r="62">
      <c r="A62" s="26" t="n"/>
      <c r="B62" s="26" t="n"/>
      <c r="C62" s="26" t="n"/>
      <c r="D62" s="26" t="n"/>
      <c r="E62" s="26" t="n"/>
      <c r="F62" s="27" t="n"/>
      <c r="G62" s="26" t="n"/>
      <c r="H62" s="27" t="n"/>
      <c r="I62" s="26" t="n"/>
      <c r="J62" s="26" t="n"/>
      <c r="K62" s="28" t="n"/>
      <c r="L62" s="27" t="n"/>
      <c r="M62" s="27" t="n"/>
      <c r="N62" s="26" t="n"/>
      <c r="P62" s="22">
        <f>IF($T62=0,"",IF(ISNUMBER($H62),$H62,IF(AND(ISNUMBER($F62),ISNUMBER(Settings!$D$3)),$F62+Settings!$D$3,"")))</f>
        <v/>
      </c>
      <c r="Q62" s="23">
        <f>IF(AND($T62=1,ISNUMBER($F62)),Settings!$D$2-$F62,"")</f>
        <v/>
      </c>
      <c r="R62" s="24">
        <f>IF($T62=0,"",IF($I62="No","Declined",IF($I62="Ask next time","Ask next time",IF(OR($I62="Yes",$I62="Partly"),IF(ISNUMBER($M62),"Thanked",IF(ISNUMBER($L62),"Send acknowledgment","Waiting for the gift")),IF(AND(ISNUMBER($P62),Settings!$D$2&gt;=$P62),"Follow up now","Follow-up booked")))))</f>
        <v/>
      </c>
      <c r="S62" s="24">
        <f>IF(AND(ISNUMBER($U62),ISNUMBER(Settings!$D$4)),IF($U62&gt;=Settings!$D$4,"$"&amp;FIXED(Settings!$D$4,0)&amp;" or more: written acknowledgment",""),"")</f>
        <v/>
      </c>
      <c r="T62" s="25">
        <f>IF(TRIM($A62&amp;"")&lt;&gt;"",1,0)</f>
        <v/>
      </c>
      <c r="U62" s="25">
        <f>IF(ISNUMBER($K62),$K62,"")</f>
        <v/>
      </c>
      <c r="V62" s="25">
        <f>IF(AND(ISNUMBER($K62),ISNUMBER($L62)),$K62,0)</f>
        <v/>
      </c>
    </row>
    <row r="63">
      <c r="A63" s="26" t="n"/>
      <c r="B63" s="26" t="n"/>
      <c r="C63" s="26" t="n"/>
      <c r="D63" s="26" t="n"/>
      <c r="E63" s="26" t="n"/>
      <c r="F63" s="27" t="n"/>
      <c r="G63" s="26" t="n"/>
      <c r="H63" s="27" t="n"/>
      <c r="I63" s="26" t="n"/>
      <c r="J63" s="26" t="n"/>
      <c r="K63" s="28" t="n"/>
      <c r="L63" s="27" t="n"/>
      <c r="M63" s="27" t="n"/>
      <c r="N63" s="26" t="n"/>
      <c r="P63" s="22">
        <f>IF($T63=0,"",IF(ISNUMBER($H63),$H63,IF(AND(ISNUMBER($F63),ISNUMBER(Settings!$D$3)),$F63+Settings!$D$3,"")))</f>
        <v/>
      </c>
      <c r="Q63" s="23">
        <f>IF(AND($T63=1,ISNUMBER($F63)),Settings!$D$2-$F63,"")</f>
        <v/>
      </c>
      <c r="R63" s="24">
        <f>IF($T63=0,"",IF($I63="No","Declined",IF($I63="Ask next time","Ask next time",IF(OR($I63="Yes",$I63="Partly"),IF(ISNUMBER($M63),"Thanked",IF(ISNUMBER($L63),"Send acknowledgment","Waiting for the gift")),IF(AND(ISNUMBER($P63),Settings!$D$2&gt;=$P63),"Follow up now","Follow-up booked")))))</f>
        <v/>
      </c>
      <c r="S63" s="24">
        <f>IF(AND(ISNUMBER($U63),ISNUMBER(Settings!$D$4)),IF($U63&gt;=Settings!$D$4,"$"&amp;FIXED(Settings!$D$4,0)&amp;" or more: written acknowledgment",""),"")</f>
        <v/>
      </c>
      <c r="T63" s="25">
        <f>IF(TRIM($A63&amp;"")&lt;&gt;"",1,0)</f>
        <v/>
      </c>
      <c r="U63" s="25">
        <f>IF(ISNUMBER($K63),$K63,"")</f>
        <v/>
      </c>
      <c r="V63" s="25">
        <f>IF(AND(ISNUMBER($K63),ISNUMBER($L63)),$K63,0)</f>
        <v/>
      </c>
    </row>
    <row r="64">
      <c r="A64" s="26" t="n"/>
      <c r="B64" s="26" t="n"/>
      <c r="C64" s="26" t="n"/>
      <c r="D64" s="26" t="n"/>
      <c r="E64" s="26" t="n"/>
      <c r="F64" s="27" t="n"/>
      <c r="G64" s="26" t="n"/>
      <c r="H64" s="27" t="n"/>
      <c r="I64" s="26" t="n"/>
      <c r="J64" s="26" t="n"/>
      <c r="K64" s="28" t="n"/>
      <c r="L64" s="27" t="n"/>
      <c r="M64" s="27" t="n"/>
      <c r="N64" s="26" t="n"/>
      <c r="P64" s="22">
        <f>IF($T64=0,"",IF(ISNUMBER($H64),$H64,IF(AND(ISNUMBER($F64),ISNUMBER(Settings!$D$3)),$F64+Settings!$D$3,"")))</f>
        <v/>
      </c>
      <c r="Q64" s="23">
        <f>IF(AND($T64=1,ISNUMBER($F64)),Settings!$D$2-$F64,"")</f>
        <v/>
      </c>
      <c r="R64" s="24">
        <f>IF($T64=0,"",IF($I64="No","Declined",IF($I64="Ask next time","Ask next time",IF(OR($I64="Yes",$I64="Partly"),IF(ISNUMBER($M64),"Thanked",IF(ISNUMBER($L64),"Send acknowledgment","Waiting for the gift")),IF(AND(ISNUMBER($P64),Settings!$D$2&gt;=$P64),"Follow up now","Follow-up booked")))))</f>
        <v/>
      </c>
      <c r="S64" s="24">
        <f>IF(AND(ISNUMBER($U64),ISNUMBER(Settings!$D$4)),IF($U64&gt;=Settings!$D$4,"$"&amp;FIXED(Settings!$D$4,0)&amp;" or more: written acknowledgment",""),"")</f>
        <v/>
      </c>
      <c r="T64" s="25">
        <f>IF(TRIM($A64&amp;"")&lt;&gt;"",1,0)</f>
        <v/>
      </c>
      <c r="U64" s="25">
        <f>IF(ISNUMBER($K64),$K64,"")</f>
        <v/>
      </c>
      <c r="V64" s="25">
        <f>IF(AND(ISNUMBER($K64),ISNUMBER($L64)),$K64,0)</f>
        <v/>
      </c>
    </row>
    <row r="65">
      <c r="A65" s="26" t="n"/>
      <c r="B65" s="26" t="n"/>
      <c r="C65" s="26" t="n"/>
      <c r="D65" s="26" t="n"/>
      <c r="E65" s="26" t="n"/>
      <c r="F65" s="27" t="n"/>
      <c r="G65" s="26" t="n"/>
      <c r="H65" s="27" t="n"/>
      <c r="I65" s="26" t="n"/>
      <c r="J65" s="26" t="n"/>
      <c r="K65" s="28" t="n"/>
      <c r="L65" s="27" t="n"/>
      <c r="M65" s="27" t="n"/>
      <c r="N65" s="26" t="n"/>
      <c r="P65" s="22">
        <f>IF($T65=0,"",IF(ISNUMBER($H65),$H65,IF(AND(ISNUMBER($F65),ISNUMBER(Settings!$D$3)),$F65+Settings!$D$3,"")))</f>
        <v/>
      </c>
      <c r="Q65" s="23">
        <f>IF(AND($T65=1,ISNUMBER($F65)),Settings!$D$2-$F65,"")</f>
        <v/>
      </c>
      <c r="R65" s="24">
        <f>IF($T65=0,"",IF($I65="No","Declined",IF($I65="Ask next time","Ask next time",IF(OR($I65="Yes",$I65="Partly"),IF(ISNUMBER($M65),"Thanked",IF(ISNUMBER($L65),"Send acknowledgment","Waiting for the gift")),IF(AND(ISNUMBER($P65),Settings!$D$2&gt;=$P65),"Follow up now","Follow-up booked")))))</f>
        <v/>
      </c>
      <c r="S65" s="24">
        <f>IF(AND(ISNUMBER($U65),ISNUMBER(Settings!$D$4)),IF($U65&gt;=Settings!$D$4,"$"&amp;FIXED(Settings!$D$4,0)&amp;" or more: written acknowledgment",""),"")</f>
        <v/>
      </c>
      <c r="T65" s="25">
        <f>IF(TRIM($A65&amp;"")&lt;&gt;"",1,0)</f>
        <v/>
      </c>
      <c r="U65" s="25">
        <f>IF(ISNUMBER($K65),$K65,"")</f>
        <v/>
      </c>
      <c r="V65" s="25">
        <f>IF(AND(ISNUMBER($K65),ISNUMBER($L65)),$K65,0)</f>
        <v/>
      </c>
    </row>
    <row r="66">
      <c r="A66" s="26" t="n"/>
      <c r="B66" s="26" t="n"/>
      <c r="C66" s="26" t="n"/>
      <c r="D66" s="26" t="n"/>
      <c r="E66" s="26" t="n"/>
      <c r="F66" s="27" t="n"/>
      <c r="G66" s="26" t="n"/>
      <c r="H66" s="27" t="n"/>
      <c r="I66" s="26" t="n"/>
      <c r="J66" s="26" t="n"/>
      <c r="K66" s="28" t="n"/>
      <c r="L66" s="27" t="n"/>
      <c r="M66" s="27" t="n"/>
      <c r="N66" s="26" t="n"/>
      <c r="P66" s="22">
        <f>IF($T66=0,"",IF(ISNUMBER($H66),$H66,IF(AND(ISNUMBER($F66),ISNUMBER(Settings!$D$3)),$F66+Settings!$D$3,"")))</f>
        <v/>
      </c>
      <c r="Q66" s="23">
        <f>IF(AND($T66=1,ISNUMBER($F66)),Settings!$D$2-$F66,"")</f>
        <v/>
      </c>
      <c r="R66" s="24">
        <f>IF($T66=0,"",IF($I66="No","Declined",IF($I66="Ask next time","Ask next time",IF(OR($I66="Yes",$I66="Partly"),IF(ISNUMBER($M66),"Thanked",IF(ISNUMBER($L66),"Send acknowledgment","Waiting for the gift")),IF(AND(ISNUMBER($P66),Settings!$D$2&gt;=$P66),"Follow up now","Follow-up booked")))))</f>
        <v/>
      </c>
      <c r="S66" s="24">
        <f>IF(AND(ISNUMBER($U66),ISNUMBER(Settings!$D$4)),IF($U66&gt;=Settings!$D$4,"$"&amp;FIXED(Settings!$D$4,0)&amp;" or more: written acknowledgment",""),"")</f>
        <v/>
      </c>
      <c r="T66" s="25">
        <f>IF(TRIM($A66&amp;"")&lt;&gt;"",1,0)</f>
        <v/>
      </c>
      <c r="U66" s="25">
        <f>IF(ISNUMBER($K66),$K66,"")</f>
        <v/>
      </c>
      <c r="V66" s="25">
        <f>IF(AND(ISNUMBER($K66),ISNUMBER($L66)),$K66,0)</f>
        <v/>
      </c>
    </row>
    <row r="67">
      <c r="A67" s="26" t="n"/>
      <c r="B67" s="26" t="n"/>
      <c r="C67" s="26" t="n"/>
      <c r="D67" s="26" t="n"/>
      <c r="E67" s="26" t="n"/>
      <c r="F67" s="27" t="n"/>
      <c r="G67" s="26" t="n"/>
      <c r="H67" s="27" t="n"/>
      <c r="I67" s="26" t="n"/>
      <c r="J67" s="26" t="n"/>
      <c r="K67" s="28" t="n"/>
      <c r="L67" s="27" t="n"/>
      <c r="M67" s="27" t="n"/>
      <c r="N67" s="26" t="n"/>
      <c r="P67" s="22">
        <f>IF($T67=0,"",IF(ISNUMBER($H67),$H67,IF(AND(ISNUMBER($F67),ISNUMBER(Settings!$D$3)),$F67+Settings!$D$3,"")))</f>
        <v/>
      </c>
      <c r="Q67" s="23">
        <f>IF(AND($T67=1,ISNUMBER($F67)),Settings!$D$2-$F67,"")</f>
        <v/>
      </c>
      <c r="R67" s="24">
        <f>IF($T67=0,"",IF($I67="No","Declined",IF($I67="Ask next time","Ask next time",IF(OR($I67="Yes",$I67="Partly"),IF(ISNUMBER($M67),"Thanked",IF(ISNUMBER($L67),"Send acknowledgment","Waiting for the gift")),IF(AND(ISNUMBER($P67),Settings!$D$2&gt;=$P67),"Follow up now","Follow-up booked")))))</f>
        <v/>
      </c>
      <c r="S67" s="24">
        <f>IF(AND(ISNUMBER($U67),ISNUMBER(Settings!$D$4)),IF($U67&gt;=Settings!$D$4,"$"&amp;FIXED(Settings!$D$4,0)&amp;" or more: written acknowledgment",""),"")</f>
        <v/>
      </c>
      <c r="T67" s="25">
        <f>IF(TRIM($A67&amp;"")&lt;&gt;"",1,0)</f>
        <v/>
      </c>
      <c r="U67" s="25">
        <f>IF(ISNUMBER($K67),$K67,"")</f>
        <v/>
      </c>
      <c r="V67" s="25">
        <f>IF(AND(ISNUMBER($K67),ISNUMBER($L67)),$K67,0)</f>
        <v/>
      </c>
    </row>
    <row r="68">
      <c r="A68" s="26" t="n"/>
      <c r="B68" s="26" t="n"/>
      <c r="C68" s="26" t="n"/>
      <c r="D68" s="26" t="n"/>
      <c r="E68" s="26" t="n"/>
      <c r="F68" s="27" t="n"/>
      <c r="G68" s="26" t="n"/>
      <c r="H68" s="27" t="n"/>
      <c r="I68" s="26" t="n"/>
      <c r="J68" s="26" t="n"/>
      <c r="K68" s="28" t="n"/>
      <c r="L68" s="27" t="n"/>
      <c r="M68" s="27" t="n"/>
      <c r="N68" s="26" t="n"/>
      <c r="P68" s="22">
        <f>IF($T68=0,"",IF(ISNUMBER($H68),$H68,IF(AND(ISNUMBER($F68),ISNUMBER(Settings!$D$3)),$F68+Settings!$D$3,"")))</f>
        <v/>
      </c>
      <c r="Q68" s="23">
        <f>IF(AND($T68=1,ISNUMBER($F68)),Settings!$D$2-$F68,"")</f>
        <v/>
      </c>
      <c r="R68" s="24">
        <f>IF($T68=0,"",IF($I68="No","Declined",IF($I68="Ask next time","Ask next time",IF(OR($I68="Yes",$I68="Partly"),IF(ISNUMBER($M68),"Thanked",IF(ISNUMBER($L68),"Send acknowledgment","Waiting for the gift")),IF(AND(ISNUMBER($P68),Settings!$D$2&gt;=$P68),"Follow up now","Follow-up booked")))))</f>
        <v/>
      </c>
      <c r="S68" s="24">
        <f>IF(AND(ISNUMBER($U68),ISNUMBER(Settings!$D$4)),IF($U68&gt;=Settings!$D$4,"$"&amp;FIXED(Settings!$D$4,0)&amp;" or more: written acknowledgment",""),"")</f>
        <v/>
      </c>
      <c r="T68" s="25">
        <f>IF(TRIM($A68&amp;"")&lt;&gt;"",1,0)</f>
        <v/>
      </c>
      <c r="U68" s="25">
        <f>IF(ISNUMBER($K68),$K68,"")</f>
        <v/>
      </c>
      <c r="V68" s="25">
        <f>IF(AND(ISNUMBER($K68),ISNUMBER($L68)),$K68,0)</f>
        <v/>
      </c>
    </row>
    <row r="69">
      <c r="A69" s="26" t="n"/>
      <c r="B69" s="26" t="n"/>
      <c r="C69" s="26" t="n"/>
      <c r="D69" s="26" t="n"/>
      <c r="E69" s="26" t="n"/>
      <c r="F69" s="27" t="n"/>
      <c r="G69" s="26" t="n"/>
      <c r="H69" s="27" t="n"/>
      <c r="I69" s="26" t="n"/>
      <c r="J69" s="26" t="n"/>
      <c r="K69" s="28" t="n"/>
      <c r="L69" s="27" t="n"/>
      <c r="M69" s="27" t="n"/>
      <c r="N69" s="26" t="n"/>
      <c r="P69" s="22">
        <f>IF($T69=0,"",IF(ISNUMBER($H69),$H69,IF(AND(ISNUMBER($F69),ISNUMBER(Settings!$D$3)),$F69+Settings!$D$3,"")))</f>
        <v/>
      </c>
      <c r="Q69" s="23">
        <f>IF(AND($T69=1,ISNUMBER($F69)),Settings!$D$2-$F69,"")</f>
        <v/>
      </c>
      <c r="R69" s="24">
        <f>IF($T69=0,"",IF($I69="No","Declined",IF($I69="Ask next time","Ask next time",IF(OR($I69="Yes",$I69="Partly"),IF(ISNUMBER($M69),"Thanked",IF(ISNUMBER($L69),"Send acknowledgment","Waiting for the gift")),IF(AND(ISNUMBER($P69),Settings!$D$2&gt;=$P69),"Follow up now","Follow-up booked")))))</f>
        <v/>
      </c>
      <c r="S69" s="24">
        <f>IF(AND(ISNUMBER($U69),ISNUMBER(Settings!$D$4)),IF($U69&gt;=Settings!$D$4,"$"&amp;FIXED(Settings!$D$4,0)&amp;" or more: written acknowledgment",""),"")</f>
        <v/>
      </c>
      <c r="T69" s="25">
        <f>IF(TRIM($A69&amp;"")&lt;&gt;"",1,0)</f>
        <v/>
      </c>
      <c r="U69" s="25">
        <f>IF(ISNUMBER($K69),$K69,"")</f>
        <v/>
      </c>
      <c r="V69" s="25">
        <f>IF(AND(ISNUMBER($K69),ISNUMBER($L69)),$K69,0)</f>
        <v/>
      </c>
    </row>
    <row r="70">
      <c r="A70" s="26" t="n"/>
      <c r="B70" s="26" t="n"/>
      <c r="C70" s="26" t="n"/>
      <c r="D70" s="26" t="n"/>
      <c r="E70" s="26" t="n"/>
      <c r="F70" s="27" t="n"/>
      <c r="G70" s="26" t="n"/>
      <c r="H70" s="27" t="n"/>
      <c r="I70" s="26" t="n"/>
      <c r="J70" s="26" t="n"/>
      <c r="K70" s="28" t="n"/>
      <c r="L70" s="27" t="n"/>
      <c r="M70" s="27" t="n"/>
      <c r="N70" s="26" t="n"/>
      <c r="P70" s="22">
        <f>IF($T70=0,"",IF(ISNUMBER($H70),$H70,IF(AND(ISNUMBER($F70),ISNUMBER(Settings!$D$3)),$F70+Settings!$D$3,"")))</f>
        <v/>
      </c>
      <c r="Q70" s="23">
        <f>IF(AND($T70=1,ISNUMBER($F70)),Settings!$D$2-$F70,"")</f>
        <v/>
      </c>
      <c r="R70" s="24">
        <f>IF($T70=0,"",IF($I70="No","Declined",IF($I70="Ask next time","Ask next time",IF(OR($I70="Yes",$I70="Partly"),IF(ISNUMBER($M70),"Thanked",IF(ISNUMBER($L70),"Send acknowledgment","Waiting for the gift")),IF(AND(ISNUMBER($P70),Settings!$D$2&gt;=$P70),"Follow up now","Follow-up booked")))))</f>
        <v/>
      </c>
      <c r="S70" s="24">
        <f>IF(AND(ISNUMBER($U70),ISNUMBER(Settings!$D$4)),IF($U70&gt;=Settings!$D$4,"$"&amp;FIXED(Settings!$D$4,0)&amp;" or more: written acknowledgment",""),"")</f>
        <v/>
      </c>
      <c r="T70" s="25">
        <f>IF(TRIM($A70&amp;"")&lt;&gt;"",1,0)</f>
        <v/>
      </c>
      <c r="U70" s="25">
        <f>IF(ISNUMBER($K70),$K70,"")</f>
        <v/>
      </c>
      <c r="V70" s="25">
        <f>IF(AND(ISNUMBER($K70),ISNUMBER($L70)),$K70,0)</f>
        <v/>
      </c>
    </row>
    <row r="71">
      <c r="A71" s="26" t="n"/>
      <c r="B71" s="26" t="n"/>
      <c r="C71" s="26" t="n"/>
      <c r="D71" s="26" t="n"/>
      <c r="E71" s="26" t="n"/>
      <c r="F71" s="27" t="n"/>
      <c r="G71" s="26" t="n"/>
      <c r="H71" s="27" t="n"/>
      <c r="I71" s="26" t="n"/>
      <c r="J71" s="26" t="n"/>
      <c r="K71" s="28" t="n"/>
      <c r="L71" s="27" t="n"/>
      <c r="M71" s="27" t="n"/>
      <c r="N71" s="26" t="n"/>
      <c r="P71" s="22">
        <f>IF($T71=0,"",IF(ISNUMBER($H71),$H71,IF(AND(ISNUMBER($F71),ISNUMBER(Settings!$D$3)),$F71+Settings!$D$3,"")))</f>
        <v/>
      </c>
      <c r="Q71" s="23">
        <f>IF(AND($T71=1,ISNUMBER($F71)),Settings!$D$2-$F71,"")</f>
        <v/>
      </c>
      <c r="R71" s="24">
        <f>IF($T71=0,"",IF($I71="No","Declined",IF($I71="Ask next time","Ask next time",IF(OR($I71="Yes",$I71="Partly"),IF(ISNUMBER($M71),"Thanked",IF(ISNUMBER($L71),"Send acknowledgment","Waiting for the gift")),IF(AND(ISNUMBER($P71),Settings!$D$2&gt;=$P71),"Follow up now","Follow-up booked")))))</f>
        <v/>
      </c>
      <c r="S71" s="24">
        <f>IF(AND(ISNUMBER($U71),ISNUMBER(Settings!$D$4)),IF($U71&gt;=Settings!$D$4,"$"&amp;FIXED(Settings!$D$4,0)&amp;" or more: written acknowledgment",""),"")</f>
        <v/>
      </c>
      <c r="T71" s="25">
        <f>IF(TRIM($A71&amp;"")&lt;&gt;"",1,0)</f>
        <v/>
      </c>
      <c r="U71" s="25">
        <f>IF(ISNUMBER($K71),$K71,"")</f>
        <v/>
      </c>
      <c r="V71" s="25">
        <f>IF(AND(ISNUMBER($K71),ISNUMBER($L71)),$K71,0)</f>
        <v/>
      </c>
    </row>
    <row r="72">
      <c r="A72" s="26" t="n"/>
      <c r="B72" s="26" t="n"/>
      <c r="C72" s="26" t="n"/>
      <c r="D72" s="26" t="n"/>
      <c r="E72" s="26" t="n"/>
      <c r="F72" s="27" t="n"/>
      <c r="G72" s="26" t="n"/>
      <c r="H72" s="27" t="n"/>
      <c r="I72" s="26" t="n"/>
      <c r="J72" s="26" t="n"/>
      <c r="K72" s="28" t="n"/>
      <c r="L72" s="27" t="n"/>
      <c r="M72" s="27" t="n"/>
      <c r="N72" s="26" t="n"/>
      <c r="P72" s="22">
        <f>IF($T72=0,"",IF(ISNUMBER($H72),$H72,IF(AND(ISNUMBER($F72),ISNUMBER(Settings!$D$3)),$F72+Settings!$D$3,"")))</f>
        <v/>
      </c>
      <c r="Q72" s="23">
        <f>IF(AND($T72=1,ISNUMBER($F72)),Settings!$D$2-$F72,"")</f>
        <v/>
      </c>
      <c r="R72" s="24">
        <f>IF($T72=0,"",IF($I72="No","Declined",IF($I72="Ask next time","Ask next time",IF(OR($I72="Yes",$I72="Partly"),IF(ISNUMBER($M72),"Thanked",IF(ISNUMBER($L72),"Send acknowledgment","Waiting for the gift")),IF(AND(ISNUMBER($P72),Settings!$D$2&gt;=$P72),"Follow up now","Follow-up booked")))))</f>
        <v/>
      </c>
      <c r="S72" s="24">
        <f>IF(AND(ISNUMBER($U72),ISNUMBER(Settings!$D$4)),IF($U72&gt;=Settings!$D$4,"$"&amp;FIXED(Settings!$D$4,0)&amp;" or more: written acknowledgment",""),"")</f>
        <v/>
      </c>
      <c r="T72" s="25">
        <f>IF(TRIM($A72&amp;"")&lt;&gt;"",1,0)</f>
        <v/>
      </c>
      <c r="U72" s="25">
        <f>IF(ISNUMBER($K72),$K72,"")</f>
        <v/>
      </c>
      <c r="V72" s="25">
        <f>IF(AND(ISNUMBER($K72),ISNUMBER($L72)),$K72,0)</f>
        <v/>
      </c>
    </row>
    <row r="73">
      <c r="A73" s="26" t="n"/>
      <c r="B73" s="26" t="n"/>
      <c r="C73" s="26" t="n"/>
      <c r="D73" s="26" t="n"/>
      <c r="E73" s="26" t="n"/>
      <c r="F73" s="27" t="n"/>
      <c r="G73" s="26" t="n"/>
      <c r="H73" s="27" t="n"/>
      <c r="I73" s="26" t="n"/>
      <c r="J73" s="26" t="n"/>
      <c r="K73" s="28" t="n"/>
      <c r="L73" s="27" t="n"/>
      <c r="M73" s="27" t="n"/>
      <c r="N73" s="26" t="n"/>
      <c r="P73" s="22">
        <f>IF($T73=0,"",IF(ISNUMBER($H73),$H73,IF(AND(ISNUMBER($F73),ISNUMBER(Settings!$D$3)),$F73+Settings!$D$3,"")))</f>
        <v/>
      </c>
      <c r="Q73" s="23">
        <f>IF(AND($T73=1,ISNUMBER($F73)),Settings!$D$2-$F73,"")</f>
        <v/>
      </c>
      <c r="R73" s="24">
        <f>IF($T73=0,"",IF($I73="No","Declined",IF($I73="Ask next time","Ask next time",IF(OR($I73="Yes",$I73="Partly"),IF(ISNUMBER($M73),"Thanked",IF(ISNUMBER($L73),"Send acknowledgment","Waiting for the gift")),IF(AND(ISNUMBER($P73),Settings!$D$2&gt;=$P73),"Follow up now","Follow-up booked")))))</f>
        <v/>
      </c>
      <c r="S73" s="24">
        <f>IF(AND(ISNUMBER($U73),ISNUMBER(Settings!$D$4)),IF($U73&gt;=Settings!$D$4,"$"&amp;FIXED(Settings!$D$4,0)&amp;" or more: written acknowledgment",""),"")</f>
        <v/>
      </c>
      <c r="T73" s="25">
        <f>IF(TRIM($A73&amp;"")&lt;&gt;"",1,0)</f>
        <v/>
      </c>
      <c r="U73" s="25">
        <f>IF(ISNUMBER($K73),$K73,"")</f>
        <v/>
      </c>
      <c r="V73" s="25">
        <f>IF(AND(ISNUMBER($K73),ISNUMBER($L73)),$K73,0)</f>
        <v/>
      </c>
    </row>
    <row r="74">
      <c r="A74" s="26" t="n"/>
      <c r="B74" s="26" t="n"/>
      <c r="C74" s="26" t="n"/>
      <c r="D74" s="26" t="n"/>
      <c r="E74" s="26" t="n"/>
      <c r="F74" s="27" t="n"/>
      <c r="G74" s="26" t="n"/>
      <c r="H74" s="27" t="n"/>
      <c r="I74" s="26" t="n"/>
      <c r="J74" s="26" t="n"/>
      <c r="K74" s="28" t="n"/>
      <c r="L74" s="27" t="n"/>
      <c r="M74" s="27" t="n"/>
      <c r="N74" s="26" t="n"/>
      <c r="P74" s="22">
        <f>IF($T74=0,"",IF(ISNUMBER($H74),$H74,IF(AND(ISNUMBER($F74),ISNUMBER(Settings!$D$3)),$F74+Settings!$D$3,"")))</f>
        <v/>
      </c>
      <c r="Q74" s="23">
        <f>IF(AND($T74=1,ISNUMBER($F74)),Settings!$D$2-$F74,"")</f>
        <v/>
      </c>
      <c r="R74" s="24">
        <f>IF($T74=0,"",IF($I74="No","Declined",IF($I74="Ask next time","Ask next time",IF(OR($I74="Yes",$I74="Partly"),IF(ISNUMBER($M74),"Thanked",IF(ISNUMBER($L74),"Send acknowledgment","Waiting for the gift")),IF(AND(ISNUMBER($P74),Settings!$D$2&gt;=$P74),"Follow up now","Follow-up booked")))))</f>
        <v/>
      </c>
      <c r="S74" s="24">
        <f>IF(AND(ISNUMBER($U74),ISNUMBER(Settings!$D$4)),IF($U74&gt;=Settings!$D$4,"$"&amp;FIXED(Settings!$D$4,0)&amp;" or more: written acknowledgment",""),"")</f>
        <v/>
      </c>
      <c r="T74" s="25">
        <f>IF(TRIM($A74&amp;"")&lt;&gt;"",1,0)</f>
        <v/>
      </c>
      <c r="U74" s="25">
        <f>IF(ISNUMBER($K74),$K74,"")</f>
        <v/>
      </c>
      <c r="V74" s="25">
        <f>IF(AND(ISNUMBER($K74),ISNUMBER($L74)),$K74,0)</f>
        <v/>
      </c>
    </row>
    <row r="75">
      <c r="A75" s="26" t="n"/>
      <c r="B75" s="26" t="n"/>
      <c r="C75" s="26" t="n"/>
      <c r="D75" s="26" t="n"/>
      <c r="E75" s="26" t="n"/>
      <c r="F75" s="27" t="n"/>
      <c r="G75" s="26" t="n"/>
      <c r="H75" s="27" t="n"/>
      <c r="I75" s="26" t="n"/>
      <c r="J75" s="26" t="n"/>
      <c r="K75" s="28" t="n"/>
      <c r="L75" s="27" t="n"/>
      <c r="M75" s="27" t="n"/>
      <c r="N75" s="26" t="n"/>
      <c r="P75" s="22">
        <f>IF($T75=0,"",IF(ISNUMBER($H75),$H75,IF(AND(ISNUMBER($F75),ISNUMBER(Settings!$D$3)),$F75+Settings!$D$3,"")))</f>
        <v/>
      </c>
      <c r="Q75" s="23">
        <f>IF(AND($T75=1,ISNUMBER($F75)),Settings!$D$2-$F75,"")</f>
        <v/>
      </c>
      <c r="R75" s="24">
        <f>IF($T75=0,"",IF($I75="No","Declined",IF($I75="Ask next time","Ask next time",IF(OR($I75="Yes",$I75="Partly"),IF(ISNUMBER($M75),"Thanked",IF(ISNUMBER($L75),"Send acknowledgment","Waiting for the gift")),IF(AND(ISNUMBER($P75),Settings!$D$2&gt;=$P75),"Follow up now","Follow-up booked")))))</f>
        <v/>
      </c>
      <c r="S75" s="24">
        <f>IF(AND(ISNUMBER($U75),ISNUMBER(Settings!$D$4)),IF($U75&gt;=Settings!$D$4,"$"&amp;FIXED(Settings!$D$4,0)&amp;" or more: written acknowledgment",""),"")</f>
        <v/>
      </c>
      <c r="T75" s="25">
        <f>IF(TRIM($A75&amp;"")&lt;&gt;"",1,0)</f>
        <v/>
      </c>
      <c r="U75" s="25">
        <f>IF(ISNUMBER($K75),$K75,"")</f>
        <v/>
      </c>
      <c r="V75" s="25">
        <f>IF(AND(ISNUMBER($K75),ISNUMBER($L75)),$K75,0)</f>
        <v/>
      </c>
    </row>
    <row r="76">
      <c r="A76" s="26" t="n"/>
      <c r="B76" s="26" t="n"/>
      <c r="C76" s="26" t="n"/>
      <c r="D76" s="26" t="n"/>
      <c r="E76" s="26" t="n"/>
      <c r="F76" s="27" t="n"/>
      <c r="G76" s="26" t="n"/>
      <c r="H76" s="27" t="n"/>
      <c r="I76" s="26" t="n"/>
      <c r="J76" s="26" t="n"/>
      <c r="K76" s="28" t="n"/>
      <c r="L76" s="27" t="n"/>
      <c r="M76" s="27" t="n"/>
      <c r="N76" s="26" t="n"/>
      <c r="P76" s="22">
        <f>IF($T76=0,"",IF(ISNUMBER($H76),$H76,IF(AND(ISNUMBER($F76),ISNUMBER(Settings!$D$3)),$F76+Settings!$D$3,"")))</f>
        <v/>
      </c>
      <c r="Q76" s="23">
        <f>IF(AND($T76=1,ISNUMBER($F76)),Settings!$D$2-$F76,"")</f>
        <v/>
      </c>
      <c r="R76" s="24">
        <f>IF($T76=0,"",IF($I76="No","Declined",IF($I76="Ask next time","Ask next time",IF(OR($I76="Yes",$I76="Partly"),IF(ISNUMBER($M76),"Thanked",IF(ISNUMBER($L76),"Send acknowledgment","Waiting for the gift")),IF(AND(ISNUMBER($P76),Settings!$D$2&gt;=$P76),"Follow up now","Follow-up booked")))))</f>
        <v/>
      </c>
      <c r="S76" s="24">
        <f>IF(AND(ISNUMBER($U76),ISNUMBER(Settings!$D$4)),IF($U76&gt;=Settings!$D$4,"$"&amp;FIXED(Settings!$D$4,0)&amp;" or more: written acknowledgment",""),"")</f>
        <v/>
      </c>
      <c r="T76" s="25">
        <f>IF(TRIM($A76&amp;"")&lt;&gt;"",1,0)</f>
        <v/>
      </c>
      <c r="U76" s="25">
        <f>IF(ISNUMBER($K76),$K76,"")</f>
        <v/>
      </c>
      <c r="V76" s="25">
        <f>IF(AND(ISNUMBER($K76),ISNUMBER($L76)),$K76,0)</f>
        <v/>
      </c>
    </row>
    <row r="77">
      <c r="A77" s="26" t="n"/>
      <c r="B77" s="26" t="n"/>
      <c r="C77" s="26" t="n"/>
      <c r="D77" s="26" t="n"/>
      <c r="E77" s="26" t="n"/>
      <c r="F77" s="27" t="n"/>
      <c r="G77" s="26" t="n"/>
      <c r="H77" s="27" t="n"/>
      <c r="I77" s="26" t="n"/>
      <c r="J77" s="26" t="n"/>
      <c r="K77" s="28" t="n"/>
      <c r="L77" s="27" t="n"/>
      <c r="M77" s="27" t="n"/>
      <c r="N77" s="26" t="n"/>
      <c r="P77" s="22">
        <f>IF($T77=0,"",IF(ISNUMBER($H77),$H77,IF(AND(ISNUMBER($F77),ISNUMBER(Settings!$D$3)),$F77+Settings!$D$3,"")))</f>
        <v/>
      </c>
      <c r="Q77" s="23">
        <f>IF(AND($T77=1,ISNUMBER($F77)),Settings!$D$2-$F77,"")</f>
        <v/>
      </c>
      <c r="R77" s="24">
        <f>IF($T77=0,"",IF($I77="No","Declined",IF($I77="Ask next time","Ask next time",IF(OR($I77="Yes",$I77="Partly"),IF(ISNUMBER($M77),"Thanked",IF(ISNUMBER($L77),"Send acknowledgment","Waiting for the gift")),IF(AND(ISNUMBER($P77),Settings!$D$2&gt;=$P77),"Follow up now","Follow-up booked")))))</f>
        <v/>
      </c>
      <c r="S77" s="24">
        <f>IF(AND(ISNUMBER($U77),ISNUMBER(Settings!$D$4)),IF($U77&gt;=Settings!$D$4,"$"&amp;FIXED(Settings!$D$4,0)&amp;" or more: written acknowledgment",""),"")</f>
        <v/>
      </c>
      <c r="T77" s="25">
        <f>IF(TRIM($A77&amp;"")&lt;&gt;"",1,0)</f>
        <v/>
      </c>
      <c r="U77" s="25">
        <f>IF(ISNUMBER($K77),$K77,"")</f>
        <v/>
      </c>
      <c r="V77" s="25">
        <f>IF(AND(ISNUMBER($K77),ISNUMBER($L77)),$K77,0)</f>
        <v/>
      </c>
    </row>
    <row r="78">
      <c r="A78" s="26" t="n"/>
      <c r="B78" s="26" t="n"/>
      <c r="C78" s="26" t="n"/>
      <c r="D78" s="26" t="n"/>
      <c r="E78" s="26" t="n"/>
      <c r="F78" s="27" t="n"/>
      <c r="G78" s="26" t="n"/>
      <c r="H78" s="27" t="n"/>
      <c r="I78" s="26" t="n"/>
      <c r="J78" s="26" t="n"/>
      <c r="K78" s="28" t="n"/>
      <c r="L78" s="27" t="n"/>
      <c r="M78" s="27" t="n"/>
      <c r="N78" s="26" t="n"/>
      <c r="P78" s="22">
        <f>IF($T78=0,"",IF(ISNUMBER($H78),$H78,IF(AND(ISNUMBER($F78),ISNUMBER(Settings!$D$3)),$F78+Settings!$D$3,"")))</f>
        <v/>
      </c>
      <c r="Q78" s="23">
        <f>IF(AND($T78=1,ISNUMBER($F78)),Settings!$D$2-$F78,"")</f>
        <v/>
      </c>
      <c r="R78" s="24">
        <f>IF($T78=0,"",IF($I78="No","Declined",IF($I78="Ask next time","Ask next time",IF(OR($I78="Yes",$I78="Partly"),IF(ISNUMBER($M78),"Thanked",IF(ISNUMBER($L78),"Send acknowledgment","Waiting for the gift")),IF(AND(ISNUMBER($P78),Settings!$D$2&gt;=$P78),"Follow up now","Follow-up booked")))))</f>
        <v/>
      </c>
      <c r="S78" s="24">
        <f>IF(AND(ISNUMBER($U78),ISNUMBER(Settings!$D$4)),IF($U78&gt;=Settings!$D$4,"$"&amp;FIXED(Settings!$D$4,0)&amp;" or more: written acknowledgment",""),"")</f>
        <v/>
      </c>
      <c r="T78" s="25">
        <f>IF(TRIM($A78&amp;"")&lt;&gt;"",1,0)</f>
        <v/>
      </c>
      <c r="U78" s="25">
        <f>IF(ISNUMBER($K78),$K78,"")</f>
        <v/>
      </c>
      <c r="V78" s="25">
        <f>IF(AND(ISNUMBER($K78),ISNUMBER($L78)),$K78,0)</f>
        <v/>
      </c>
    </row>
    <row r="79">
      <c r="A79" s="26" t="n"/>
      <c r="B79" s="26" t="n"/>
      <c r="C79" s="26" t="n"/>
      <c r="D79" s="26" t="n"/>
      <c r="E79" s="26" t="n"/>
      <c r="F79" s="27" t="n"/>
      <c r="G79" s="26" t="n"/>
      <c r="H79" s="27" t="n"/>
      <c r="I79" s="26" t="n"/>
      <c r="J79" s="26" t="n"/>
      <c r="K79" s="28" t="n"/>
      <c r="L79" s="27" t="n"/>
      <c r="M79" s="27" t="n"/>
      <c r="N79" s="26" t="n"/>
      <c r="P79" s="22">
        <f>IF($T79=0,"",IF(ISNUMBER($H79),$H79,IF(AND(ISNUMBER($F79),ISNUMBER(Settings!$D$3)),$F79+Settings!$D$3,"")))</f>
        <v/>
      </c>
      <c r="Q79" s="23">
        <f>IF(AND($T79=1,ISNUMBER($F79)),Settings!$D$2-$F79,"")</f>
        <v/>
      </c>
      <c r="R79" s="24">
        <f>IF($T79=0,"",IF($I79="No","Declined",IF($I79="Ask next time","Ask next time",IF(OR($I79="Yes",$I79="Partly"),IF(ISNUMBER($M79),"Thanked",IF(ISNUMBER($L79),"Send acknowledgment","Waiting for the gift")),IF(AND(ISNUMBER($P79),Settings!$D$2&gt;=$P79),"Follow up now","Follow-up booked")))))</f>
        <v/>
      </c>
      <c r="S79" s="24">
        <f>IF(AND(ISNUMBER($U79),ISNUMBER(Settings!$D$4)),IF($U79&gt;=Settings!$D$4,"$"&amp;FIXED(Settings!$D$4,0)&amp;" or more: written acknowledgment",""),"")</f>
        <v/>
      </c>
      <c r="T79" s="25">
        <f>IF(TRIM($A79&amp;"")&lt;&gt;"",1,0)</f>
        <v/>
      </c>
      <c r="U79" s="25">
        <f>IF(ISNUMBER($K79),$K79,"")</f>
        <v/>
      </c>
      <c r="V79" s="25">
        <f>IF(AND(ISNUMBER($K79),ISNUMBER($L79)),$K79,0)</f>
        <v/>
      </c>
    </row>
    <row r="80">
      <c r="A80" s="26" t="n"/>
      <c r="B80" s="26" t="n"/>
      <c r="C80" s="26" t="n"/>
      <c r="D80" s="26" t="n"/>
      <c r="E80" s="26" t="n"/>
      <c r="F80" s="27" t="n"/>
      <c r="G80" s="26" t="n"/>
      <c r="H80" s="27" t="n"/>
      <c r="I80" s="26" t="n"/>
      <c r="J80" s="26" t="n"/>
      <c r="K80" s="28" t="n"/>
      <c r="L80" s="27" t="n"/>
      <c r="M80" s="27" t="n"/>
      <c r="N80" s="26" t="n"/>
      <c r="P80" s="22">
        <f>IF($T80=0,"",IF(ISNUMBER($H80),$H80,IF(AND(ISNUMBER($F80),ISNUMBER(Settings!$D$3)),$F80+Settings!$D$3,"")))</f>
        <v/>
      </c>
      <c r="Q80" s="23">
        <f>IF(AND($T80=1,ISNUMBER($F80)),Settings!$D$2-$F80,"")</f>
        <v/>
      </c>
      <c r="R80" s="24">
        <f>IF($T80=0,"",IF($I80="No","Declined",IF($I80="Ask next time","Ask next time",IF(OR($I80="Yes",$I80="Partly"),IF(ISNUMBER($M80),"Thanked",IF(ISNUMBER($L80),"Send acknowledgment","Waiting for the gift")),IF(AND(ISNUMBER($P80),Settings!$D$2&gt;=$P80),"Follow up now","Follow-up booked")))))</f>
        <v/>
      </c>
      <c r="S80" s="24">
        <f>IF(AND(ISNUMBER($U80),ISNUMBER(Settings!$D$4)),IF($U80&gt;=Settings!$D$4,"$"&amp;FIXED(Settings!$D$4,0)&amp;" or more: written acknowledgment",""),"")</f>
        <v/>
      </c>
      <c r="T80" s="25">
        <f>IF(TRIM($A80&amp;"")&lt;&gt;"",1,0)</f>
        <v/>
      </c>
      <c r="U80" s="25">
        <f>IF(ISNUMBER($K80),$K80,"")</f>
        <v/>
      </c>
      <c r="V80" s="25">
        <f>IF(AND(ISNUMBER($K80),ISNUMBER($L80)),$K80,0)</f>
        <v/>
      </c>
    </row>
    <row r="81">
      <c r="A81" s="26" t="n"/>
      <c r="B81" s="26" t="n"/>
      <c r="C81" s="26" t="n"/>
      <c r="D81" s="26" t="n"/>
      <c r="E81" s="26" t="n"/>
      <c r="F81" s="27" t="n"/>
      <c r="G81" s="26" t="n"/>
      <c r="H81" s="27" t="n"/>
      <c r="I81" s="26" t="n"/>
      <c r="J81" s="26" t="n"/>
      <c r="K81" s="28" t="n"/>
      <c r="L81" s="27" t="n"/>
      <c r="M81" s="27" t="n"/>
      <c r="N81" s="26" t="n"/>
      <c r="P81" s="22">
        <f>IF($T81=0,"",IF(ISNUMBER($H81),$H81,IF(AND(ISNUMBER($F81),ISNUMBER(Settings!$D$3)),$F81+Settings!$D$3,"")))</f>
        <v/>
      </c>
      <c r="Q81" s="23">
        <f>IF(AND($T81=1,ISNUMBER($F81)),Settings!$D$2-$F81,"")</f>
        <v/>
      </c>
      <c r="R81" s="24">
        <f>IF($T81=0,"",IF($I81="No","Declined",IF($I81="Ask next time","Ask next time",IF(OR($I81="Yes",$I81="Partly"),IF(ISNUMBER($M81),"Thanked",IF(ISNUMBER($L81),"Send acknowledgment","Waiting for the gift")),IF(AND(ISNUMBER($P81),Settings!$D$2&gt;=$P81),"Follow up now","Follow-up booked")))))</f>
        <v/>
      </c>
      <c r="S81" s="24">
        <f>IF(AND(ISNUMBER($U81),ISNUMBER(Settings!$D$4)),IF($U81&gt;=Settings!$D$4,"$"&amp;FIXED(Settings!$D$4,0)&amp;" or more: written acknowledgment",""),"")</f>
        <v/>
      </c>
      <c r="T81" s="25">
        <f>IF(TRIM($A81&amp;"")&lt;&gt;"",1,0)</f>
        <v/>
      </c>
      <c r="U81" s="25">
        <f>IF(ISNUMBER($K81),$K81,"")</f>
        <v/>
      </c>
      <c r="V81" s="25">
        <f>IF(AND(ISNUMBER($K81),ISNUMBER($L81)),$K81,0)</f>
        <v/>
      </c>
    </row>
    <row r="82">
      <c r="A82" s="26" t="n"/>
      <c r="B82" s="26" t="n"/>
      <c r="C82" s="26" t="n"/>
      <c r="D82" s="26" t="n"/>
      <c r="E82" s="26" t="n"/>
      <c r="F82" s="27" t="n"/>
      <c r="G82" s="26" t="n"/>
      <c r="H82" s="27" t="n"/>
      <c r="I82" s="26" t="n"/>
      <c r="J82" s="26" t="n"/>
      <c r="K82" s="28" t="n"/>
      <c r="L82" s="27" t="n"/>
      <c r="M82" s="27" t="n"/>
      <c r="N82" s="26" t="n"/>
      <c r="P82" s="22">
        <f>IF($T82=0,"",IF(ISNUMBER($H82),$H82,IF(AND(ISNUMBER($F82),ISNUMBER(Settings!$D$3)),$F82+Settings!$D$3,"")))</f>
        <v/>
      </c>
      <c r="Q82" s="23">
        <f>IF(AND($T82=1,ISNUMBER($F82)),Settings!$D$2-$F82,"")</f>
        <v/>
      </c>
      <c r="R82" s="24">
        <f>IF($T82=0,"",IF($I82="No","Declined",IF($I82="Ask next time","Ask next time",IF(OR($I82="Yes",$I82="Partly"),IF(ISNUMBER($M82),"Thanked",IF(ISNUMBER($L82),"Send acknowledgment","Waiting for the gift")),IF(AND(ISNUMBER($P82),Settings!$D$2&gt;=$P82),"Follow up now","Follow-up booked")))))</f>
        <v/>
      </c>
      <c r="S82" s="24">
        <f>IF(AND(ISNUMBER($U82),ISNUMBER(Settings!$D$4)),IF($U82&gt;=Settings!$D$4,"$"&amp;FIXED(Settings!$D$4,0)&amp;" or more: written acknowledgment",""),"")</f>
        <v/>
      </c>
      <c r="T82" s="25">
        <f>IF(TRIM($A82&amp;"")&lt;&gt;"",1,0)</f>
        <v/>
      </c>
      <c r="U82" s="25">
        <f>IF(ISNUMBER($K82),$K82,"")</f>
        <v/>
      </c>
      <c r="V82" s="25">
        <f>IF(AND(ISNUMBER($K82),ISNUMBER($L82)),$K82,0)</f>
        <v/>
      </c>
    </row>
    <row r="83">
      <c r="A83" s="26" t="n"/>
      <c r="B83" s="26" t="n"/>
      <c r="C83" s="26" t="n"/>
      <c r="D83" s="26" t="n"/>
      <c r="E83" s="26" t="n"/>
      <c r="F83" s="27" t="n"/>
      <c r="G83" s="26" t="n"/>
      <c r="H83" s="27" t="n"/>
      <c r="I83" s="26" t="n"/>
      <c r="J83" s="26" t="n"/>
      <c r="K83" s="28" t="n"/>
      <c r="L83" s="27" t="n"/>
      <c r="M83" s="27" t="n"/>
      <c r="N83" s="26" t="n"/>
      <c r="P83" s="22">
        <f>IF($T83=0,"",IF(ISNUMBER($H83),$H83,IF(AND(ISNUMBER($F83),ISNUMBER(Settings!$D$3)),$F83+Settings!$D$3,"")))</f>
        <v/>
      </c>
      <c r="Q83" s="23">
        <f>IF(AND($T83=1,ISNUMBER($F83)),Settings!$D$2-$F83,"")</f>
        <v/>
      </c>
      <c r="R83" s="24">
        <f>IF($T83=0,"",IF($I83="No","Declined",IF($I83="Ask next time","Ask next time",IF(OR($I83="Yes",$I83="Partly"),IF(ISNUMBER($M83),"Thanked",IF(ISNUMBER($L83),"Send acknowledgment","Waiting for the gift")),IF(AND(ISNUMBER($P83),Settings!$D$2&gt;=$P83),"Follow up now","Follow-up booked")))))</f>
        <v/>
      </c>
      <c r="S83" s="24">
        <f>IF(AND(ISNUMBER($U83),ISNUMBER(Settings!$D$4)),IF($U83&gt;=Settings!$D$4,"$"&amp;FIXED(Settings!$D$4,0)&amp;" or more: written acknowledgment",""),"")</f>
        <v/>
      </c>
      <c r="T83" s="25">
        <f>IF(TRIM($A83&amp;"")&lt;&gt;"",1,0)</f>
        <v/>
      </c>
      <c r="U83" s="25">
        <f>IF(ISNUMBER($K83),$K83,"")</f>
        <v/>
      </c>
      <c r="V83" s="25">
        <f>IF(AND(ISNUMBER($K83),ISNUMBER($L83)),$K83,0)</f>
        <v/>
      </c>
    </row>
    <row r="84">
      <c r="A84" s="26" t="n"/>
      <c r="B84" s="26" t="n"/>
      <c r="C84" s="26" t="n"/>
      <c r="D84" s="26" t="n"/>
      <c r="E84" s="26" t="n"/>
      <c r="F84" s="27" t="n"/>
      <c r="G84" s="26" t="n"/>
      <c r="H84" s="27" t="n"/>
      <c r="I84" s="26" t="n"/>
      <c r="J84" s="26" t="n"/>
      <c r="K84" s="28" t="n"/>
      <c r="L84" s="27" t="n"/>
      <c r="M84" s="27" t="n"/>
      <c r="N84" s="26" t="n"/>
      <c r="P84" s="22">
        <f>IF($T84=0,"",IF(ISNUMBER($H84),$H84,IF(AND(ISNUMBER($F84),ISNUMBER(Settings!$D$3)),$F84+Settings!$D$3,"")))</f>
        <v/>
      </c>
      <c r="Q84" s="23">
        <f>IF(AND($T84=1,ISNUMBER($F84)),Settings!$D$2-$F84,"")</f>
        <v/>
      </c>
      <c r="R84" s="24">
        <f>IF($T84=0,"",IF($I84="No","Declined",IF($I84="Ask next time","Ask next time",IF(OR($I84="Yes",$I84="Partly"),IF(ISNUMBER($M84),"Thanked",IF(ISNUMBER($L84),"Send acknowledgment","Waiting for the gift")),IF(AND(ISNUMBER($P84),Settings!$D$2&gt;=$P84),"Follow up now","Follow-up booked")))))</f>
        <v/>
      </c>
      <c r="S84" s="24">
        <f>IF(AND(ISNUMBER($U84),ISNUMBER(Settings!$D$4)),IF($U84&gt;=Settings!$D$4,"$"&amp;FIXED(Settings!$D$4,0)&amp;" or more: written acknowledgment",""),"")</f>
        <v/>
      </c>
      <c r="T84" s="25">
        <f>IF(TRIM($A84&amp;"")&lt;&gt;"",1,0)</f>
        <v/>
      </c>
      <c r="U84" s="25">
        <f>IF(ISNUMBER($K84),$K84,"")</f>
        <v/>
      </c>
      <c r="V84" s="25">
        <f>IF(AND(ISNUMBER($K84),ISNUMBER($L84)),$K84,0)</f>
        <v/>
      </c>
    </row>
    <row r="85">
      <c r="A85" s="26" t="n"/>
      <c r="B85" s="26" t="n"/>
      <c r="C85" s="26" t="n"/>
      <c r="D85" s="26" t="n"/>
      <c r="E85" s="26" t="n"/>
      <c r="F85" s="27" t="n"/>
      <c r="G85" s="26" t="n"/>
      <c r="H85" s="27" t="n"/>
      <c r="I85" s="26" t="n"/>
      <c r="J85" s="26" t="n"/>
      <c r="K85" s="28" t="n"/>
      <c r="L85" s="27" t="n"/>
      <c r="M85" s="27" t="n"/>
      <c r="N85" s="26" t="n"/>
      <c r="P85" s="22">
        <f>IF($T85=0,"",IF(ISNUMBER($H85),$H85,IF(AND(ISNUMBER($F85),ISNUMBER(Settings!$D$3)),$F85+Settings!$D$3,"")))</f>
        <v/>
      </c>
      <c r="Q85" s="23">
        <f>IF(AND($T85=1,ISNUMBER($F85)),Settings!$D$2-$F85,"")</f>
        <v/>
      </c>
      <c r="R85" s="24">
        <f>IF($T85=0,"",IF($I85="No","Declined",IF($I85="Ask next time","Ask next time",IF(OR($I85="Yes",$I85="Partly"),IF(ISNUMBER($M85),"Thanked",IF(ISNUMBER($L85),"Send acknowledgment","Waiting for the gift")),IF(AND(ISNUMBER($P85),Settings!$D$2&gt;=$P85),"Follow up now","Follow-up booked")))))</f>
        <v/>
      </c>
      <c r="S85" s="24">
        <f>IF(AND(ISNUMBER($U85),ISNUMBER(Settings!$D$4)),IF($U85&gt;=Settings!$D$4,"$"&amp;FIXED(Settings!$D$4,0)&amp;" or more: written acknowledgment",""),"")</f>
        <v/>
      </c>
      <c r="T85" s="25">
        <f>IF(TRIM($A85&amp;"")&lt;&gt;"",1,0)</f>
        <v/>
      </c>
      <c r="U85" s="25">
        <f>IF(ISNUMBER($K85),$K85,"")</f>
        <v/>
      </c>
      <c r="V85" s="25">
        <f>IF(AND(ISNUMBER($K85),ISNUMBER($L85)),$K85,0)</f>
        <v/>
      </c>
    </row>
    <row r="86">
      <c r="A86" s="26" t="n"/>
      <c r="B86" s="26" t="n"/>
      <c r="C86" s="26" t="n"/>
      <c r="D86" s="26" t="n"/>
      <c r="E86" s="26" t="n"/>
      <c r="F86" s="27" t="n"/>
      <c r="G86" s="26" t="n"/>
      <c r="H86" s="27" t="n"/>
      <c r="I86" s="26" t="n"/>
      <c r="J86" s="26" t="n"/>
      <c r="K86" s="28" t="n"/>
      <c r="L86" s="27" t="n"/>
      <c r="M86" s="27" t="n"/>
      <c r="N86" s="26" t="n"/>
      <c r="P86" s="22">
        <f>IF($T86=0,"",IF(ISNUMBER($H86),$H86,IF(AND(ISNUMBER($F86),ISNUMBER(Settings!$D$3)),$F86+Settings!$D$3,"")))</f>
        <v/>
      </c>
      <c r="Q86" s="23">
        <f>IF(AND($T86=1,ISNUMBER($F86)),Settings!$D$2-$F86,"")</f>
        <v/>
      </c>
      <c r="R86" s="24">
        <f>IF($T86=0,"",IF($I86="No","Declined",IF($I86="Ask next time","Ask next time",IF(OR($I86="Yes",$I86="Partly"),IF(ISNUMBER($M86),"Thanked",IF(ISNUMBER($L86),"Send acknowledgment","Waiting for the gift")),IF(AND(ISNUMBER($P86),Settings!$D$2&gt;=$P86),"Follow up now","Follow-up booked")))))</f>
        <v/>
      </c>
      <c r="S86" s="24">
        <f>IF(AND(ISNUMBER($U86),ISNUMBER(Settings!$D$4)),IF($U86&gt;=Settings!$D$4,"$"&amp;FIXED(Settings!$D$4,0)&amp;" or more: written acknowledgment",""),"")</f>
        <v/>
      </c>
      <c r="T86" s="25">
        <f>IF(TRIM($A86&amp;"")&lt;&gt;"",1,0)</f>
        <v/>
      </c>
      <c r="U86" s="25">
        <f>IF(ISNUMBER($K86),$K86,"")</f>
        <v/>
      </c>
      <c r="V86" s="25">
        <f>IF(AND(ISNUMBER($K86),ISNUMBER($L86)),$K86,0)</f>
        <v/>
      </c>
    </row>
    <row r="87">
      <c r="A87" s="26" t="n"/>
      <c r="B87" s="26" t="n"/>
      <c r="C87" s="26" t="n"/>
      <c r="D87" s="26" t="n"/>
      <c r="E87" s="26" t="n"/>
      <c r="F87" s="27" t="n"/>
      <c r="G87" s="26" t="n"/>
      <c r="H87" s="27" t="n"/>
      <c r="I87" s="26" t="n"/>
      <c r="J87" s="26" t="n"/>
      <c r="K87" s="28" t="n"/>
      <c r="L87" s="27" t="n"/>
      <c r="M87" s="27" t="n"/>
      <c r="N87" s="26" t="n"/>
      <c r="P87" s="22">
        <f>IF($T87=0,"",IF(ISNUMBER($H87),$H87,IF(AND(ISNUMBER($F87),ISNUMBER(Settings!$D$3)),$F87+Settings!$D$3,"")))</f>
        <v/>
      </c>
      <c r="Q87" s="23">
        <f>IF(AND($T87=1,ISNUMBER($F87)),Settings!$D$2-$F87,"")</f>
        <v/>
      </c>
      <c r="R87" s="24">
        <f>IF($T87=0,"",IF($I87="No","Declined",IF($I87="Ask next time","Ask next time",IF(OR($I87="Yes",$I87="Partly"),IF(ISNUMBER($M87),"Thanked",IF(ISNUMBER($L87),"Send acknowledgment","Waiting for the gift")),IF(AND(ISNUMBER($P87),Settings!$D$2&gt;=$P87),"Follow up now","Follow-up booked")))))</f>
        <v/>
      </c>
      <c r="S87" s="24">
        <f>IF(AND(ISNUMBER($U87),ISNUMBER(Settings!$D$4)),IF($U87&gt;=Settings!$D$4,"$"&amp;FIXED(Settings!$D$4,0)&amp;" or more: written acknowledgment",""),"")</f>
        <v/>
      </c>
      <c r="T87" s="25">
        <f>IF(TRIM($A87&amp;"")&lt;&gt;"",1,0)</f>
        <v/>
      </c>
      <c r="U87" s="25">
        <f>IF(ISNUMBER($K87),$K87,"")</f>
        <v/>
      </c>
      <c r="V87" s="25">
        <f>IF(AND(ISNUMBER($K87),ISNUMBER($L87)),$K87,0)</f>
        <v/>
      </c>
    </row>
    <row r="88">
      <c r="A88" s="26" t="n"/>
      <c r="B88" s="26" t="n"/>
      <c r="C88" s="26" t="n"/>
      <c r="D88" s="26" t="n"/>
      <c r="E88" s="26" t="n"/>
      <c r="F88" s="27" t="n"/>
      <c r="G88" s="26" t="n"/>
      <c r="H88" s="27" t="n"/>
      <c r="I88" s="26" t="n"/>
      <c r="J88" s="26" t="n"/>
      <c r="K88" s="28" t="n"/>
      <c r="L88" s="27" t="n"/>
      <c r="M88" s="27" t="n"/>
      <c r="N88" s="26" t="n"/>
      <c r="P88" s="22">
        <f>IF($T88=0,"",IF(ISNUMBER($H88),$H88,IF(AND(ISNUMBER($F88),ISNUMBER(Settings!$D$3)),$F88+Settings!$D$3,"")))</f>
        <v/>
      </c>
      <c r="Q88" s="23">
        <f>IF(AND($T88=1,ISNUMBER($F88)),Settings!$D$2-$F88,"")</f>
        <v/>
      </c>
      <c r="R88" s="24">
        <f>IF($T88=0,"",IF($I88="No","Declined",IF($I88="Ask next time","Ask next time",IF(OR($I88="Yes",$I88="Partly"),IF(ISNUMBER($M88),"Thanked",IF(ISNUMBER($L88),"Send acknowledgment","Waiting for the gift")),IF(AND(ISNUMBER($P88),Settings!$D$2&gt;=$P88),"Follow up now","Follow-up booked")))))</f>
        <v/>
      </c>
      <c r="S88" s="24">
        <f>IF(AND(ISNUMBER($U88),ISNUMBER(Settings!$D$4)),IF($U88&gt;=Settings!$D$4,"$"&amp;FIXED(Settings!$D$4,0)&amp;" or more: written acknowledgment",""),"")</f>
        <v/>
      </c>
      <c r="T88" s="25">
        <f>IF(TRIM($A88&amp;"")&lt;&gt;"",1,0)</f>
        <v/>
      </c>
      <c r="U88" s="25">
        <f>IF(ISNUMBER($K88),$K88,"")</f>
        <v/>
      </c>
      <c r="V88" s="25">
        <f>IF(AND(ISNUMBER($K88),ISNUMBER($L88)),$K88,0)</f>
        <v/>
      </c>
    </row>
    <row r="89">
      <c r="A89" s="26" t="n"/>
      <c r="B89" s="26" t="n"/>
      <c r="C89" s="26" t="n"/>
      <c r="D89" s="26" t="n"/>
      <c r="E89" s="26" t="n"/>
      <c r="F89" s="27" t="n"/>
      <c r="G89" s="26" t="n"/>
      <c r="H89" s="27" t="n"/>
      <c r="I89" s="26" t="n"/>
      <c r="J89" s="26" t="n"/>
      <c r="K89" s="28" t="n"/>
      <c r="L89" s="27" t="n"/>
      <c r="M89" s="27" t="n"/>
      <c r="N89" s="26" t="n"/>
      <c r="P89" s="22">
        <f>IF($T89=0,"",IF(ISNUMBER($H89),$H89,IF(AND(ISNUMBER($F89),ISNUMBER(Settings!$D$3)),$F89+Settings!$D$3,"")))</f>
        <v/>
      </c>
      <c r="Q89" s="23">
        <f>IF(AND($T89=1,ISNUMBER($F89)),Settings!$D$2-$F89,"")</f>
        <v/>
      </c>
      <c r="R89" s="24">
        <f>IF($T89=0,"",IF($I89="No","Declined",IF($I89="Ask next time","Ask next time",IF(OR($I89="Yes",$I89="Partly"),IF(ISNUMBER($M89),"Thanked",IF(ISNUMBER($L89),"Send acknowledgment","Waiting for the gift")),IF(AND(ISNUMBER($P89),Settings!$D$2&gt;=$P89),"Follow up now","Follow-up booked")))))</f>
        <v/>
      </c>
      <c r="S89" s="24">
        <f>IF(AND(ISNUMBER($U89),ISNUMBER(Settings!$D$4)),IF($U89&gt;=Settings!$D$4,"$"&amp;FIXED(Settings!$D$4,0)&amp;" or more: written acknowledgment",""),"")</f>
        <v/>
      </c>
      <c r="T89" s="25">
        <f>IF(TRIM($A89&amp;"")&lt;&gt;"",1,0)</f>
        <v/>
      </c>
      <c r="U89" s="25">
        <f>IF(ISNUMBER($K89),$K89,"")</f>
        <v/>
      </c>
      <c r="V89" s="25">
        <f>IF(AND(ISNUMBER($K89),ISNUMBER($L89)),$K89,0)</f>
        <v/>
      </c>
    </row>
    <row r="90">
      <c r="A90" s="26" t="n"/>
      <c r="B90" s="26" t="n"/>
      <c r="C90" s="26" t="n"/>
      <c r="D90" s="26" t="n"/>
      <c r="E90" s="26" t="n"/>
      <c r="F90" s="27" t="n"/>
      <c r="G90" s="26" t="n"/>
      <c r="H90" s="27" t="n"/>
      <c r="I90" s="26" t="n"/>
      <c r="J90" s="26" t="n"/>
      <c r="K90" s="28" t="n"/>
      <c r="L90" s="27" t="n"/>
      <c r="M90" s="27" t="n"/>
      <c r="N90" s="26" t="n"/>
      <c r="P90" s="22">
        <f>IF($T90=0,"",IF(ISNUMBER($H90),$H90,IF(AND(ISNUMBER($F90),ISNUMBER(Settings!$D$3)),$F90+Settings!$D$3,"")))</f>
        <v/>
      </c>
      <c r="Q90" s="23">
        <f>IF(AND($T90=1,ISNUMBER($F90)),Settings!$D$2-$F90,"")</f>
        <v/>
      </c>
      <c r="R90" s="24">
        <f>IF($T90=0,"",IF($I90="No","Declined",IF($I90="Ask next time","Ask next time",IF(OR($I90="Yes",$I90="Partly"),IF(ISNUMBER($M90),"Thanked",IF(ISNUMBER($L90),"Send acknowledgment","Waiting for the gift")),IF(AND(ISNUMBER($P90),Settings!$D$2&gt;=$P90),"Follow up now","Follow-up booked")))))</f>
        <v/>
      </c>
      <c r="S90" s="24">
        <f>IF(AND(ISNUMBER($U90),ISNUMBER(Settings!$D$4)),IF($U90&gt;=Settings!$D$4,"$"&amp;FIXED(Settings!$D$4,0)&amp;" or more: written acknowledgment",""),"")</f>
        <v/>
      </c>
      <c r="T90" s="25">
        <f>IF(TRIM($A90&amp;"")&lt;&gt;"",1,0)</f>
        <v/>
      </c>
      <c r="U90" s="25">
        <f>IF(ISNUMBER($K90),$K90,"")</f>
        <v/>
      </c>
      <c r="V90" s="25">
        <f>IF(AND(ISNUMBER($K90),ISNUMBER($L90)),$K90,0)</f>
        <v/>
      </c>
    </row>
    <row r="91">
      <c r="A91" s="26" t="n"/>
      <c r="B91" s="26" t="n"/>
      <c r="C91" s="26" t="n"/>
      <c r="D91" s="26" t="n"/>
      <c r="E91" s="26" t="n"/>
      <c r="F91" s="27" t="n"/>
      <c r="G91" s="26" t="n"/>
      <c r="H91" s="27" t="n"/>
      <c r="I91" s="26" t="n"/>
      <c r="J91" s="26" t="n"/>
      <c r="K91" s="28" t="n"/>
      <c r="L91" s="27" t="n"/>
      <c r="M91" s="27" t="n"/>
      <c r="N91" s="26" t="n"/>
      <c r="P91" s="22">
        <f>IF($T91=0,"",IF(ISNUMBER($H91),$H91,IF(AND(ISNUMBER($F91),ISNUMBER(Settings!$D$3)),$F91+Settings!$D$3,"")))</f>
        <v/>
      </c>
      <c r="Q91" s="23">
        <f>IF(AND($T91=1,ISNUMBER($F91)),Settings!$D$2-$F91,"")</f>
        <v/>
      </c>
      <c r="R91" s="24">
        <f>IF($T91=0,"",IF($I91="No","Declined",IF($I91="Ask next time","Ask next time",IF(OR($I91="Yes",$I91="Partly"),IF(ISNUMBER($M91),"Thanked",IF(ISNUMBER($L91),"Send acknowledgment","Waiting for the gift")),IF(AND(ISNUMBER($P91),Settings!$D$2&gt;=$P91),"Follow up now","Follow-up booked")))))</f>
        <v/>
      </c>
      <c r="S91" s="24">
        <f>IF(AND(ISNUMBER($U91),ISNUMBER(Settings!$D$4)),IF($U91&gt;=Settings!$D$4,"$"&amp;FIXED(Settings!$D$4,0)&amp;" or more: written acknowledgment",""),"")</f>
        <v/>
      </c>
      <c r="T91" s="25">
        <f>IF(TRIM($A91&amp;"")&lt;&gt;"",1,0)</f>
        <v/>
      </c>
      <c r="U91" s="25">
        <f>IF(ISNUMBER($K91),$K91,"")</f>
        <v/>
      </c>
      <c r="V91" s="25">
        <f>IF(AND(ISNUMBER($K91),ISNUMBER($L91)),$K91,0)</f>
        <v/>
      </c>
    </row>
    <row r="92">
      <c r="A92" s="26" t="n"/>
      <c r="B92" s="26" t="n"/>
      <c r="C92" s="26" t="n"/>
      <c r="D92" s="26" t="n"/>
      <c r="E92" s="26" t="n"/>
      <c r="F92" s="27" t="n"/>
      <c r="G92" s="26" t="n"/>
      <c r="H92" s="27" t="n"/>
      <c r="I92" s="26" t="n"/>
      <c r="J92" s="26" t="n"/>
      <c r="K92" s="28" t="n"/>
      <c r="L92" s="27" t="n"/>
      <c r="M92" s="27" t="n"/>
      <c r="N92" s="26" t="n"/>
      <c r="P92" s="22">
        <f>IF($T92=0,"",IF(ISNUMBER($H92),$H92,IF(AND(ISNUMBER($F92),ISNUMBER(Settings!$D$3)),$F92+Settings!$D$3,"")))</f>
        <v/>
      </c>
      <c r="Q92" s="23">
        <f>IF(AND($T92=1,ISNUMBER($F92)),Settings!$D$2-$F92,"")</f>
        <v/>
      </c>
      <c r="R92" s="24">
        <f>IF($T92=0,"",IF($I92="No","Declined",IF($I92="Ask next time","Ask next time",IF(OR($I92="Yes",$I92="Partly"),IF(ISNUMBER($M92),"Thanked",IF(ISNUMBER($L92),"Send acknowledgment","Waiting for the gift")),IF(AND(ISNUMBER($P92),Settings!$D$2&gt;=$P92),"Follow up now","Follow-up booked")))))</f>
        <v/>
      </c>
      <c r="S92" s="24">
        <f>IF(AND(ISNUMBER($U92),ISNUMBER(Settings!$D$4)),IF($U92&gt;=Settings!$D$4,"$"&amp;FIXED(Settings!$D$4,0)&amp;" or more: written acknowledgment",""),"")</f>
        <v/>
      </c>
      <c r="T92" s="25">
        <f>IF(TRIM($A92&amp;"")&lt;&gt;"",1,0)</f>
        <v/>
      </c>
      <c r="U92" s="25">
        <f>IF(ISNUMBER($K92),$K92,"")</f>
        <v/>
      </c>
      <c r="V92" s="25">
        <f>IF(AND(ISNUMBER($K92),ISNUMBER($L92)),$K92,0)</f>
        <v/>
      </c>
    </row>
    <row r="93">
      <c r="A93" s="26" t="n"/>
      <c r="B93" s="26" t="n"/>
      <c r="C93" s="26" t="n"/>
      <c r="D93" s="26" t="n"/>
      <c r="E93" s="26" t="n"/>
      <c r="F93" s="27" t="n"/>
      <c r="G93" s="26" t="n"/>
      <c r="H93" s="27" t="n"/>
      <c r="I93" s="26" t="n"/>
      <c r="J93" s="26" t="n"/>
      <c r="K93" s="28" t="n"/>
      <c r="L93" s="27" t="n"/>
      <c r="M93" s="27" t="n"/>
      <c r="N93" s="26" t="n"/>
      <c r="P93" s="22">
        <f>IF($T93=0,"",IF(ISNUMBER($H93),$H93,IF(AND(ISNUMBER($F93),ISNUMBER(Settings!$D$3)),$F93+Settings!$D$3,"")))</f>
        <v/>
      </c>
      <c r="Q93" s="23">
        <f>IF(AND($T93=1,ISNUMBER($F93)),Settings!$D$2-$F93,"")</f>
        <v/>
      </c>
      <c r="R93" s="24">
        <f>IF($T93=0,"",IF($I93="No","Declined",IF($I93="Ask next time","Ask next time",IF(OR($I93="Yes",$I93="Partly"),IF(ISNUMBER($M93),"Thanked",IF(ISNUMBER($L93),"Send acknowledgment","Waiting for the gift")),IF(AND(ISNUMBER($P93),Settings!$D$2&gt;=$P93),"Follow up now","Follow-up booked")))))</f>
        <v/>
      </c>
      <c r="S93" s="24">
        <f>IF(AND(ISNUMBER($U93),ISNUMBER(Settings!$D$4)),IF($U93&gt;=Settings!$D$4,"$"&amp;FIXED(Settings!$D$4,0)&amp;" or more: written acknowledgment",""),"")</f>
        <v/>
      </c>
      <c r="T93" s="25">
        <f>IF(TRIM($A93&amp;"")&lt;&gt;"",1,0)</f>
        <v/>
      </c>
      <c r="U93" s="25">
        <f>IF(ISNUMBER($K93),$K93,"")</f>
        <v/>
      </c>
      <c r="V93" s="25">
        <f>IF(AND(ISNUMBER($K93),ISNUMBER($L93)),$K93,0)</f>
        <v/>
      </c>
    </row>
    <row r="94">
      <c r="A94" s="26" t="n"/>
      <c r="B94" s="26" t="n"/>
      <c r="C94" s="26" t="n"/>
      <c r="D94" s="26" t="n"/>
      <c r="E94" s="26" t="n"/>
      <c r="F94" s="27" t="n"/>
      <c r="G94" s="26" t="n"/>
      <c r="H94" s="27" t="n"/>
      <c r="I94" s="26" t="n"/>
      <c r="J94" s="26" t="n"/>
      <c r="K94" s="28" t="n"/>
      <c r="L94" s="27" t="n"/>
      <c r="M94" s="27" t="n"/>
      <c r="N94" s="26" t="n"/>
      <c r="P94" s="22">
        <f>IF($T94=0,"",IF(ISNUMBER($H94),$H94,IF(AND(ISNUMBER($F94),ISNUMBER(Settings!$D$3)),$F94+Settings!$D$3,"")))</f>
        <v/>
      </c>
      <c r="Q94" s="23">
        <f>IF(AND($T94=1,ISNUMBER($F94)),Settings!$D$2-$F94,"")</f>
        <v/>
      </c>
      <c r="R94" s="24">
        <f>IF($T94=0,"",IF($I94="No","Declined",IF($I94="Ask next time","Ask next time",IF(OR($I94="Yes",$I94="Partly"),IF(ISNUMBER($M94),"Thanked",IF(ISNUMBER($L94),"Send acknowledgment","Waiting for the gift")),IF(AND(ISNUMBER($P94),Settings!$D$2&gt;=$P94),"Follow up now","Follow-up booked")))))</f>
        <v/>
      </c>
      <c r="S94" s="24">
        <f>IF(AND(ISNUMBER($U94),ISNUMBER(Settings!$D$4)),IF($U94&gt;=Settings!$D$4,"$"&amp;FIXED(Settings!$D$4,0)&amp;" or more: written acknowledgment",""),"")</f>
        <v/>
      </c>
      <c r="T94" s="25">
        <f>IF(TRIM($A94&amp;"")&lt;&gt;"",1,0)</f>
        <v/>
      </c>
      <c r="U94" s="25">
        <f>IF(ISNUMBER($K94),$K94,"")</f>
        <v/>
      </c>
      <c r="V94" s="25">
        <f>IF(AND(ISNUMBER($K94),ISNUMBER($L94)),$K94,0)</f>
        <v/>
      </c>
    </row>
    <row r="95">
      <c r="A95" s="26" t="n"/>
      <c r="B95" s="26" t="n"/>
      <c r="C95" s="26" t="n"/>
      <c r="D95" s="26" t="n"/>
      <c r="E95" s="26" t="n"/>
      <c r="F95" s="27" t="n"/>
      <c r="G95" s="26" t="n"/>
      <c r="H95" s="27" t="n"/>
      <c r="I95" s="26" t="n"/>
      <c r="J95" s="26" t="n"/>
      <c r="K95" s="28" t="n"/>
      <c r="L95" s="27" t="n"/>
      <c r="M95" s="27" t="n"/>
      <c r="N95" s="26" t="n"/>
      <c r="P95" s="22">
        <f>IF($T95=0,"",IF(ISNUMBER($H95),$H95,IF(AND(ISNUMBER($F95),ISNUMBER(Settings!$D$3)),$F95+Settings!$D$3,"")))</f>
        <v/>
      </c>
      <c r="Q95" s="23">
        <f>IF(AND($T95=1,ISNUMBER($F95)),Settings!$D$2-$F95,"")</f>
        <v/>
      </c>
      <c r="R95" s="24">
        <f>IF($T95=0,"",IF($I95="No","Declined",IF($I95="Ask next time","Ask next time",IF(OR($I95="Yes",$I95="Partly"),IF(ISNUMBER($M95),"Thanked",IF(ISNUMBER($L95),"Send acknowledgment","Waiting for the gift")),IF(AND(ISNUMBER($P95),Settings!$D$2&gt;=$P95),"Follow up now","Follow-up booked")))))</f>
        <v/>
      </c>
      <c r="S95" s="24">
        <f>IF(AND(ISNUMBER($U95),ISNUMBER(Settings!$D$4)),IF($U95&gt;=Settings!$D$4,"$"&amp;FIXED(Settings!$D$4,0)&amp;" or more: written acknowledgment",""),"")</f>
        <v/>
      </c>
      <c r="T95" s="25">
        <f>IF(TRIM($A95&amp;"")&lt;&gt;"",1,0)</f>
        <v/>
      </c>
      <c r="U95" s="25">
        <f>IF(ISNUMBER($K95),$K95,"")</f>
        <v/>
      </c>
      <c r="V95" s="25">
        <f>IF(AND(ISNUMBER($K95),ISNUMBER($L95)),$K95,0)</f>
        <v/>
      </c>
    </row>
    <row r="96">
      <c r="A96" s="26" t="n"/>
      <c r="B96" s="26" t="n"/>
      <c r="C96" s="26" t="n"/>
      <c r="D96" s="26" t="n"/>
      <c r="E96" s="26" t="n"/>
      <c r="F96" s="27" t="n"/>
      <c r="G96" s="26" t="n"/>
      <c r="H96" s="27" t="n"/>
      <c r="I96" s="26" t="n"/>
      <c r="J96" s="26" t="n"/>
      <c r="K96" s="28" t="n"/>
      <c r="L96" s="27" t="n"/>
      <c r="M96" s="27" t="n"/>
      <c r="N96" s="26" t="n"/>
      <c r="P96" s="22">
        <f>IF($T96=0,"",IF(ISNUMBER($H96),$H96,IF(AND(ISNUMBER($F96),ISNUMBER(Settings!$D$3)),$F96+Settings!$D$3,"")))</f>
        <v/>
      </c>
      <c r="Q96" s="23">
        <f>IF(AND($T96=1,ISNUMBER($F96)),Settings!$D$2-$F96,"")</f>
        <v/>
      </c>
      <c r="R96" s="24">
        <f>IF($T96=0,"",IF($I96="No","Declined",IF($I96="Ask next time","Ask next time",IF(OR($I96="Yes",$I96="Partly"),IF(ISNUMBER($M96),"Thanked",IF(ISNUMBER($L96),"Send acknowledgment","Waiting for the gift")),IF(AND(ISNUMBER($P96),Settings!$D$2&gt;=$P96),"Follow up now","Follow-up booked")))))</f>
        <v/>
      </c>
      <c r="S96" s="24">
        <f>IF(AND(ISNUMBER($U96),ISNUMBER(Settings!$D$4)),IF($U96&gt;=Settings!$D$4,"$"&amp;FIXED(Settings!$D$4,0)&amp;" or more: written acknowledgment",""),"")</f>
        <v/>
      </c>
      <c r="T96" s="25">
        <f>IF(TRIM($A96&amp;"")&lt;&gt;"",1,0)</f>
        <v/>
      </c>
      <c r="U96" s="25">
        <f>IF(ISNUMBER($K96),$K96,"")</f>
        <v/>
      </c>
      <c r="V96" s="25">
        <f>IF(AND(ISNUMBER($K96),ISNUMBER($L96)),$K96,0)</f>
        <v/>
      </c>
    </row>
    <row r="97">
      <c r="A97" s="26" t="n"/>
      <c r="B97" s="26" t="n"/>
      <c r="C97" s="26" t="n"/>
      <c r="D97" s="26" t="n"/>
      <c r="E97" s="26" t="n"/>
      <c r="F97" s="27" t="n"/>
      <c r="G97" s="26" t="n"/>
      <c r="H97" s="27" t="n"/>
      <c r="I97" s="26" t="n"/>
      <c r="J97" s="26" t="n"/>
      <c r="K97" s="28" t="n"/>
      <c r="L97" s="27" t="n"/>
      <c r="M97" s="27" t="n"/>
      <c r="N97" s="26" t="n"/>
      <c r="P97" s="22">
        <f>IF($T97=0,"",IF(ISNUMBER($H97),$H97,IF(AND(ISNUMBER($F97),ISNUMBER(Settings!$D$3)),$F97+Settings!$D$3,"")))</f>
        <v/>
      </c>
      <c r="Q97" s="23">
        <f>IF(AND($T97=1,ISNUMBER($F97)),Settings!$D$2-$F97,"")</f>
        <v/>
      </c>
      <c r="R97" s="24">
        <f>IF($T97=0,"",IF($I97="No","Declined",IF($I97="Ask next time","Ask next time",IF(OR($I97="Yes",$I97="Partly"),IF(ISNUMBER($M97),"Thanked",IF(ISNUMBER($L97),"Send acknowledgment","Waiting for the gift")),IF(AND(ISNUMBER($P97),Settings!$D$2&gt;=$P97),"Follow up now","Follow-up booked")))))</f>
        <v/>
      </c>
      <c r="S97" s="24">
        <f>IF(AND(ISNUMBER($U97),ISNUMBER(Settings!$D$4)),IF($U97&gt;=Settings!$D$4,"$"&amp;FIXED(Settings!$D$4,0)&amp;" or more: written acknowledgment",""),"")</f>
        <v/>
      </c>
      <c r="T97" s="25">
        <f>IF(TRIM($A97&amp;"")&lt;&gt;"",1,0)</f>
        <v/>
      </c>
      <c r="U97" s="25">
        <f>IF(ISNUMBER($K97),$K97,"")</f>
        <v/>
      </c>
      <c r="V97" s="25">
        <f>IF(AND(ISNUMBER($K97),ISNUMBER($L97)),$K97,0)</f>
        <v/>
      </c>
    </row>
    <row r="98">
      <c r="A98" s="26" t="n"/>
      <c r="B98" s="26" t="n"/>
      <c r="C98" s="26" t="n"/>
      <c r="D98" s="26" t="n"/>
      <c r="E98" s="26" t="n"/>
      <c r="F98" s="27" t="n"/>
      <c r="G98" s="26" t="n"/>
      <c r="H98" s="27" t="n"/>
      <c r="I98" s="26" t="n"/>
      <c r="J98" s="26" t="n"/>
      <c r="K98" s="28" t="n"/>
      <c r="L98" s="27" t="n"/>
      <c r="M98" s="27" t="n"/>
      <c r="N98" s="26" t="n"/>
      <c r="P98" s="22">
        <f>IF($T98=0,"",IF(ISNUMBER($H98),$H98,IF(AND(ISNUMBER($F98),ISNUMBER(Settings!$D$3)),$F98+Settings!$D$3,"")))</f>
        <v/>
      </c>
      <c r="Q98" s="23">
        <f>IF(AND($T98=1,ISNUMBER($F98)),Settings!$D$2-$F98,"")</f>
        <v/>
      </c>
      <c r="R98" s="24">
        <f>IF($T98=0,"",IF($I98="No","Declined",IF($I98="Ask next time","Ask next time",IF(OR($I98="Yes",$I98="Partly"),IF(ISNUMBER($M98),"Thanked",IF(ISNUMBER($L98),"Send acknowledgment","Waiting for the gift")),IF(AND(ISNUMBER($P98),Settings!$D$2&gt;=$P98),"Follow up now","Follow-up booked")))))</f>
        <v/>
      </c>
      <c r="S98" s="24">
        <f>IF(AND(ISNUMBER($U98),ISNUMBER(Settings!$D$4)),IF($U98&gt;=Settings!$D$4,"$"&amp;FIXED(Settings!$D$4,0)&amp;" or more: written acknowledgment",""),"")</f>
        <v/>
      </c>
      <c r="T98" s="25">
        <f>IF(TRIM($A98&amp;"")&lt;&gt;"",1,0)</f>
        <v/>
      </c>
      <c r="U98" s="25">
        <f>IF(ISNUMBER($K98),$K98,"")</f>
        <v/>
      </c>
      <c r="V98" s="25">
        <f>IF(AND(ISNUMBER($K98),ISNUMBER($L98)),$K98,0)</f>
        <v/>
      </c>
    </row>
    <row r="99">
      <c r="A99" s="26" t="n"/>
      <c r="B99" s="26" t="n"/>
      <c r="C99" s="26" t="n"/>
      <c r="D99" s="26" t="n"/>
      <c r="E99" s="26" t="n"/>
      <c r="F99" s="27" t="n"/>
      <c r="G99" s="26" t="n"/>
      <c r="H99" s="27" t="n"/>
      <c r="I99" s="26" t="n"/>
      <c r="J99" s="26" t="n"/>
      <c r="K99" s="28" t="n"/>
      <c r="L99" s="27" t="n"/>
      <c r="M99" s="27" t="n"/>
      <c r="N99" s="26" t="n"/>
      <c r="P99" s="22">
        <f>IF($T99=0,"",IF(ISNUMBER($H99),$H99,IF(AND(ISNUMBER($F99),ISNUMBER(Settings!$D$3)),$F99+Settings!$D$3,"")))</f>
        <v/>
      </c>
      <c r="Q99" s="23">
        <f>IF(AND($T99=1,ISNUMBER($F99)),Settings!$D$2-$F99,"")</f>
        <v/>
      </c>
      <c r="R99" s="24">
        <f>IF($T99=0,"",IF($I99="No","Declined",IF($I99="Ask next time","Ask next time",IF(OR($I99="Yes",$I99="Partly"),IF(ISNUMBER($M99),"Thanked",IF(ISNUMBER($L99),"Send acknowledgment","Waiting for the gift")),IF(AND(ISNUMBER($P99),Settings!$D$2&gt;=$P99),"Follow up now","Follow-up booked")))))</f>
        <v/>
      </c>
      <c r="S99" s="24">
        <f>IF(AND(ISNUMBER($U99),ISNUMBER(Settings!$D$4)),IF($U99&gt;=Settings!$D$4,"$"&amp;FIXED(Settings!$D$4,0)&amp;" or more: written acknowledgment",""),"")</f>
        <v/>
      </c>
      <c r="T99" s="25">
        <f>IF(TRIM($A99&amp;"")&lt;&gt;"",1,0)</f>
        <v/>
      </c>
      <c r="U99" s="25">
        <f>IF(ISNUMBER($K99),$K99,"")</f>
        <v/>
      </c>
      <c r="V99" s="25">
        <f>IF(AND(ISNUMBER($K99),ISNUMBER($L99)),$K99,0)</f>
        <v/>
      </c>
    </row>
    <row r="100">
      <c r="A100" s="26" t="n"/>
      <c r="B100" s="26" t="n"/>
      <c r="C100" s="26" t="n"/>
      <c r="D100" s="26" t="n"/>
      <c r="E100" s="26" t="n"/>
      <c r="F100" s="27" t="n"/>
      <c r="G100" s="26" t="n"/>
      <c r="H100" s="27" t="n"/>
      <c r="I100" s="26" t="n"/>
      <c r="J100" s="26" t="n"/>
      <c r="K100" s="28" t="n"/>
      <c r="L100" s="27" t="n"/>
      <c r="M100" s="27" t="n"/>
      <c r="N100" s="26" t="n"/>
      <c r="P100" s="22">
        <f>IF($T100=0,"",IF(ISNUMBER($H100),$H100,IF(AND(ISNUMBER($F100),ISNUMBER(Settings!$D$3)),$F100+Settings!$D$3,"")))</f>
        <v/>
      </c>
      <c r="Q100" s="23">
        <f>IF(AND($T100=1,ISNUMBER($F100)),Settings!$D$2-$F100,"")</f>
        <v/>
      </c>
      <c r="R100" s="24">
        <f>IF($T100=0,"",IF($I100="No","Declined",IF($I100="Ask next time","Ask next time",IF(OR($I100="Yes",$I100="Partly"),IF(ISNUMBER($M100),"Thanked",IF(ISNUMBER($L100),"Send acknowledgment","Waiting for the gift")),IF(AND(ISNUMBER($P100),Settings!$D$2&gt;=$P100),"Follow up now","Follow-up booked")))))</f>
        <v/>
      </c>
      <c r="S100" s="24">
        <f>IF(AND(ISNUMBER($U100),ISNUMBER(Settings!$D$4)),IF($U100&gt;=Settings!$D$4,"$"&amp;FIXED(Settings!$D$4,0)&amp;" or more: written acknowledgment",""),"")</f>
        <v/>
      </c>
      <c r="T100" s="25">
        <f>IF(TRIM($A100&amp;"")&lt;&gt;"",1,0)</f>
        <v/>
      </c>
      <c r="U100" s="25">
        <f>IF(ISNUMBER($K100),$K100,"")</f>
        <v/>
      </c>
      <c r="V100" s="25">
        <f>IF(AND(ISNUMBER($K100),ISNUMBER($L100)),$K100,0)</f>
        <v/>
      </c>
    </row>
    <row r="101">
      <c r="A101" s="26" t="n"/>
      <c r="B101" s="26" t="n"/>
      <c r="C101" s="26" t="n"/>
      <c r="D101" s="26" t="n"/>
      <c r="E101" s="26" t="n"/>
      <c r="F101" s="27" t="n"/>
      <c r="G101" s="26" t="n"/>
      <c r="H101" s="27" t="n"/>
      <c r="I101" s="26" t="n"/>
      <c r="J101" s="26" t="n"/>
      <c r="K101" s="28" t="n"/>
      <c r="L101" s="27" t="n"/>
      <c r="M101" s="27" t="n"/>
      <c r="N101" s="26" t="n"/>
      <c r="P101" s="22">
        <f>IF($T101=0,"",IF(ISNUMBER($H101),$H101,IF(AND(ISNUMBER($F101),ISNUMBER(Settings!$D$3)),$F101+Settings!$D$3,"")))</f>
        <v/>
      </c>
      <c r="Q101" s="23">
        <f>IF(AND($T101=1,ISNUMBER($F101)),Settings!$D$2-$F101,"")</f>
        <v/>
      </c>
      <c r="R101" s="24">
        <f>IF($T101=0,"",IF($I101="No","Declined",IF($I101="Ask next time","Ask next time",IF(OR($I101="Yes",$I101="Partly"),IF(ISNUMBER($M101),"Thanked",IF(ISNUMBER($L101),"Send acknowledgment","Waiting for the gift")),IF(AND(ISNUMBER($P101),Settings!$D$2&gt;=$P101),"Follow up now","Follow-up booked")))))</f>
        <v/>
      </c>
      <c r="S101" s="24">
        <f>IF(AND(ISNUMBER($U101),ISNUMBER(Settings!$D$4)),IF($U101&gt;=Settings!$D$4,"$"&amp;FIXED(Settings!$D$4,0)&amp;" or more: written acknowledgment",""),"")</f>
        <v/>
      </c>
      <c r="T101" s="25">
        <f>IF(TRIM($A101&amp;"")&lt;&gt;"",1,0)</f>
        <v/>
      </c>
      <c r="U101" s="25">
        <f>IF(ISNUMBER($K101),$K101,"")</f>
        <v/>
      </c>
      <c r="V101" s="25">
        <f>IF(AND(ISNUMBER($K101),ISNUMBER($L101)),$K101,0)</f>
        <v/>
      </c>
    </row>
    <row r="102">
      <c r="A102" s="26" t="n"/>
      <c r="B102" s="26" t="n"/>
      <c r="C102" s="26" t="n"/>
      <c r="D102" s="26" t="n"/>
      <c r="E102" s="26" t="n"/>
      <c r="F102" s="27" t="n"/>
      <c r="G102" s="26" t="n"/>
      <c r="H102" s="27" t="n"/>
      <c r="I102" s="26" t="n"/>
      <c r="J102" s="26" t="n"/>
      <c r="K102" s="28" t="n"/>
      <c r="L102" s="27" t="n"/>
      <c r="M102" s="27" t="n"/>
      <c r="N102" s="26" t="n"/>
      <c r="P102" s="22">
        <f>IF($T102=0,"",IF(ISNUMBER($H102),$H102,IF(AND(ISNUMBER($F102),ISNUMBER(Settings!$D$3)),$F102+Settings!$D$3,"")))</f>
        <v/>
      </c>
      <c r="Q102" s="23">
        <f>IF(AND($T102=1,ISNUMBER($F102)),Settings!$D$2-$F102,"")</f>
        <v/>
      </c>
      <c r="R102" s="24">
        <f>IF($T102=0,"",IF($I102="No","Declined",IF($I102="Ask next time","Ask next time",IF(OR($I102="Yes",$I102="Partly"),IF(ISNUMBER($M102),"Thanked",IF(ISNUMBER($L102),"Send acknowledgment","Waiting for the gift")),IF(AND(ISNUMBER($P102),Settings!$D$2&gt;=$P102),"Follow up now","Follow-up booked")))))</f>
        <v/>
      </c>
      <c r="S102" s="24">
        <f>IF(AND(ISNUMBER($U102),ISNUMBER(Settings!$D$4)),IF($U102&gt;=Settings!$D$4,"$"&amp;FIXED(Settings!$D$4,0)&amp;" or more: written acknowledgment",""),"")</f>
        <v/>
      </c>
      <c r="T102" s="25">
        <f>IF(TRIM($A102&amp;"")&lt;&gt;"",1,0)</f>
        <v/>
      </c>
      <c r="U102" s="25">
        <f>IF(ISNUMBER($K102),$K102,"")</f>
        <v/>
      </c>
      <c r="V102" s="25">
        <f>IF(AND(ISNUMBER($K102),ISNUMBER($L102)),$K102,0)</f>
        <v/>
      </c>
    </row>
    <row r="103">
      <c r="A103" s="26" t="n"/>
      <c r="B103" s="26" t="n"/>
      <c r="C103" s="26" t="n"/>
      <c r="D103" s="26" t="n"/>
      <c r="E103" s="26" t="n"/>
      <c r="F103" s="27" t="n"/>
      <c r="G103" s="26" t="n"/>
      <c r="H103" s="27" t="n"/>
      <c r="I103" s="26" t="n"/>
      <c r="J103" s="26" t="n"/>
      <c r="K103" s="28" t="n"/>
      <c r="L103" s="27" t="n"/>
      <c r="M103" s="27" t="n"/>
      <c r="N103" s="26" t="n"/>
      <c r="P103" s="22">
        <f>IF($T103=0,"",IF(ISNUMBER($H103),$H103,IF(AND(ISNUMBER($F103),ISNUMBER(Settings!$D$3)),$F103+Settings!$D$3,"")))</f>
        <v/>
      </c>
      <c r="Q103" s="23">
        <f>IF(AND($T103=1,ISNUMBER($F103)),Settings!$D$2-$F103,"")</f>
        <v/>
      </c>
      <c r="R103" s="24">
        <f>IF($T103=0,"",IF($I103="No","Declined",IF($I103="Ask next time","Ask next time",IF(OR($I103="Yes",$I103="Partly"),IF(ISNUMBER($M103),"Thanked",IF(ISNUMBER($L103),"Send acknowledgment","Waiting for the gift")),IF(AND(ISNUMBER($P103),Settings!$D$2&gt;=$P103),"Follow up now","Follow-up booked")))))</f>
        <v/>
      </c>
      <c r="S103" s="24">
        <f>IF(AND(ISNUMBER($U103),ISNUMBER(Settings!$D$4)),IF($U103&gt;=Settings!$D$4,"$"&amp;FIXED(Settings!$D$4,0)&amp;" or more: written acknowledgment",""),"")</f>
        <v/>
      </c>
      <c r="T103" s="25">
        <f>IF(TRIM($A103&amp;"")&lt;&gt;"",1,0)</f>
        <v/>
      </c>
      <c r="U103" s="25">
        <f>IF(ISNUMBER($K103),$K103,"")</f>
        <v/>
      </c>
      <c r="V103" s="25">
        <f>IF(AND(ISNUMBER($K103),ISNUMBER($L103)),$K103,0)</f>
        <v/>
      </c>
    </row>
    <row r="104">
      <c r="A104" s="26" t="n"/>
      <c r="B104" s="26" t="n"/>
      <c r="C104" s="26" t="n"/>
      <c r="D104" s="26" t="n"/>
      <c r="E104" s="26" t="n"/>
      <c r="F104" s="27" t="n"/>
      <c r="G104" s="26" t="n"/>
      <c r="H104" s="27" t="n"/>
      <c r="I104" s="26" t="n"/>
      <c r="J104" s="26" t="n"/>
      <c r="K104" s="28" t="n"/>
      <c r="L104" s="27" t="n"/>
      <c r="M104" s="27" t="n"/>
      <c r="N104" s="26" t="n"/>
      <c r="P104" s="22">
        <f>IF($T104=0,"",IF(ISNUMBER($H104),$H104,IF(AND(ISNUMBER($F104),ISNUMBER(Settings!$D$3)),$F104+Settings!$D$3,"")))</f>
        <v/>
      </c>
      <c r="Q104" s="23">
        <f>IF(AND($T104=1,ISNUMBER($F104)),Settings!$D$2-$F104,"")</f>
        <v/>
      </c>
      <c r="R104" s="24">
        <f>IF($T104=0,"",IF($I104="No","Declined",IF($I104="Ask next time","Ask next time",IF(OR($I104="Yes",$I104="Partly"),IF(ISNUMBER($M104),"Thanked",IF(ISNUMBER($L104),"Send acknowledgment","Waiting for the gift")),IF(AND(ISNUMBER($P104),Settings!$D$2&gt;=$P104),"Follow up now","Follow-up booked")))))</f>
        <v/>
      </c>
      <c r="S104" s="24">
        <f>IF(AND(ISNUMBER($U104),ISNUMBER(Settings!$D$4)),IF($U104&gt;=Settings!$D$4,"$"&amp;FIXED(Settings!$D$4,0)&amp;" or more: written acknowledgment",""),"")</f>
        <v/>
      </c>
      <c r="T104" s="25">
        <f>IF(TRIM($A104&amp;"")&lt;&gt;"",1,0)</f>
        <v/>
      </c>
      <c r="U104" s="25">
        <f>IF(ISNUMBER($K104),$K104,"")</f>
        <v/>
      </c>
      <c r="V104" s="25">
        <f>IF(AND(ISNUMBER($K104),ISNUMBER($L104)),$K104,0)</f>
        <v/>
      </c>
    </row>
    <row r="105">
      <c r="A105" s="26" t="n"/>
      <c r="B105" s="26" t="n"/>
      <c r="C105" s="26" t="n"/>
      <c r="D105" s="26" t="n"/>
      <c r="E105" s="26" t="n"/>
      <c r="F105" s="27" t="n"/>
      <c r="G105" s="26" t="n"/>
      <c r="H105" s="27" t="n"/>
      <c r="I105" s="26" t="n"/>
      <c r="J105" s="26" t="n"/>
      <c r="K105" s="28" t="n"/>
      <c r="L105" s="27" t="n"/>
      <c r="M105" s="27" t="n"/>
      <c r="N105" s="26" t="n"/>
      <c r="P105" s="22">
        <f>IF($T105=0,"",IF(ISNUMBER($H105),$H105,IF(AND(ISNUMBER($F105),ISNUMBER(Settings!$D$3)),$F105+Settings!$D$3,"")))</f>
        <v/>
      </c>
      <c r="Q105" s="23">
        <f>IF(AND($T105=1,ISNUMBER($F105)),Settings!$D$2-$F105,"")</f>
        <v/>
      </c>
      <c r="R105" s="24">
        <f>IF($T105=0,"",IF($I105="No","Declined",IF($I105="Ask next time","Ask next time",IF(OR($I105="Yes",$I105="Partly"),IF(ISNUMBER($M105),"Thanked",IF(ISNUMBER($L105),"Send acknowledgment","Waiting for the gift")),IF(AND(ISNUMBER($P105),Settings!$D$2&gt;=$P105),"Follow up now","Follow-up booked")))))</f>
        <v/>
      </c>
      <c r="S105" s="24">
        <f>IF(AND(ISNUMBER($U105),ISNUMBER(Settings!$D$4)),IF($U105&gt;=Settings!$D$4,"$"&amp;FIXED(Settings!$D$4,0)&amp;" or more: written acknowledgment",""),"")</f>
        <v/>
      </c>
      <c r="T105" s="25">
        <f>IF(TRIM($A105&amp;"")&lt;&gt;"",1,0)</f>
        <v/>
      </c>
      <c r="U105" s="25">
        <f>IF(ISNUMBER($K105),$K105,"")</f>
        <v/>
      </c>
      <c r="V105" s="25">
        <f>IF(AND(ISNUMBER($K105),ISNUMBER($L105)),$K105,0)</f>
        <v/>
      </c>
    </row>
    <row r="106">
      <c r="A106" s="26" t="n"/>
      <c r="B106" s="26" t="n"/>
      <c r="C106" s="26" t="n"/>
      <c r="D106" s="26" t="n"/>
      <c r="E106" s="26" t="n"/>
      <c r="F106" s="27" t="n"/>
      <c r="G106" s="26" t="n"/>
      <c r="H106" s="27" t="n"/>
      <c r="I106" s="26" t="n"/>
      <c r="J106" s="26" t="n"/>
      <c r="K106" s="28" t="n"/>
      <c r="L106" s="27" t="n"/>
      <c r="M106" s="27" t="n"/>
      <c r="N106" s="26" t="n"/>
      <c r="P106" s="22">
        <f>IF($T106=0,"",IF(ISNUMBER($H106),$H106,IF(AND(ISNUMBER($F106),ISNUMBER(Settings!$D$3)),$F106+Settings!$D$3,"")))</f>
        <v/>
      </c>
      <c r="Q106" s="23">
        <f>IF(AND($T106=1,ISNUMBER($F106)),Settings!$D$2-$F106,"")</f>
        <v/>
      </c>
      <c r="R106" s="24">
        <f>IF($T106=0,"",IF($I106="No","Declined",IF($I106="Ask next time","Ask next time",IF(OR($I106="Yes",$I106="Partly"),IF(ISNUMBER($M106),"Thanked",IF(ISNUMBER($L106),"Send acknowledgment","Waiting for the gift")),IF(AND(ISNUMBER($P106),Settings!$D$2&gt;=$P106),"Follow up now","Follow-up booked")))))</f>
        <v/>
      </c>
      <c r="S106" s="24">
        <f>IF(AND(ISNUMBER($U106),ISNUMBER(Settings!$D$4)),IF($U106&gt;=Settings!$D$4,"$"&amp;FIXED(Settings!$D$4,0)&amp;" or more: written acknowledgment",""),"")</f>
        <v/>
      </c>
      <c r="T106" s="25">
        <f>IF(TRIM($A106&amp;"")&lt;&gt;"",1,0)</f>
        <v/>
      </c>
      <c r="U106" s="25">
        <f>IF(ISNUMBER($K106),$K106,"")</f>
        <v/>
      </c>
      <c r="V106" s="25">
        <f>IF(AND(ISNUMBER($K106),ISNUMBER($L106)),$K106,0)</f>
        <v/>
      </c>
    </row>
    <row r="107">
      <c r="A107" s="26" t="n"/>
      <c r="B107" s="26" t="n"/>
      <c r="C107" s="26" t="n"/>
      <c r="D107" s="26" t="n"/>
      <c r="E107" s="26" t="n"/>
      <c r="F107" s="27" t="n"/>
      <c r="G107" s="26" t="n"/>
      <c r="H107" s="27" t="n"/>
      <c r="I107" s="26" t="n"/>
      <c r="J107" s="26" t="n"/>
      <c r="K107" s="28" t="n"/>
      <c r="L107" s="27" t="n"/>
      <c r="M107" s="27" t="n"/>
      <c r="N107" s="26" t="n"/>
      <c r="P107" s="22">
        <f>IF($T107=0,"",IF(ISNUMBER($H107),$H107,IF(AND(ISNUMBER($F107),ISNUMBER(Settings!$D$3)),$F107+Settings!$D$3,"")))</f>
        <v/>
      </c>
      <c r="Q107" s="23">
        <f>IF(AND($T107=1,ISNUMBER($F107)),Settings!$D$2-$F107,"")</f>
        <v/>
      </c>
      <c r="R107" s="24">
        <f>IF($T107=0,"",IF($I107="No","Declined",IF($I107="Ask next time","Ask next time",IF(OR($I107="Yes",$I107="Partly"),IF(ISNUMBER($M107),"Thanked",IF(ISNUMBER($L107),"Send acknowledgment","Waiting for the gift")),IF(AND(ISNUMBER($P107),Settings!$D$2&gt;=$P107),"Follow up now","Follow-up booked")))))</f>
        <v/>
      </c>
      <c r="S107" s="24">
        <f>IF(AND(ISNUMBER($U107),ISNUMBER(Settings!$D$4)),IF($U107&gt;=Settings!$D$4,"$"&amp;FIXED(Settings!$D$4,0)&amp;" or more: written acknowledgment",""),"")</f>
        <v/>
      </c>
      <c r="T107" s="25">
        <f>IF(TRIM($A107&amp;"")&lt;&gt;"",1,0)</f>
        <v/>
      </c>
      <c r="U107" s="25">
        <f>IF(ISNUMBER($K107),$K107,"")</f>
        <v/>
      </c>
      <c r="V107" s="25">
        <f>IF(AND(ISNUMBER($K107),ISNUMBER($L107)),$K107,0)</f>
        <v/>
      </c>
    </row>
    <row r="108">
      <c r="A108" s="26" t="n"/>
      <c r="B108" s="26" t="n"/>
      <c r="C108" s="26" t="n"/>
      <c r="D108" s="26" t="n"/>
      <c r="E108" s="26" t="n"/>
      <c r="F108" s="27" t="n"/>
      <c r="G108" s="26" t="n"/>
      <c r="H108" s="27" t="n"/>
      <c r="I108" s="26" t="n"/>
      <c r="J108" s="26" t="n"/>
      <c r="K108" s="28" t="n"/>
      <c r="L108" s="27" t="n"/>
      <c r="M108" s="27" t="n"/>
      <c r="N108" s="26" t="n"/>
      <c r="P108" s="22">
        <f>IF($T108=0,"",IF(ISNUMBER($H108),$H108,IF(AND(ISNUMBER($F108),ISNUMBER(Settings!$D$3)),$F108+Settings!$D$3,"")))</f>
        <v/>
      </c>
      <c r="Q108" s="23">
        <f>IF(AND($T108=1,ISNUMBER($F108)),Settings!$D$2-$F108,"")</f>
        <v/>
      </c>
      <c r="R108" s="24">
        <f>IF($T108=0,"",IF($I108="No","Declined",IF($I108="Ask next time","Ask next time",IF(OR($I108="Yes",$I108="Partly"),IF(ISNUMBER($M108),"Thanked",IF(ISNUMBER($L108),"Send acknowledgment","Waiting for the gift")),IF(AND(ISNUMBER($P108),Settings!$D$2&gt;=$P108),"Follow up now","Follow-up booked")))))</f>
        <v/>
      </c>
      <c r="S108" s="24">
        <f>IF(AND(ISNUMBER($U108),ISNUMBER(Settings!$D$4)),IF($U108&gt;=Settings!$D$4,"$"&amp;FIXED(Settings!$D$4,0)&amp;" or more: written acknowledgment",""),"")</f>
        <v/>
      </c>
      <c r="T108" s="25">
        <f>IF(TRIM($A108&amp;"")&lt;&gt;"",1,0)</f>
        <v/>
      </c>
      <c r="U108" s="25">
        <f>IF(ISNUMBER($K108),$K108,"")</f>
        <v/>
      </c>
      <c r="V108" s="25">
        <f>IF(AND(ISNUMBER($K108),ISNUMBER($L108)),$K108,0)</f>
        <v/>
      </c>
    </row>
    <row r="109">
      <c r="A109" s="26" t="n"/>
      <c r="B109" s="26" t="n"/>
      <c r="C109" s="26" t="n"/>
      <c r="D109" s="26" t="n"/>
      <c r="E109" s="26" t="n"/>
      <c r="F109" s="27" t="n"/>
      <c r="G109" s="26" t="n"/>
      <c r="H109" s="27" t="n"/>
      <c r="I109" s="26" t="n"/>
      <c r="J109" s="26" t="n"/>
      <c r="K109" s="28" t="n"/>
      <c r="L109" s="27" t="n"/>
      <c r="M109" s="27" t="n"/>
      <c r="N109" s="26" t="n"/>
      <c r="P109" s="22">
        <f>IF($T109=0,"",IF(ISNUMBER($H109),$H109,IF(AND(ISNUMBER($F109),ISNUMBER(Settings!$D$3)),$F109+Settings!$D$3,"")))</f>
        <v/>
      </c>
      <c r="Q109" s="23">
        <f>IF(AND($T109=1,ISNUMBER($F109)),Settings!$D$2-$F109,"")</f>
        <v/>
      </c>
      <c r="R109" s="24">
        <f>IF($T109=0,"",IF($I109="No","Declined",IF($I109="Ask next time","Ask next time",IF(OR($I109="Yes",$I109="Partly"),IF(ISNUMBER($M109),"Thanked",IF(ISNUMBER($L109),"Send acknowledgment","Waiting for the gift")),IF(AND(ISNUMBER($P109),Settings!$D$2&gt;=$P109),"Follow up now","Follow-up booked")))))</f>
        <v/>
      </c>
      <c r="S109" s="24">
        <f>IF(AND(ISNUMBER($U109),ISNUMBER(Settings!$D$4)),IF($U109&gt;=Settings!$D$4,"$"&amp;FIXED(Settings!$D$4,0)&amp;" or more: written acknowledgment",""),"")</f>
        <v/>
      </c>
      <c r="T109" s="25">
        <f>IF(TRIM($A109&amp;"")&lt;&gt;"",1,0)</f>
        <v/>
      </c>
      <c r="U109" s="25">
        <f>IF(ISNUMBER($K109),$K109,"")</f>
        <v/>
      </c>
      <c r="V109" s="25">
        <f>IF(AND(ISNUMBER($K109),ISNUMBER($L109)),$K109,0)</f>
        <v/>
      </c>
    </row>
    <row r="110">
      <c r="A110" s="26" t="n"/>
      <c r="B110" s="26" t="n"/>
      <c r="C110" s="26" t="n"/>
      <c r="D110" s="26" t="n"/>
      <c r="E110" s="26" t="n"/>
      <c r="F110" s="27" t="n"/>
      <c r="G110" s="26" t="n"/>
      <c r="H110" s="27" t="n"/>
      <c r="I110" s="26" t="n"/>
      <c r="J110" s="26" t="n"/>
      <c r="K110" s="28" t="n"/>
      <c r="L110" s="27" t="n"/>
      <c r="M110" s="27" t="n"/>
      <c r="N110" s="26" t="n"/>
      <c r="P110" s="22">
        <f>IF($T110=0,"",IF(ISNUMBER($H110),$H110,IF(AND(ISNUMBER($F110),ISNUMBER(Settings!$D$3)),$F110+Settings!$D$3,"")))</f>
        <v/>
      </c>
      <c r="Q110" s="23">
        <f>IF(AND($T110=1,ISNUMBER($F110)),Settings!$D$2-$F110,"")</f>
        <v/>
      </c>
      <c r="R110" s="24">
        <f>IF($T110=0,"",IF($I110="No","Declined",IF($I110="Ask next time","Ask next time",IF(OR($I110="Yes",$I110="Partly"),IF(ISNUMBER($M110),"Thanked",IF(ISNUMBER($L110),"Send acknowledgment","Waiting for the gift")),IF(AND(ISNUMBER($P110),Settings!$D$2&gt;=$P110),"Follow up now","Follow-up booked")))))</f>
        <v/>
      </c>
      <c r="S110" s="24">
        <f>IF(AND(ISNUMBER($U110),ISNUMBER(Settings!$D$4)),IF($U110&gt;=Settings!$D$4,"$"&amp;FIXED(Settings!$D$4,0)&amp;" or more: written acknowledgment",""),"")</f>
        <v/>
      </c>
      <c r="T110" s="25">
        <f>IF(TRIM($A110&amp;"")&lt;&gt;"",1,0)</f>
        <v/>
      </c>
      <c r="U110" s="25">
        <f>IF(ISNUMBER($K110),$K110,"")</f>
        <v/>
      </c>
      <c r="V110" s="25">
        <f>IF(AND(ISNUMBER($K110),ISNUMBER($L110)),$K110,0)</f>
        <v/>
      </c>
    </row>
    <row r="111">
      <c r="A111" s="26" t="n"/>
      <c r="B111" s="26" t="n"/>
      <c r="C111" s="26" t="n"/>
      <c r="D111" s="26" t="n"/>
      <c r="E111" s="26" t="n"/>
      <c r="F111" s="27" t="n"/>
      <c r="G111" s="26" t="n"/>
      <c r="H111" s="27" t="n"/>
      <c r="I111" s="26" t="n"/>
      <c r="J111" s="26" t="n"/>
      <c r="K111" s="28" t="n"/>
      <c r="L111" s="27" t="n"/>
      <c r="M111" s="27" t="n"/>
      <c r="N111" s="26" t="n"/>
      <c r="P111" s="22">
        <f>IF($T111=0,"",IF(ISNUMBER($H111),$H111,IF(AND(ISNUMBER($F111),ISNUMBER(Settings!$D$3)),$F111+Settings!$D$3,"")))</f>
        <v/>
      </c>
      <c r="Q111" s="23">
        <f>IF(AND($T111=1,ISNUMBER($F111)),Settings!$D$2-$F111,"")</f>
        <v/>
      </c>
      <c r="R111" s="24">
        <f>IF($T111=0,"",IF($I111="No","Declined",IF($I111="Ask next time","Ask next time",IF(OR($I111="Yes",$I111="Partly"),IF(ISNUMBER($M111),"Thanked",IF(ISNUMBER($L111),"Send acknowledgment","Waiting for the gift")),IF(AND(ISNUMBER($P111),Settings!$D$2&gt;=$P111),"Follow up now","Follow-up booked")))))</f>
        <v/>
      </c>
      <c r="S111" s="24">
        <f>IF(AND(ISNUMBER($U111),ISNUMBER(Settings!$D$4)),IF($U111&gt;=Settings!$D$4,"$"&amp;FIXED(Settings!$D$4,0)&amp;" or more: written acknowledgment",""),"")</f>
        <v/>
      </c>
      <c r="T111" s="25">
        <f>IF(TRIM($A111&amp;"")&lt;&gt;"",1,0)</f>
        <v/>
      </c>
      <c r="U111" s="25">
        <f>IF(ISNUMBER($K111),$K111,"")</f>
        <v/>
      </c>
      <c r="V111" s="25">
        <f>IF(AND(ISNUMBER($K111),ISNUMBER($L111)),$K111,0)</f>
        <v/>
      </c>
    </row>
    <row r="112">
      <c r="A112" s="26" t="n"/>
      <c r="B112" s="26" t="n"/>
      <c r="C112" s="26" t="n"/>
      <c r="D112" s="26" t="n"/>
      <c r="E112" s="26" t="n"/>
      <c r="F112" s="27" t="n"/>
      <c r="G112" s="26" t="n"/>
      <c r="H112" s="27" t="n"/>
      <c r="I112" s="26" t="n"/>
      <c r="J112" s="26" t="n"/>
      <c r="K112" s="28" t="n"/>
      <c r="L112" s="27" t="n"/>
      <c r="M112" s="27" t="n"/>
      <c r="N112" s="26" t="n"/>
      <c r="P112" s="22">
        <f>IF($T112=0,"",IF(ISNUMBER($H112),$H112,IF(AND(ISNUMBER($F112),ISNUMBER(Settings!$D$3)),$F112+Settings!$D$3,"")))</f>
        <v/>
      </c>
      <c r="Q112" s="23">
        <f>IF(AND($T112=1,ISNUMBER($F112)),Settings!$D$2-$F112,"")</f>
        <v/>
      </c>
      <c r="R112" s="24">
        <f>IF($T112=0,"",IF($I112="No","Declined",IF($I112="Ask next time","Ask next time",IF(OR($I112="Yes",$I112="Partly"),IF(ISNUMBER($M112),"Thanked",IF(ISNUMBER($L112),"Send acknowledgment","Waiting for the gift")),IF(AND(ISNUMBER($P112),Settings!$D$2&gt;=$P112),"Follow up now","Follow-up booked")))))</f>
        <v/>
      </c>
      <c r="S112" s="24">
        <f>IF(AND(ISNUMBER($U112),ISNUMBER(Settings!$D$4)),IF($U112&gt;=Settings!$D$4,"$"&amp;FIXED(Settings!$D$4,0)&amp;" or more: written acknowledgment",""),"")</f>
        <v/>
      </c>
      <c r="T112" s="25">
        <f>IF(TRIM($A112&amp;"")&lt;&gt;"",1,0)</f>
        <v/>
      </c>
      <c r="U112" s="25">
        <f>IF(ISNUMBER($K112),$K112,"")</f>
        <v/>
      </c>
      <c r="V112" s="25">
        <f>IF(AND(ISNUMBER($K112),ISNUMBER($L112)),$K112,0)</f>
        <v/>
      </c>
    </row>
    <row r="113">
      <c r="A113" s="26" t="n"/>
      <c r="B113" s="26" t="n"/>
      <c r="C113" s="26" t="n"/>
      <c r="D113" s="26" t="n"/>
      <c r="E113" s="26" t="n"/>
      <c r="F113" s="27" t="n"/>
      <c r="G113" s="26" t="n"/>
      <c r="H113" s="27" t="n"/>
      <c r="I113" s="26" t="n"/>
      <c r="J113" s="26" t="n"/>
      <c r="K113" s="28" t="n"/>
      <c r="L113" s="27" t="n"/>
      <c r="M113" s="27" t="n"/>
      <c r="N113" s="26" t="n"/>
      <c r="P113" s="22">
        <f>IF($T113=0,"",IF(ISNUMBER($H113),$H113,IF(AND(ISNUMBER($F113),ISNUMBER(Settings!$D$3)),$F113+Settings!$D$3,"")))</f>
        <v/>
      </c>
      <c r="Q113" s="23">
        <f>IF(AND($T113=1,ISNUMBER($F113)),Settings!$D$2-$F113,"")</f>
        <v/>
      </c>
      <c r="R113" s="24">
        <f>IF($T113=0,"",IF($I113="No","Declined",IF($I113="Ask next time","Ask next time",IF(OR($I113="Yes",$I113="Partly"),IF(ISNUMBER($M113),"Thanked",IF(ISNUMBER($L113),"Send acknowledgment","Waiting for the gift")),IF(AND(ISNUMBER($P113),Settings!$D$2&gt;=$P113),"Follow up now","Follow-up booked")))))</f>
        <v/>
      </c>
      <c r="S113" s="24">
        <f>IF(AND(ISNUMBER($U113),ISNUMBER(Settings!$D$4)),IF($U113&gt;=Settings!$D$4,"$"&amp;FIXED(Settings!$D$4,0)&amp;" or more: written acknowledgment",""),"")</f>
        <v/>
      </c>
      <c r="T113" s="25">
        <f>IF(TRIM($A113&amp;"")&lt;&gt;"",1,0)</f>
        <v/>
      </c>
      <c r="U113" s="25">
        <f>IF(ISNUMBER($K113),$K113,"")</f>
        <v/>
      </c>
      <c r="V113" s="25">
        <f>IF(AND(ISNUMBER($K113),ISNUMBER($L113)),$K113,0)</f>
        <v/>
      </c>
    </row>
    <row r="114">
      <c r="A114" s="26" t="n"/>
      <c r="B114" s="26" t="n"/>
      <c r="C114" s="26" t="n"/>
      <c r="D114" s="26" t="n"/>
      <c r="E114" s="26" t="n"/>
      <c r="F114" s="27" t="n"/>
      <c r="G114" s="26" t="n"/>
      <c r="H114" s="27" t="n"/>
      <c r="I114" s="26" t="n"/>
      <c r="J114" s="26" t="n"/>
      <c r="K114" s="28" t="n"/>
      <c r="L114" s="27" t="n"/>
      <c r="M114" s="27" t="n"/>
      <c r="N114" s="26" t="n"/>
      <c r="P114" s="22">
        <f>IF($T114=0,"",IF(ISNUMBER($H114),$H114,IF(AND(ISNUMBER($F114),ISNUMBER(Settings!$D$3)),$F114+Settings!$D$3,"")))</f>
        <v/>
      </c>
      <c r="Q114" s="23">
        <f>IF(AND($T114=1,ISNUMBER($F114)),Settings!$D$2-$F114,"")</f>
        <v/>
      </c>
      <c r="R114" s="24">
        <f>IF($T114=0,"",IF($I114="No","Declined",IF($I114="Ask next time","Ask next time",IF(OR($I114="Yes",$I114="Partly"),IF(ISNUMBER($M114),"Thanked",IF(ISNUMBER($L114),"Send acknowledgment","Waiting for the gift")),IF(AND(ISNUMBER($P114),Settings!$D$2&gt;=$P114),"Follow up now","Follow-up booked")))))</f>
        <v/>
      </c>
      <c r="S114" s="24">
        <f>IF(AND(ISNUMBER($U114),ISNUMBER(Settings!$D$4)),IF($U114&gt;=Settings!$D$4,"$"&amp;FIXED(Settings!$D$4,0)&amp;" or more: written acknowledgment",""),"")</f>
        <v/>
      </c>
      <c r="T114" s="25">
        <f>IF(TRIM($A114&amp;"")&lt;&gt;"",1,0)</f>
        <v/>
      </c>
      <c r="U114" s="25">
        <f>IF(ISNUMBER($K114),$K114,"")</f>
        <v/>
      </c>
      <c r="V114" s="25">
        <f>IF(AND(ISNUMBER($K114),ISNUMBER($L114)),$K114,0)</f>
        <v/>
      </c>
    </row>
    <row r="115">
      <c r="A115" s="26" t="n"/>
      <c r="B115" s="26" t="n"/>
      <c r="C115" s="26" t="n"/>
      <c r="D115" s="26" t="n"/>
      <c r="E115" s="26" t="n"/>
      <c r="F115" s="27" t="n"/>
      <c r="G115" s="26" t="n"/>
      <c r="H115" s="27" t="n"/>
      <c r="I115" s="26" t="n"/>
      <c r="J115" s="26" t="n"/>
      <c r="K115" s="28" t="n"/>
      <c r="L115" s="27" t="n"/>
      <c r="M115" s="27" t="n"/>
      <c r="N115" s="26" t="n"/>
      <c r="P115" s="22">
        <f>IF($T115=0,"",IF(ISNUMBER($H115),$H115,IF(AND(ISNUMBER($F115),ISNUMBER(Settings!$D$3)),$F115+Settings!$D$3,"")))</f>
        <v/>
      </c>
      <c r="Q115" s="23">
        <f>IF(AND($T115=1,ISNUMBER($F115)),Settings!$D$2-$F115,"")</f>
        <v/>
      </c>
      <c r="R115" s="24">
        <f>IF($T115=0,"",IF($I115="No","Declined",IF($I115="Ask next time","Ask next time",IF(OR($I115="Yes",$I115="Partly"),IF(ISNUMBER($M115),"Thanked",IF(ISNUMBER($L115),"Send acknowledgment","Waiting for the gift")),IF(AND(ISNUMBER($P115),Settings!$D$2&gt;=$P115),"Follow up now","Follow-up booked")))))</f>
        <v/>
      </c>
      <c r="S115" s="24">
        <f>IF(AND(ISNUMBER($U115),ISNUMBER(Settings!$D$4)),IF($U115&gt;=Settings!$D$4,"$"&amp;FIXED(Settings!$D$4,0)&amp;" or more: written acknowledgment",""),"")</f>
        <v/>
      </c>
      <c r="T115" s="25">
        <f>IF(TRIM($A115&amp;"")&lt;&gt;"",1,0)</f>
        <v/>
      </c>
      <c r="U115" s="25">
        <f>IF(ISNUMBER($K115),$K115,"")</f>
        <v/>
      </c>
      <c r="V115" s="25">
        <f>IF(AND(ISNUMBER($K115),ISNUMBER($L115)),$K115,0)</f>
        <v/>
      </c>
    </row>
    <row r="116">
      <c r="A116" s="26" t="n"/>
      <c r="B116" s="26" t="n"/>
      <c r="C116" s="26" t="n"/>
      <c r="D116" s="26" t="n"/>
      <c r="E116" s="26" t="n"/>
      <c r="F116" s="27" t="n"/>
      <c r="G116" s="26" t="n"/>
      <c r="H116" s="27" t="n"/>
      <c r="I116" s="26" t="n"/>
      <c r="J116" s="26" t="n"/>
      <c r="K116" s="28" t="n"/>
      <c r="L116" s="27" t="n"/>
      <c r="M116" s="27" t="n"/>
      <c r="N116" s="26" t="n"/>
      <c r="P116" s="22">
        <f>IF($T116=0,"",IF(ISNUMBER($H116),$H116,IF(AND(ISNUMBER($F116),ISNUMBER(Settings!$D$3)),$F116+Settings!$D$3,"")))</f>
        <v/>
      </c>
      <c r="Q116" s="23">
        <f>IF(AND($T116=1,ISNUMBER($F116)),Settings!$D$2-$F116,"")</f>
        <v/>
      </c>
      <c r="R116" s="24">
        <f>IF($T116=0,"",IF($I116="No","Declined",IF($I116="Ask next time","Ask next time",IF(OR($I116="Yes",$I116="Partly"),IF(ISNUMBER($M116),"Thanked",IF(ISNUMBER($L116),"Send acknowledgment","Waiting for the gift")),IF(AND(ISNUMBER($P116),Settings!$D$2&gt;=$P116),"Follow up now","Follow-up booked")))))</f>
        <v/>
      </c>
      <c r="S116" s="24">
        <f>IF(AND(ISNUMBER($U116),ISNUMBER(Settings!$D$4)),IF($U116&gt;=Settings!$D$4,"$"&amp;FIXED(Settings!$D$4,0)&amp;" or more: written acknowledgment",""),"")</f>
        <v/>
      </c>
      <c r="T116" s="25">
        <f>IF(TRIM($A116&amp;"")&lt;&gt;"",1,0)</f>
        <v/>
      </c>
      <c r="U116" s="25">
        <f>IF(ISNUMBER($K116),$K116,"")</f>
        <v/>
      </c>
      <c r="V116" s="25">
        <f>IF(AND(ISNUMBER($K116),ISNUMBER($L116)),$K116,0)</f>
        <v/>
      </c>
    </row>
    <row r="117">
      <c r="A117" s="26" t="n"/>
      <c r="B117" s="26" t="n"/>
      <c r="C117" s="26" t="n"/>
      <c r="D117" s="26" t="n"/>
      <c r="E117" s="26" t="n"/>
      <c r="F117" s="27" t="n"/>
      <c r="G117" s="26" t="n"/>
      <c r="H117" s="27" t="n"/>
      <c r="I117" s="26" t="n"/>
      <c r="J117" s="26" t="n"/>
      <c r="K117" s="28" t="n"/>
      <c r="L117" s="27" t="n"/>
      <c r="M117" s="27" t="n"/>
      <c r="N117" s="26" t="n"/>
      <c r="P117" s="22">
        <f>IF($T117=0,"",IF(ISNUMBER($H117),$H117,IF(AND(ISNUMBER($F117),ISNUMBER(Settings!$D$3)),$F117+Settings!$D$3,"")))</f>
        <v/>
      </c>
      <c r="Q117" s="23">
        <f>IF(AND($T117=1,ISNUMBER($F117)),Settings!$D$2-$F117,"")</f>
        <v/>
      </c>
      <c r="R117" s="24">
        <f>IF($T117=0,"",IF($I117="No","Declined",IF($I117="Ask next time","Ask next time",IF(OR($I117="Yes",$I117="Partly"),IF(ISNUMBER($M117),"Thanked",IF(ISNUMBER($L117),"Send acknowledgment","Waiting for the gift")),IF(AND(ISNUMBER($P117),Settings!$D$2&gt;=$P117),"Follow up now","Follow-up booked")))))</f>
        <v/>
      </c>
      <c r="S117" s="24">
        <f>IF(AND(ISNUMBER($U117),ISNUMBER(Settings!$D$4)),IF($U117&gt;=Settings!$D$4,"$"&amp;FIXED(Settings!$D$4,0)&amp;" or more: written acknowledgment",""),"")</f>
        <v/>
      </c>
      <c r="T117" s="25">
        <f>IF(TRIM($A117&amp;"")&lt;&gt;"",1,0)</f>
        <v/>
      </c>
      <c r="U117" s="25">
        <f>IF(ISNUMBER($K117),$K117,"")</f>
        <v/>
      </c>
      <c r="V117" s="25">
        <f>IF(AND(ISNUMBER($K117),ISNUMBER($L117)),$K117,0)</f>
        <v/>
      </c>
    </row>
    <row r="118">
      <c r="A118" s="26" t="n"/>
      <c r="B118" s="26" t="n"/>
      <c r="C118" s="26" t="n"/>
      <c r="D118" s="26" t="n"/>
      <c r="E118" s="26" t="n"/>
      <c r="F118" s="27" t="n"/>
      <c r="G118" s="26" t="n"/>
      <c r="H118" s="27" t="n"/>
      <c r="I118" s="26" t="n"/>
      <c r="J118" s="26" t="n"/>
      <c r="K118" s="28" t="n"/>
      <c r="L118" s="27" t="n"/>
      <c r="M118" s="27" t="n"/>
      <c r="N118" s="26" t="n"/>
      <c r="P118" s="22">
        <f>IF($T118=0,"",IF(ISNUMBER($H118),$H118,IF(AND(ISNUMBER($F118),ISNUMBER(Settings!$D$3)),$F118+Settings!$D$3,"")))</f>
        <v/>
      </c>
      <c r="Q118" s="23">
        <f>IF(AND($T118=1,ISNUMBER($F118)),Settings!$D$2-$F118,"")</f>
        <v/>
      </c>
      <c r="R118" s="24">
        <f>IF($T118=0,"",IF($I118="No","Declined",IF($I118="Ask next time","Ask next time",IF(OR($I118="Yes",$I118="Partly"),IF(ISNUMBER($M118),"Thanked",IF(ISNUMBER($L118),"Send acknowledgment","Waiting for the gift")),IF(AND(ISNUMBER($P118),Settings!$D$2&gt;=$P118),"Follow up now","Follow-up booked")))))</f>
        <v/>
      </c>
      <c r="S118" s="24">
        <f>IF(AND(ISNUMBER($U118),ISNUMBER(Settings!$D$4)),IF($U118&gt;=Settings!$D$4,"$"&amp;FIXED(Settings!$D$4,0)&amp;" or more: written acknowledgment",""),"")</f>
        <v/>
      </c>
      <c r="T118" s="25">
        <f>IF(TRIM($A118&amp;"")&lt;&gt;"",1,0)</f>
        <v/>
      </c>
      <c r="U118" s="25">
        <f>IF(ISNUMBER($K118),$K118,"")</f>
        <v/>
      </c>
      <c r="V118" s="25">
        <f>IF(AND(ISNUMBER($K118),ISNUMBER($L118)),$K118,0)</f>
        <v/>
      </c>
    </row>
    <row r="119">
      <c r="A119" s="26" t="n"/>
      <c r="B119" s="26" t="n"/>
      <c r="C119" s="26" t="n"/>
      <c r="D119" s="26" t="n"/>
      <c r="E119" s="26" t="n"/>
      <c r="F119" s="27" t="n"/>
      <c r="G119" s="26" t="n"/>
      <c r="H119" s="27" t="n"/>
      <c r="I119" s="26" t="n"/>
      <c r="J119" s="26" t="n"/>
      <c r="K119" s="28" t="n"/>
      <c r="L119" s="27" t="n"/>
      <c r="M119" s="27" t="n"/>
      <c r="N119" s="26" t="n"/>
      <c r="P119" s="22">
        <f>IF($T119=0,"",IF(ISNUMBER($H119),$H119,IF(AND(ISNUMBER($F119),ISNUMBER(Settings!$D$3)),$F119+Settings!$D$3,"")))</f>
        <v/>
      </c>
      <c r="Q119" s="23">
        <f>IF(AND($T119=1,ISNUMBER($F119)),Settings!$D$2-$F119,"")</f>
        <v/>
      </c>
      <c r="R119" s="24">
        <f>IF($T119=0,"",IF($I119="No","Declined",IF($I119="Ask next time","Ask next time",IF(OR($I119="Yes",$I119="Partly"),IF(ISNUMBER($M119),"Thanked",IF(ISNUMBER($L119),"Send acknowledgment","Waiting for the gift")),IF(AND(ISNUMBER($P119),Settings!$D$2&gt;=$P119),"Follow up now","Follow-up booked")))))</f>
        <v/>
      </c>
      <c r="S119" s="24">
        <f>IF(AND(ISNUMBER($U119),ISNUMBER(Settings!$D$4)),IF($U119&gt;=Settings!$D$4,"$"&amp;FIXED(Settings!$D$4,0)&amp;" or more: written acknowledgment",""),"")</f>
        <v/>
      </c>
      <c r="T119" s="25">
        <f>IF(TRIM($A119&amp;"")&lt;&gt;"",1,0)</f>
        <v/>
      </c>
      <c r="U119" s="25">
        <f>IF(ISNUMBER($K119),$K119,"")</f>
        <v/>
      </c>
      <c r="V119" s="25">
        <f>IF(AND(ISNUMBER($K119),ISNUMBER($L119)),$K119,0)</f>
        <v/>
      </c>
    </row>
    <row r="120">
      <c r="A120" s="26" t="n"/>
      <c r="B120" s="26" t="n"/>
      <c r="C120" s="26" t="n"/>
      <c r="D120" s="26" t="n"/>
      <c r="E120" s="26" t="n"/>
      <c r="F120" s="27" t="n"/>
      <c r="G120" s="26" t="n"/>
      <c r="H120" s="27" t="n"/>
      <c r="I120" s="26" t="n"/>
      <c r="J120" s="26" t="n"/>
      <c r="K120" s="28" t="n"/>
      <c r="L120" s="27" t="n"/>
      <c r="M120" s="27" t="n"/>
      <c r="N120" s="26" t="n"/>
      <c r="P120" s="22">
        <f>IF($T120=0,"",IF(ISNUMBER($H120),$H120,IF(AND(ISNUMBER($F120),ISNUMBER(Settings!$D$3)),$F120+Settings!$D$3,"")))</f>
        <v/>
      </c>
      <c r="Q120" s="23">
        <f>IF(AND($T120=1,ISNUMBER($F120)),Settings!$D$2-$F120,"")</f>
        <v/>
      </c>
      <c r="R120" s="24">
        <f>IF($T120=0,"",IF($I120="No","Declined",IF($I120="Ask next time","Ask next time",IF(OR($I120="Yes",$I120="Partly"),IF(ISNUMBER($M120),"Thanked",IF(ISNUMBER($L120),"Send acknowledgment","Waiting for the gift")),IF(AND(ISNUMBER($P120),Settings!$D$2&gt;=$P120),"Follow up now","Follow-up booked")))))</f>
        <v/>
      </c>
      <c r="S120" s="24">
        <f>IF(AND(ISNUMBER($U120),ISNUMBER(Settings!$D$4)),IF($U120&gt;=Settings!$D$4,"$"&amp;FIXED(Settings!$D$4,0)&amp;" or more: written acknowledgment",""),"")</f>
        <v/>
      </c>
      <c r="T120" s="25">
        <f>IF(TRIM($A120&amp;"")&lt;&gt;"",1,0)</f>
        <v/>
      </c>
      <c r="U120" s="25">
        <f>IF(ISNUMBER($K120),$K120,"")</f>
        <v/>
      </c>
      <c r="V120" s="25">
        <f>IF(AND(ISNUMBER($K120),ISNUMBER($L120)),$K120,0)</f>
        <v/>
      </c>
    </row>
    <row r="121">
      <c r="A121" s="26" t="n"/>
      <c r="B121" s="26" t="n"/>
      <c r="C121" s="26" t="n"/>
      <c r="D121" s="26" t="n"/>
      <c r="E121" s="26" t="n"/>
      <c r="F121" s="27" t="n"/>
      <c r="G121" s="26" t="n"/>
      <c r="H121" s="27" t="n"/>
      <c r="I121" s="26" t="n"/>
      <c r="J121" s="26" t="n"/>
      <c r="K121" s="28" t="n"/>
      <c r="L121" s="27" t="n"/>
      <c r="M121" s="27" t="n"/>
      <c r="N121" s="26" t="n"/>
      <c r="P121" s="22">
        <f>IF($T121=0,"",IF(ISNUMBER($H121),$H121,IF(AND(ISNUMBER($F121),ISNUMBER(Settings!$D$3)),$F121+Settings!$D$3,"")))</f>
        <v/>
      </c>
      <c r="Q121" s="23">
        <f>IF(AND($T121=1,ISNUMBER($F121)),Settings!$D$2-$F121,"")</f>
        <v/>
      </c>
      <c r="R121" s="24">
        <f>IF($T121=0,"",IF($I121="No","Declined",IF($I121="Ask next time","Ask next time",IF(OR($I121="Yes",$I121="Partly"),IF(ISNUMBER($M121),"Thanked",IF(ISNUMBER($L121),"Send acknowledgment","Waiting for the gift")),IF(AND(ISNUMBER($P121),Settings!$D$2&gt;=$P121),"Follow up now","Follow-up booked")))))</f>
        <v/>
      </c>
      <c r="S121" s="24">
        <f>IF(AND(ISNUMBER($U121),ISNUMBER(Settings!$D$4)),IF($U121&gt;=Settings!$D$4,"$"&amp;FIXED(Settings!$D$4,0)&amp;" or more: written acknowledgment",""),"")</f>
        <v/>
      </c>
      <c r="T121" s="25">
        <f>IF(TRIM($A121&amp;"")&lt;&gt;"",1,0)</f>
        <v/>
      </c>
      <c r="U121" s="25">
        <f>IF(ISNUMBER($K121),$K121,"")</f>
        <v/>
      </c>
      <c r="V121" s="25">
        <f>IF(AND(ISNUMBER($K121),ISNUMBER($L121)),$K121,0)</f>
        <v/>
      </c>
    </row>
    <row r="122">
      <c r="A122" s="26" t="n"/>
      <c r="B122" s="26" t="n"/>
      <c r="C122" s="26" t="n"/>
      <c r="D122" s="26" t="n"/>
      <c r="E122" s="26" t="n"/>
      <c r="F122" s="27" t="n"/>
      <c r="G122" s="26" t="n"/>
      <c r="H122" s="27" t="n"/>
      <c r="I122" s="26" t="n"/>
      <c r="J122" s="26" t="n"/>
      <c r="K122" s="28" t="n"/>
      <c r="L122" s="27" t="n"/>
      <c r="M122" s="27" t="n"/>
      <c r="N122" s="26" t="n"/>
      <c r="P122" s="22">
        <f>IF($T122=0,"",IF(ISNUMBER($H122),$H122,IF(AND(ISNUMBER($F122),ISNUMBER(Settings!$D$3)),$F122+Settings!$D$3,"")))</f>
        <v/>
      </c>
      <c r="Q122" s="23">
        <f>IF(AND($T122=1,ISNUMBER($F122)),Settings!$D$2-$F122,"")</f>
        <v/>
      </c>
      <c r="R122" s="24">
        <f>IF($T122=0,"",IF($I122="No","Declined",IF($I122="Ask next time","Ask next time",IF(OR($I122="Yes",$I122="Partly"),IF(ISNUMBER($M122),"Thanked",IF(ISNUMBER($L122),"Send acknowledgment","Waiting for the gift")),IF(AND(ISNUMBER($P122),Settings!$D$2&gt;=$P122),"Follow up now","Follow-up booked")))))</f>
        <v/>
      </c>
      <c r="S122" s="24">
        <f>IF(AND(ISNUMBER($U122),ISNUMBER(Settings!$D$4)),IF($U122&gt;=Settings!$D$4,"$"&amp;FIXED(Settings!$D$4,0)&amp;" or more: written acknowledgment",""),"")</f>
        <v/>
      </c>
      <c r="T122" s="25">
        <f>IF(TRIM($A122&amp;"")&lt;&gt;"",1,0)</f>
        <v/>
      </c>
      <c r="U122" s="25">
        <f>IF(ISNUMBER($K122),$K122,"")</f>
        <v/>
      </c>
      <c r="V122" s="25">
        <f>IF(AND(ISNUMBER($K122),ISNUMBER($L122)),$K122,0)</f>
        <v/>
      </c>
    </row>
    <row r="123">
      <c r="A123" s="26" t="n"/>
      <c r="B123" s="26" t="n"/>
      <c r="C123" s="26" t="n"/>
      <c r="D123" s="26" t="n"/>
      <c r="E123" s="26" t="n"/>
      <c r="F123" s="27" t="n"/>
      <c r="G123" s="26" t="n"/>
      <c r="H123" s="27" t="n"/>
      <c r="I123" s="26" t="n"/>
      <c r="J123" s="26" t="n"/>
      <c r="K123" s="28" t="n"/>
      <c r="L123" s="27" t="n"/>
      <c r="M123" s="27" t="n"/>
      <c r="N123" s="26" t="n"/>
      <c r="P123" s="22">
        <f>IF($T123=0,"",IF(ISNUMBER($H123),$H123,IF(AND(ISNUMBER($F123),ISNUMBER(Settings!$D$3)),$F123+Settings!$D$3,"")))</f>
        <v/>
      </c>
      <c r="Q123" s="23">
        <f>IF(AND($T123=1,ISNUMBER($F123)),Settings!$D$2-$F123,"")</f>
        <v/>
      </c>
      <c r="R123" s="24">
        <f>IF($T123=0,"",IF($I123="No","Declined",IF($I123="Ask next time","Ask next time",IF(OR($I123="Yes",$I123="Partly"),IF(ISNUMBER($M123),"Thanked",IF(ISNUMBER($L123),"Send acknowledgment","Waiting for the gift")),IF(AND(ISNUMBER($P123),Settings!$D$2&gt;=$P123),"Follow up now","Follow-up booked")))))</f>
        <v/>
      </c>
      <c r="S123" s="24">
        <f>IF(AND(ISNUMBER($U123),ISNUMBER(Settings!$D$4)),IF($U123&gt;=Settings!$D$4,"$"&amp;FIXED(Settings!$D$4,0)&amp;" or more: written acknowledgment",""),"")</f>
        <v/>
      </c>
      <c r="T123" s="25">
        <f>IF(TRIM($A123&amp;"")&lt;&gt;"",1,0)</f>
        <v/>
      </c>
      <c r="U123" s="25">
        <f>IF(ISNUMBER($K123),$K123,"")</f>
        <v/>
      </c>
      <c r="V123" s="25">
        <f>IF(AND(ISNUMBER($K123),ISNUMBER($L123)),$K123,0)</f>
        <v/>
      </c>
    </row>
    <row r="124">
      <c r="A124" s="26" t="n"/>
      <c r="B124" s="26" t="n"/>
      <c r="C124" s="26" t="n"/>
      <c r="D124" s="26" t="n"/>
      <c r="E124" s="26" t="n"/>
      <c r="F124" s="27" t="n"/>
      <c r="G124" s="26" t="n"/>
      <c r="H124" s="27" t="n"/>
      <c r="I124" s="26" t="n"/>
      <c r="J124" s="26" t="n"/>
      <c r="K124" s="28" t="n"/>
      <c r="L124" s="27" t="n"/>
      <c r="M124" s="27" t="n"/>
      <c r="N124" s="26" t="n"/>
      <c r="P124" s="22">
        <f>IF($T124=0,"",IF(ISNUMBER($H124),$H124,IF(AND(ISNUMBER($F124),ISNUMBER(Settings!$D$3)),$F124+Settings!$D$3,"")))</f>
        <v/>
      </c>
      <c r="Q124" s="23">
        <f>IF(AND($T124=1,ISNUMBER($F124)),Settings!$D$2-$F124,"")</f>
        <v/>
      </c>
      <c r="R124" s="24">
        <f>IF($T124=0,"",IF($I124="No","Declined",IF($I124="Ask next time","Ask next time",IF(OR($I124="Yes",$I124="Partly"),IF(ISNUMBER($M124),"Thanked",IF(ISNUMBER($L124),"Send acknowledgment","Waiting for the gift")),IF(AND(ISNUMBER($P124),Settings!$D$2&gt;=$P124),"Follow up now","Follow-up booked")))))</f>
        <v/>
      </c>
      <c r="S124" s="24">
        <f>IF(AND(ISNUMBER($U124),ISNUMBER(Settings!$D$4)),IF($U124&gt;=Settings!$D$4,"$"&amp;FIXED(Settings!$D$4,0)&amp;" or more: written acknowledgment",""),"")</f>
        <v/>
      </c>
      <c r="T124" s="25">
        <f>IF(TRIM($A124&amp;"")&lt;&gt;"",1,0)</f>
        <v/>
      </c>
      <c r="U124" s="25">
        <f>IF(ISNUMBER($K124),$K124,"")</f>
        <v/>
      </c>
      <c r="V124" s="25">
        <f>IF(AND(ISNUMBER($K124),ISNUMBER($L124)),$K124,0)</f>
        <v/>
      </c>
    </row>
    <row r="125">
      <c r="A125" s="26" t="n"/>
      <c r="B125" s="26" t="n"/>
      <c r="C125" s="26" t="n"/>
      <c r="D125" s="26" t="n"/>
      <c r="E125" s="26" t="n"/>
      <c r="F125" s="27" t="n"/>
      <c r="G125" s="26" t="n"/>
      <c r="H125" s="27" t="n"/>
      <c r="I125" s="26" t="n"/>
      <c r="J125" s="26" t="n"/>
      <c r="K125" s="28" t="n"/>
      <c r="L125" s="27" t="n"/>
      <c r="M125" s="27" t="n"/>
      <c r="N125" s="26" t="n"/>
      <c r="P125" s="22">
        <f>IF($T125=0,"",IF(ISNUMBER($H125),$H125,IF(AND(ISNUMBER($F125),ISNUMBER(Settings!$D$3)),$F125+Settings!$D$3,"")))</f>
        <v/>
      </c>
      <c r="Q125" s="23">
        <f>IF(AND($T125=1,ISNUMBER($F125)),Settings!$D$2-$F125,"")</f>
        <v/>
      </c>
      <c r="R125" s="24">
        <f>IF($T125=0,"",IF($I125="No","Declined",IF($I125="Ask next time","Ask next time",IF(OR($I125="Yes",$I125="Partly"),IF(ISNUMBER($M125),"Thanked",IF(ISNUMBER($L125),"Send acknowledgment","Waiting for the gift")),IF(AND(ISNUMBER($P125),Settings!$D$2&gt;=$P125),"Follow up now","Follow-up booked")))))</f>
        <v/>
      </c>
      <c r="S125" s="24">
        <f>IF(AND(ISNUMBER($U125),ISNUMBER(Settings!$D$4)),IF($U125&gt;=Settings!$D$4,"$"&amp;FIXED(Settings!$D$4,0)&amp;" or more: written acknowledgment",""),"")</f>
        <v/>
      </c>
      <c r="T125" s="25">
        <f>IF(TRIM($A125&amp;"")&lt;&gt;"",1,0)</f>
        <v/>
      </c>
      <c r="U125" s="25">
        <f>IF(ISNUMBER($K125),$K125,"")</f>
        <v/>
      </c>
      <c r="V125" s="25">
        <f>IF(AND(ISNUMBER($K125),ISNUMBER($L125)),$K125,0)</f>
        <v/>
      </c>
    </row>
    <row r="126">
      <c r="A126" s="26" t="n"/>
      <c r="B126" s="26" t="n"/>
      <c r="C126" s="26" t="n"/>
      <c r="D126" s="26" t="n"/>
      <c r="E126" s="26" t="n"/>
      <c r="F126" s="27" t="n"/>
      <c r="G126" s="26" t="n"/>
      <c r="H126" s="27" t="n"/>
      <c r="I126" s="26" t="n"/>
      <c r="J126" s="26" t="n"/>
      <c r="K126" s="28" t="n"/>
      <c r="L126" s="27" t="n"/>
      <c r="M126" s="27" t="n"/>
      <c r="N126" s="26" t="n"/>
      <c r="P126" s="22">
        <f>IF($T126=0,"",IF(ISNUMBER($H126),$H126,IF(AND(ISNUMBER($F126),ISNUMBER(Settings!$D$3)),$F126+Settings!$D$3,"")))</f>
        <v/>
      </c>
      <c r="Q126" s="23">
        <f>IF(AND($T126=1,ISNUMBER($F126)),Settings!$D$2-$F126,"")</f>
        <v/>
      </c>
      <c r="R126" s="24">
        <f>IF($T126=0,"",IF($I126="No","Declined",IF($I126="Ask next time","Ask next time",IF(OR($I126="Yes",$I126="Partly"),IF(ISNUMBER($M126),"Thanked",IF(ISNUMBER($L126),"Send acknowledgment","Waiting for the gift")),IF(AND(ISNUMBER($P126),Settings!$D$2&gt;=$P126),"Follow up now","Follow-up booked")))))</f>
        <v/>
      </c>
      <c r="S126" s="24">
        <f>IF(AND(ISNUMBER($U126),ISNUMBER(Settings!$D$4)),IF($U126&gt;=Settings!$D$4,"$"&amp;FIXED(Settings!$D$4,0)&amp;" or more: written acknowledgment",""),"")</f>
        <v/>
      </c>
      <c r="T126" s="25">
        <f>IF(TRIM($A126&amp;"")&lt;&gt;"",1,0)</f>
        <v/>
      </c>
      <c r="U126" s="25">
        <f>IF(ISNUMBER($K126),$K126,"")</f>
        <v/>
      </c>
      <c r="V126" s="25">
        <f>IF(AND(ISNUMBER($K126),ISNUMBER($L126)),$K126,0)</f>
        <v/>
      </c>
    </row>
    <row r="127">
      <c r="A127" s="26" t="n"/>
      <c r="B127" s="26" t="n"/>
      <c r="C127" s="26" t="n"/>
      <c r="D127" s="26" t="n"/>
      <c r="E127" s="26" t="n"/>
      <c r="F127" s="27" t="n"/>
      <c r="G127" s="26" t="n"/>
      <c r="H127" s="27" t="n"/>
      <c r="I127" s="26" t="n"/>
      <c r="J127" s="26" t="n"/>
      <c r="K127" s="28" t="n"/>
      <c r="L127" s="27" t="n"/>
      <c r="M127" s="27" t="n"/>
      <c r="N127" s="26" t="n"/>
      <c r="P127" s="22">
        <f>IF($T127=0,"",IF(ISNUMBER($H127),$H127,IF(AND(ISNUMBER($F127),ISNUMBER(Settings!$D$3)),$F127+Settings!$D$3,"")))</f>
        <v/>
      </c>
      <c r="Q127" s="23">
        <f>IF(AND($T127=1,ISNUMBER($F127)),Settings!$D$2-$F127,"")</f>
        <v/>
      </c>
      <c r="R127" s="24">
        <f>IF($T127=0,"",IF($I127="No","Declined",IF($I127="Ask next time","Ask next time",IF(OR($I127="Yes",$I127="Partly"),IF(ISNUMBER($M127),"Thanked",IF(ISNUMBER($L127),"Send acknowledgment","Waiting for the gift")),IF(AND(ISNUMBER($P127),Settings!$D$2&gt;=$P127),"Follow up now","Follow-up booked")))))</f>
        <v/>
      </c>
      <c r="S127" s="24">
        <f>IF(AND(ISNUMBER($U127),ISNUMBER(Settings!$D$4)),IF($U127&gt;=Settings!$D$4,"$"&amp;FIXED(Settings!$D$4,0)&amp;" or more: written acknowledgment",""),"")</f>
        <v/>
      </c>
      <c r="T127" s="25">
        <f>IF(TRIM($A127&amp;"")&lt;&gt;"",1,0)</f>
        <v/>
      </c>
      <c r="U127" s="25">
        <f>IF(ISNUMBER($K127),$K127,"")</f>
        <v/>
      </c>
      <c r="V127" s="25">
        <f>IF(AND(ISNUMBER($K127),ISNUMBER($L127)),$K127,0)</f>
        <v/>
      </c>
    </row>
    <row r="128">
      <c r="A128" s="26" t="n"/>
      <c r="B128" s="26" t="n"/>
      <c r="C128" s="26" t="n"/>
      <c r="D128" s="26" t="n"/>
      <c r="E128" s="26" t="n"/>
      <c r="F128" s="27" t="n"/>
      <c r="G128" s="26" t="n"/>
      <c r="H128" s="27" t="n"/>
      <c r="I128" s="26" t="n"/>
      <c r="J128" s="26" t="n"/>
      <c r="K128" s="28" t="n"/>
      <c r="L128" s="27" t="n"/>
      <c r="M128" s="27" t="n"/>
      <c r="N128" s="26" t="n"/>
      <c r="P128" s="22">
        <f>IF($T128=0,"",IF(ISNUMBER($H128),$H128,IF(AND(ISNUMBER($F128),ISNUMBER(Settings!$D$3)),$F128+Settings!$D$3,"")))</f>
        <v/>
      </c>
      <c r="Q128" s="23">
        <f>IF(AND($T128=1,ISNUMBER($F128)),Settings!$D$2-$F128,"")</f>
        <v/>
      </c>
      <c r="R128" s="24">
        <f>IF($T128=0,"",IF($I128="No","Declined",IF($I128="Ask next time","Ask next time",IF(OR($I128="Yes",$I128="Partly"),IF(ISNUMBER($M128),"Thanked",IF(ISNUMBER($L128),"Send acknowledgment","Waiting for the gift")),IF(AND(ISNUMBER($P128),Settings!$D$2&gt;=$P128),"Follow up now","Follow-up booked")))))</f>
        <v/>
      </c>
      <c r="S128" s="24">
        <f>IF(AND(ISNUMBER($U128),ISNUMBER(Settings!$D$4)),IF($U128&gt;=Settings!$D$4,"$"&amp;FIXED(Settings!$D$4,0)&amp;" or more: written acknowledgment",""),"")</f>
        <v/>
      </c>
      <c r="T128" s="25">
        <f>IF(TRIM($A128&amp;"")&lt;&gt;"",1,0)</f>
        <v/>
      </c>
      <c r="U128" s="25">
        <f>IF(ISNUMBER($K128),$K128,"")</f>
        <v/>
      </c>
      <c r="V128" s="25">
        <f>IF(AND(ISNUMBER($K128),ISNUMBER($L128)),$K128,0)</f>
        <v/>
      </c>
    </row>
    <row r="129">
      <c r="A129" s="26" t="n"/>
      <c r="B129" s="26" t="n"/>
      <c r="C129" s="26" t="n"/>
      <c r="D129" s="26" t="n"/>
      <c r="E129" s="26" t="n"/>
      <c r="F129" s="27" t="n"/>
      <c r="G129" s="26" t="n"/>
      <c r="H129" s="27" t="n"/>
      <c r="I129" s="26" t="n"/>
      <c r="J129" s="26" t="n"/>
      <c r="K129" s="28" t="n"/>
      <c r="L129" s="27" t="n"/>
      <c r="M129" s="27" t="n"/>
      <c r="N129" s="26" t="n"/>
      <c r="P129" s="22">
        <f>IF($T129=0,"",IF(ISNUMBER($H129),$H129,IF(AND(ISNUMBER($F129),ISNUMBER(Settings!$D$3)),$F129+Settings!$D$3,"")))</f>
        <v/>
      </c>
      <c r="Q129" s="23">
        <f>IF(AND($T129=1,ISNUMBER($F129)),Settings!$D$2-$F129,"")</f>
        <v/>
      </c>
      <c r="R129" s="24">
        <f>IF($T129=0,"",IF($I129="No","Declined",IF($I129="Ask next time","Ask next time",IF(OR($I129="Yes",$I129="Partly"),IF(ISNUMBER($M129),"Thanked",IF(ISNUMBER($L129),"Send acknowledgment","Waiting for the gift")),IF(AND(ISNUMBER($P129),Settings!$D$2&gt;=$P129),"Follow up now","Follow-up booked")))))</f>
        <v/>
      </c>
      <c r="S129" s="24">
        <f>IF(AND(ISNUMBER($U129),ISNUMBER(Settings!$D$4)),IF($U129&gt;=Settings!$D$4,"$"&amp;FIXED(Settings!$D$4,0)&amp;" or more: written acknowledgment",""),"")</f>
        <v/>
      </c>
      <c r="T129" s="25">
        <f>IF(TRIM($A129&amp;"")&lt;&gt;"",1,0)</f>
        <v/>
      </c>
      <c r="U129" s="25">
        <f>IF(ISNUMBER($K129),$K129,"")</f>
        <v/>
      </c>
      <c r="V129" s="25">
        <f>IF(AND(ISNUMBER($K129),ISNUMBER($L129)),$K129,0)</f>
        <v/>
      </c>
    </row>
    <row r="130">
      <c r="A130" s="26" t="n"/>
      <c r="B130" s="26" t="n"/>
      <c r="C130" s="26" t="n"/>
      <c r="D130" s="26" t="n"/>
      <c r="E130" s="26" t="n"/>
      <c r="F130" s="27" t="n"/>
      <c r="G130" s="26" t="n"/>
      <c r="H130" s="27" t="n"/>
      <c r="I130" s="26" t="n"/>
      <c r="J130" s="26" t="n"/>
      <c r="K130" s="28" t="n"/>
      <c r="L130" s="27" t="n"/>
      <c r="M130" s="27" t="n"/>
      <c r="N130" s="26" t="n"/>
      <c r="P130" s="22">
        <f>IF($T130=0,"",IF(ISNUMBER($H130),$H130,IF(AND(ISNUMBER($F130),ISNUMBER(Settings!$D$3)),$F130+Settings!$D$3,"")))</f>
        <v/>
      </c>
      <c r="Q130" s="23">
        <f>IF(AND($T130=1,ISNUMBER($F130)),Settings!$D$2-$F130,"")</f>
        <v/>
      </c>
      <c r="R130" s="24">
        <f>IF($T130=0,"",IF($I130="No","Declined",IF($I130="Ask next time","Ask next time",IF(OR($I130="Yes",$I130="Partly"),IF(ISNUMBER($M130),"Thanked",IF(ISNUMBER($L130),"Send acknowledgment","Waiting for the gift")),IF(AND(ISNUMBER($P130),Settings!$D$2&gt;=$P130),"Follow up now","Follow-up booked")))))</f>
        <v/>
      </c>
      <c r="S130" s="24">
        <f>IF(AND(ISNUMBER($U130),ISNUMBER(Settings!$D$4)),IF($U130&gt;=Settings!$D$4,"$"&amp;FIXED(Settings!$D$4,0)&amp;" or more: written acknowledgment",""),"")</f>
        <v/>
      </c>
      <c r="T130" s="25">
        <f>IF(TRIM($A130&amp;"")&lt;&gt;"",1,0)</f>
        <v/>
      </c>
      <c r="U130" s="25">
        <f>IF(ISNUMBER($K130),$K130,"")</f>
        <v/>
      </c>
      <c r="V130" s="25">
        <f>IF(AND(ISNUMBER($K130),ISNUMBER($L130)),$K130,0)</f>
        <v/>
      </c>
    </row>
    <row r="131">
      <c r="A131" s="26" t="n"/>
      <c r="B131" s="26" t="n"/>
      <c r="C131" s="26" t="n"/>
      <c r="D131" s="26" t="n"/>
      <c r="E131" s="26" t="n"/>
      <c r="F131" s="27" t="n"/>
      <c r="G131" s="26" t="n"/>
      <c r="H131" s="27" t="n"/>
      <c r="I131" s="26" t="n"/>
      <c r="J131" s="26" t="n"/>
      <c r="K131" s="28" t="n"/>
      <c r="L131" s="27" t="n"/>
      <c r="M131" s="27" t="n"/>
      <c r="N131" s="26" t="n"/>
      <c r="P131" s="22">
        <f>IF($T131=0,"",IF(ISNUMBER($H131),$H131,IF(AND(ISNUMBER($F131),ISNUMBER(Settings!$D$3)),$F131+Settings!$D$3,"")))</f>
        <v/>
      </c>
      <c r="Q131" s="23">
        <f>IF(AND($T131=1,ISNUMBER($F131)),Settings!$D$2-$F131,"")</f>
        <v/>
      </c>
      <c r="R131" s="24">
        <f>IF($T131=0,"",IF($I131="No","Declined",IF($I131="Ask next time","Ask next time",IF(OR($I131="Yes",$I131="Partly"),IF(ISNUMBER($M131),"Thanked",IF(ISNUMBER($L131),"Send acknowledgment","Waiting for the gift")),IF(AND(ISNUMBER($P131),Settings!$D$2&gt;=$P131),"Follow up now","Follow-up booked")))))</f>
        <v/>
      </c>
      <c r="S131" s="24">
        <f>IF(AND(ISNUMBER($U131),ISNUMBER(Settings!$D$4)),IF($U131&gt;=Settings!$D$4,"$"&amp;FIXED(Settings!$D$4,0)&amp;" or more: written acknowledgment",""),"")</f>
        <v/>
      </c>
      <c r="T131" s="25">
        <f>IF(TRIM($A131&amp;"")&lt;&gt;"",1,0)</f>
        <v/>
      </c>
      <c r="U131" s="25">
        <f>IF(ISNUMBER($K131),$K131,"")</f>
        <v/>
      </c>
      <c r="V131" s="25">
        <f>IF(AND(ISNUMBER($K131),ISNUMBER($L131)),$K131,0)</f>
        <v/>
      </c>
    </row>
    <row r="132">
      <c r="A132" s="26" t="n"/>
      <c r="B132" s="26" t="n"/>
      <c r="C132" s="26" t="n"/>
      <c r="D132" s="26" t="n"/>
      <c r="E132" s="26" t="n"/>
      <c r="F132" s="27" t="n"/>
      <c r="G132" s="26" t="n"/>
      <c r="H132" s="27" t="n"/>
      <c r="I132" s="26" t="n"/>
      <c r="J132" s="26" t="n"/>
      <c r="K132" s="28" t="n"/>
      <c r="L132" s="27" t="n"/>
      <c r="M132" s="27" t="n"/>
      <c r="N132" s="26" t="n"/>
      <c r="P132" s="22">
        <f>IF($T132=0,"",IF(ISNUMBER($H132),$H132,IF(AND(ISNUMBER($F132),ISNUMBER(Settings!$D$3)),$F132+Settings!$D$3,"")))</f>
        <v/>
      </c>
      <c r="Q132" s="23">
        <f>IF(AND($T132=1,ISNUMBER($F132)),Settings!$D$2-$F132,"")</f>
        <v/>
      </c>
      <c r="R132" s="24">
        <f>IF($T132=0,"",IF($I132="No","Declined",IF($I132="Ask next time","Ask next time",IF(OR($I132="Yes",$I132="Partly"),IF(ISNUMBER($M132),"Thanked",IF(ISNUMBER($L132),"Send acknowledgment","Waiting for the gift")),IF(AND(ISNUMBER($P132),Settings!$D$2&gt;=$P132),"Follow up now","Follow-up booked")))))</f>
        <v/>
      </c>
      <c r="S132" s="24">
        <f>IF(AND(ISNUMBER($U132),ISNUMBER(Settings!$D$4)),IF($U132&gt;=Settings!$D$4,"$"&amp;FIXED(Settings!$D$4,0)&amp;" or more: written acknowledgment",""),"")</f>
        <v/>
      </c>
      <c r="T132" s="25">
        <f>IF(TRIM($A132&amp;"")&lt;&gt;"",1,0)</f>
        <v/>
      </c>
      <c r="U132" s="25">
        <f>IF(ISNUMBER($K132),$K132,"")</f>
        <v/>
      </c>
      <c r="V132" s="25">
        <f>IF(AND(ISNUMBER($K132),ISNUMBER($L132)),$K132,0)</f>
        <v/>
      </c>
    </row>
    <row r="133">
      <c r="A133" s="26" t="n"/>
      <c r="B133" s="26" t="n"/>
      <c r="C133" s="26" t="n"/>
      <c r="D133" s="26" t="n"/>
      <c r="E133" s="26" t="n"/>
      <c r="F133" s="27" t="n"/>
      <c r="G133" s="26" t="n"/>
      <c r="H133" s="27" t="n"/>
      <c r="I133" s="26" t="n"/>
      <c r="J133" s="26" t="n"/>
      <c r="K133" s="28" t="n"/>
      <c r="L133" s="27" t="n"/>
      <c r="M133" s="27" t="n"/>
      <c r="N133" s="26" t="n"/>
      <c r="P133" s="22">
        <f>IF($T133=0,"",IF(ISNUMBER($H133),$H133,IF(AND(ISNUMBER($F133),ISNUMBER(Settings!$D$3)),$F133+Settings!$D$3,"")))</f>
        <v/>
      </c>
      <c r="Q133" s="23">
        <f>IF(AND($T133=1,ISNUMBER($F133)),Settings!$D$2-$F133,"")</f>
        <v/>
      </c>
      <c r="R133" s="24">
        <f>IF($T133=0,"",IF($I133="No","Declined",IF($I133="Ask next time","Ask next time",IF(OR($I133="Yes",$I133="Partly"),IF(ISNUMBER($M133),"Thanked",IF(ISNUMBER($L133),"Send acknowledgment","Waiting for the gift")),IF(AND(ISNUMBER($P133),Settings!$D$2&gt;=$P133),"Follow up now","Follow-up booked")))))</f>
        <v/>
      </c>
      <c r="S133" s="24">
        <f>IF(AND(ISNUMBER($U133),ISNUMBER(Settings!$D$4)),IF($U133&gt;=Settings!$D$4,"$"&amp;FIXED(Settings!$D$4,0)&amp;" or more: written acknowledgment",""),"")</f>
        <v/>
      </c>
      <c r="T133" s="25">
        <f>IF(TRIM($A133&amp;"")&lt;&gt;"",1,0)</f>
        <v/>
      </c>
      <c r="U133" s="25">
        <f>IF(ISNUMBER($K133),$K133,"")</f>
        <v/>
      </c>
      <c r="V133" s="25">
        <f>IF(AND(ISNUMBER($K133),ISNUMBER($L133)),$K133,0)</f>
        <v/>
      </c>
    </row>
    <row r="134">
      <c r="A134" s="26" t="n"/>
      <c r="B134" s="26" t="n"/>
      <c r="C134" s="26" t="n"/>
      <c r="D134" s="26" t="n"/>
      <c r="E134" s="26" t="n"/>
      <c r="F134" s="27" t="n"/>
      <c r="G134" s="26" t="n"/>
      <c r="H134" s="27" t="n"/>
      <c r="I134" s="26" t="n"/>
      <c r="J134" s="26" t="n"/>
      <c r="K134" s="28" t="n"/>
      <c r="L134" s="27" t="n"/>
      <c r="M134" s="27" t="n"/>
      <c r="N134" s="26" t="n"/>
      <c r="P134" s="22">
        <f>IF($T134=0,"",IF(ISNUMBER($H134),$H134,IF(AND(ISNUMBER($F134),ISNUMBER(Settings!$D$3)),$F134+Settings!$D$3,"")))</f>
        <v/>
      </c>
      <c r="Q134" s="23">
        <f>IF(AND($T134=1,ISNUMBER($F134)),Settings!$D$2-$F134,"")</f>
        <v/>
      </c>
      <c r="R134" s="24">
        <f>IF($T134=0,"",IF($I134="No","Declined",IF($I134="Ask next time","Ask next time",IF(OR($I134="Yes",$I134="Partly"),IF(ISNUMBER($M134),"Thanked",IF(ISNUMBER($L134),"Send acknowledgment","Waiting for the gift")),IF(AND(ISNUMBER($P134),Settings!$D$2&gt;=$P134),"Follow up now","Follow-up booked")))))</f>
        <v/>
      </c>
      <c r="S134" s="24">
        <f>IF(AND(ISNUMBER($U134),ISNUMBER(Settings!$D$4)),IF($U134&gt;=Settings!$D$4,"$"&amp;FIXED(Settings!$D$4,0)&amp;" or more: written acknowledgment",""),"")</f>
        <v/>
      </c>
      <c r="T134" s="25">
        <f>IF(TRIM($A134&amp;"")&lt;&gt;"",1,0)</f>
        <v/>
      </c>
      <c r="U134" s="25">
        <f>IF(ISNUMBER($K134),$K134,"")</f>
        <v/>
      </c>
      <c r="V134" s="25">
        <f>IF(AND(ISNUMBER($K134),ISNUMBER($L134)),$K134,0)</f>
        <v/>
      </c>
    </row>
    <row r="135">
      <c r="A135" s="26" t="n"/>
      <c r="B135" s="26" t="n"/>
      <c r="C135" s="26" t="n"/>
      <c r="D135" s="26" t="n"/>
      <c r="E135" s="26" t="n"/>
      <c r="F135" s="27" t="n"/>
      <c r="G135" s="26" t="n"/>
      <c r="H135" s="27" t="n"/>
      <c r="I135" s="26" t="n"/>
      <c r="J135" s="26" t="n"/>
      <c r="K135" s="28" t="n"/>
      <c r="L135" s="27" t="n"/>
      <c r="M135" s="27" t="n"/>
      <c r="N135" s="26" t="n"/>
      <c r="P135" s="22">
        <f>IF($T135=0,"",IF(ISNUMBER($H135),$H135,IF(AND(ISNUMBER($F135),ISNUMBER(Settings!$D$3)),$F135+Settings!$D$3,"")))</f>
        <v/>
      </c>
      <c r="Q135" s="23">
        <f>IF(AND($T135=1,ISNUMBER($F135)),Settings!$D$2-$F135,"")</f>
        <v/>
      </c>
      <c r="R135" s="24">
        <f>IF($T135=0,"",IF($I135="No","Declined",IF($I135="Ask next time","Ask next time",IF(OR($I135="Yes",$I135="Partly"),IF(ISNUMBER($M135),"Thanked",IF(ISNUMBER($L135),"Send acknowledgment","Waiting for the gift")),IF(AND(ISNUMBER($P135),Settings!$D$2&gt;=$P135),"Follow up now","Follow-up booked")))))</f>
        <v/>
      </c>
      <c r="S135" s="24">
        <f>IF(AND(ISNUMBER($U135),ISNUMBER(Settings!$D$4)),IF($U135&gt;=Settings!$D$4,"$"&amp;FIXED(Settings!$D$4,0)&amp;" or more: written acknowledgment",""),"")</f>
        <v/>
      </c>
      <c r="T135" s="25">
        <f>IF(TRIM($A135&amp;"")&lt;&gt;"",1,0)</f>
        <v/>
      </c>
      <c r="U135" s="25">
        <f>IF(ISNUMBER($K135),$K135,"")</f>
        <v/>
      </c>
      <c r="V135" s="25">
        <f>IF(AND(ISNUMBER($K135),ISNUMBER($L135)),$K135,0)</f>
        <v/>
      </c>
    </row>
    <row r="136">
      <c r="A136" s="26" t="n"/>
      <c r="B136" s="26" t="n"/>
      <c r="C136" s="26" t="n"/>
      <c r="D136" s="26" t="n"/>
      <c r="E136" s="26" t="n"/>
      <c r="F136" s="27" t="n"/>
      <c r="G136" s="26" t="n"/>
      <c r="H136" s="27" t="n"/>
      <c r="I136" s="26" t="n"/>
      <c r="J136" s="26" t="n"/>
      <c r="K136" s="28" t="n"/>
      <c r="L136" s="27" t="n"/>
      <c r="M136" s="27" t="n"/>
      <c r="N136" s="26" t="n"/>
      <c r="P136" s="22">
        <f>IF($T136=0,"",IF(ISNUMBER($H136),$H136,IF(AND(ISNUMBER($F136),ISNUMBER(Settings!$D$3)),$F136+Settings!$D$3,"")))</f>
        <v/>
      </c>
      <c r="Q136" s="23">
        <f>IF(AND($T136=1,ISNUMBER($F136)),Settings!$D$2-$F136,"")</f>
        <v/>
      </c>
      <c r="R136" s="24">
        <f>IF($T136=0,"",IF($I136="No","Declined",IF($I136="Ask next time","Ask next time",IF(OR($I136="Yes",$I136="Partly"),IF(ISNUMBER($M136),"Thanked",IF(ISNUMBER($L136),"Send acknowledgment","Waiting for the gift")),IF(AND(ISNUMBER($P136),Settings!$D$2&gt;=$P136),"Follow up now","Follow-up booked")))))</f>
        <v/>
      </c>
      <c r="S136" s="24">
        <f>IF(AND(ISNUMBER($U136),ISNUMBER(Settings!$D$4)),IF($U136&gt;=Settings!$D$4,"$"&amp;FIXED(Settings!$D$4,0)&amp;" or more: written acknowledgment",""),"")</f>
        <v/>
      </c>
      <c r="T136" s="25">
        <f>IF(TRIM($A136&amp;"")&lt;&gt;"",1,0)</f>
        <v/>
      </c>
      <c r="U136" s="25">
        <f>IF(ISNUMBER($K136),$K136,"")</f>
        <v/>
      </c>
      <c r="V136" s="25">
        <f>IF(AND(ISNUMBER($K136),ISNUMBER($L136)),$K136,0)</f>
        <v/>
      </c>
    </row>
    <row r="137">
      <c r="A137" s="26" t="n"/>
      <c r="B137" s="26" t="n"/>
      <c r="C137" s="26" t="n"/>
      <c r="D137" s="26" t="n"/>
      <c r="E137" s="26" t="n"/>
      <c r="F137" s="27" t="n"/>
      <c r="G137" s="26" t="n"/>
      <c r="H137" s="27" t="n"/>
      <c r="I137" s="26" t="n"/>
      <c r="J137" s="26" t="n"/>
      <c r="K137" s="28" t="n"/>
      <c r="L137" s="27" t="n"/>
      <c r="M137" s="27" t="n"/>
      <c r="N137" s="26" t="n"/>
      <c r="P137" s="22">
        <f>IF($T137=0,"",IF(ISNUMBER($H137),$H137,IF(AND(ISNUMBER($F137),ISNUMBER(Settings!$D$3)),$F137+Settings!$D$3,"")))</f>
        <v/>
      </c>
      <c r="Q137" s="23">
        <f>IF(AND($T137=1,ISNUMBER($F137)),Settings!$D$2-$F137,"")</f>
        <v/>
      </c>
      <c r="R137" s="24">
        <f>IF($T137=0,"",IF($I137="No","Declined",IF($I137="Ask next time","Ask next time",IF(OR($I137="Yes",$I137="Partly"),IF(ISNUMBER($M137),"Thanked",IF(ISNUMBER($L137),"Send acknowledgment","Waiting for the gift")),IF(AND(ISNUMBER($P137),Settings!$D$2&gt;=$P137),"Follow up now","Follow-up booked")))))</f>
        <v/>
      </c>
      <c r="S137" s="24">
        <f>IF(AND(ISNUMBER($U137),ISNUMBER(Settings!$D$4)),IF($U137&gt;=Settings!$D$4,"$"&amp;FIXED(Settings!$D$4,0)&amp;" or more: written acknowledgment",""),"")</f>
        <v/>
      </c>
      <c r="T137" s="25">
        <f>IF(TRIM($A137&amp;"")&lt;&gt;"",1,0)</f>
        <v/>
      </c>
      <c r="U137" s="25">
        <f>IF(ISNUMBER($K137),$K137,"")</f>
        <v/>
      </c>
      <c r="V137" s="25">
        <f>IF(AND(ISNUMBER($K137),ISNUMBER($L137)),$K137,0)</f>
        <v/>
      </c>
    </row>
    <row r="138">
      <c r="A138" s="26" t="n"/>
      <c r="B138" s="26" t="n"/>
      <c r="C138" s="26" t="n"/>
      <c r="D138" s="26" t="n"/>
      <c r="E138" s="26" t="n"/>
      <c r="F138" s="27" t="n"/>
      <c r="G138" s="26" t="n"/>
      <c r="H138" s="27" t="n"/>
      <c r="I138" s="26" t="n"/>
      <c r="J138" s="26" t="n"/>
      <c r="K138" s="28" t="n"/>
      <c r="L138" s="27" t="n"/>
      <c r="M138" s="27" t="n"/>
      <c r="N138" s="26" t="n"/>
      <c r="P138" s="22">
        <f>IF($T138=0,"",IF(ISNUMBER($H138),$H138,IF(AND(ISNUMBER($F138),ISNUMBER(Settings!$D$3)),$F138+Settings!$D$3,"")))</f>
        <v/>
      </c>
      <c r="Q138" s="23">
        <f>IF(AND($T138=1,ISNUMBER($F138)),Settings!$D$2-$F138,"")</f>
        <v/>
      </c>
      <c r="R138" s="24">
        <f>IF($T138=0,"",IF($I138="No","Declined",IF($I138="Ask next time","Ask next time",IF(OR($I138="Yes",$I138="Partly"),IF(ISNUMBER($M138),"Thanked",IF(ISNUMBER($L138),"Send acknowledgment","Waiting for the gift")),IF(AND(ISNUMBER($P138),Settings!$D$2&gt;=$P138),"Follow up now","Follow-up booked")))))</f>
        <v/>
      </c>
      <c r="S138" s="24">
        <f>IF(AND(ISNUMBER($U138),ISNUMBER(Settings!$D$4)),IF($U138&gt;=Settings!$D$4,"$"&amp;FIXED(Settings!$D$4,0)&amp;" or more: written acknowledgment",""),"")</f>
        <v/>
      </c>
      <c r="T138" s="25">
        <f>IF(TRIM($A138&amp;"")&lt;&gt;"",1,0)</f>
        <v/>
      </c>
      <c r="U138" s="25">
        <f>IF(ISNUMBER($K138),$K138,"")</f>
        <v/>
      </c>
      <c r="V138" s="25">
        <f>IF(AND(ISNUMBER($K138),ISNUMBER($L138)),$K138,0)</f>
        <v/>
      </c>
    </row>
    <row r="139">
      <c r="A139" s="26" t="n"/>
      <c r="B139" s="26" t="n"/>
      <c r="C139" s="26" t="n"/>
      <c r="D139" s="26" t="n"/>
      <c r="E139" s="26" t="n"/>
      <c r="F139" s="27" t="n"/>
      <c r="G139" s="26" t="n"/>
      <c r="H139" s="27" t="n"/>
      <c r="I139" s="26" t="n"/>
      <c r="J139" s="26" t="n"/>
      <c r="K139" s="28" t="n"/>
      <c r="L139" s="27" t="n"/>
      <c r="M139" s="27" t="n"/>
      <c r="N139" s="26" t="n"/>
      <c r="P139" s="22">
        <f>IF($T139=0,"",IF(ISNUMBER($H139),$H139,IF(AND(ISNUMBER($F139),ISNUMBER(Settings!$D$3)),$F139+Settings!$D$3,"")))</f>
        <v/>
      </c>
      <c r="Q139" s="23">
        <f>IF(AND($T139=1,ISNUMBER($F139)),Settings!$D$2-$F139,"")</f>
        <v/>
      </c>
      <c r="R139" s="24">
        <f>IF($T139=0,"",IF($I139="No","Declined",IF($I139="Ask next time","Ask next time",IF(OR($I139="Yes",$I139="Partly"),IF(ISNUMBER($M139),"Thanked",IF(ISNUMBER($L139),"Send acknowledgment","Waiting for the gift")),IF(AND(ISNUMBER($P139),Settings!$D$2&gt;=$P139),"Follow up now","Follow-up booked")))))</f>
        <v/>
      </c>
      <c r="S139" s="24">
        <f>IF(AND(ISNUMBER($U139),ISNUMBER(Settings!$D$4)),IF($U139&gt;=Settings!$D$4,"$"&amp;FIXED(Settings!$D$4,0)&amp;" or more: written acknowledgment",""),"")</f>
        <v/>
      </c>
      <c r="T139" s="25">
        <f>IF(TRIM($A139&amp;"")&lt;&gt;"",1,0)</f>
        <v/>
      </c>
      <c r="U139" s="25">
        <f>IF(ISNUMBER($K139),$K139,"")</f>
        <v/>
      </c>
      <c r="V139" s="25">
        <f>IF(AND(ISNUMBER($K139),ISNUMBER($L139)),$K139,0)</f>
        <v/>
      </c>
    </row>
    <row r="140">
      <c r="A140" s="26" t="n"/>
      <c r="B140" s="26" t="n"/>
      <c r="C140" s="26" t="n"/>
      <c r="D140" s="26" t="n"/>
      <c r="E140" s="26" t="n"/>
      <c r="F140" s="27" t="n"/>
      <c r="G140" s="26" t="n"/>
      <c r="H140" s="27" t="n"/>
      <c r="I140" s="26" t="n"/>
      <c r="J140" s="26" t="n"/>
      <c r="K140" s="28" t="n"/>
      <c r="L140" s="27" t="n"/>
      <c r="M140" s="27" t="n"/>
      <c r="N140" s="26" t="n"/>
      <c r="P140" s="22">
        <f>IF($T140=0,"",IF(ISNUMBER($H140),$H140,IF(AND(ISNUMBER($F140),ISNUMBER(Settings!$D$3)),$F140+Settings!$D$3,"")))</f>
        <v/>
      </c>
      <c r="Q140" s="23">
        <f>IF(AND($T140=1,ISNUMBER($F140)),Settings!$D$2-$F140,"")</f>
        <v/>
      </c>
      <c r="R140" s="24">
        <f>IF($T140=0,"",IF($I140="No","Declined",IF($I140="Ask next time","Ask next time",IF(OR($I140="Yes",$I140="Partly"),IF(ISNUMBER($M140),"Thanked",IF(ISNUMBER($L140),"Send acknowledgment","Waiting for the gift")),IF(AND(ISNUMBER($P140),Settings!$D$2&gt;=$P140),"Follow up now","Follow-up booked")))))</f>
        <v/>
      </c>
      <c r="S140" s="24">
        <f>IF(AND(ISNUMBER($U140),ISNUMBER(Settings!$D$4)),IF($U140&gt;=Settings!$D$4,"$"&amp;FIXED(Settings!$D$4,0)&amp;" or more: written acknowledgment",""),"")</f>
        <v/>
      </c>
      <c r="T140" s="25">
        <f>IF(TRIM($A140&amp;"")&lt;&gt;"",1,0)</f>
        <v/>
      </c>
      <c r="U140" s="25">
        <f>IF(ISNUMBER($K140),$K140,"")</f>
        <v/>
      </c>
      <c r="V140" s="25">
        <f>IF(AND(ISNUMBER($K140),ISNUMBER($L140)),$K140,0)</f>
        <v/>
      </c>
    </row>
    <row r="141">
      <c r="A141" s="26" t="n"/>
      <c r="B141" s="26" t="n"/>
      <c r="C141" s="26" t="n"/>
      <c r="D141" s="26" t="n"/>
      <c r="E141" s="26" t="n"/>
      <c r="F141" s="27" t="n"/>
      <c r="G141" s="26" t="n"/>
      <c r="H141" s="27" t="n"/>
      <c r="I141" s="26" t="n"/>
      <c r="J141" s="26" t="n"/>
      <c r="K141" s="28" t="n"/>
      <c r="L141" s="27" t="n"/>
      <c r="M141" s="27" t="n"/>
      <c r="N141" s="26" t="n"/>
      <c r="P141" s="22">
        <f>IF($T141=0,"",IF(ISNUMBER($H141),$H141,IF(AND(ISNUMBER($F141),ISNUMBER(Settings!$D$3)),$F141+Settings!$D$3,"")))</f>
        <v/>
      </c>
      <c r="Q141" s="23">
        <f>IF(AND($T141=1,ISNUMBER($F141)),Settings!$D$2-$F141,"")</f>
        <v/>
      </c>
      <c r="R141" s="24">
        <f>IF($T141=0,"",IF($I141="No","Declined",IF($I141="Ask next time","Ask next time",IF(OR($I141="Yes",$I141="Partly"),IF(ISNUMBER($M141),"Thanked",IF(ISNUMBER($L141),"Send acknowledgment","Waiting for the gift")),IF(AND(ISNUMBER($P141),Settings!$D$2&gt;=$P141),"Follow up now","Follow-up booked")))))</f>
        <v/>
      </c>
      <c r="S141" s="24">
        <f>IF(AND(ISNUMBER($U141),ISNUMBER(Settings!$D$4)),IF($U141&gt;=Settings!$D$4,"$"&amp;FIXED(Settings!$D$4,0)&amp;" or more: written acknowledgment",""),"")</f>
        <v/>
      </c>
      <c r="T141" s="25">
        <f>IF(TRIM($A141&amp;"")&lt;&gt;"",1,0)</f>
        <v/>
      </c>
      <c r="U141" s="25">
        <f>IF(ISNUMBER($K141),$K141,"")</f>
        <v/>
      </c>
      <c r="V141" s="25">
        <f>IF(AND(ISNUMBER($K141),ISNUMBER($L141)),$K141,0)</f>
        <v/>
      </c>
    </row>
    <row r="142">
      <c r="A142" s="26" t="n"/>
      <c r="B142" s="26" t="n"/>
      <c r="C142" s="26" t="n"/>
      <c r="D142" s="26" t="n"/>
      <c r="E142" s="26" t="n"/>
      <c r="F142" s="27" t="n"/>
      <c r="G142" s="26" t="n"/>
      <c r="H142" s="27" t="n"/>
      <c r="I142" s="26" t="n"/>
      <c r="J142" s="26" t="n"/>
      <c r="K142" s="28" t="n"/>
      <c r="L142" s="27" t="n"/>
      <c r="M142" s="27" t="n"/>
      <c r="N142" s="26" t="n"/>
      <c r="P142" s="22">
        <f>IF($T142=0,"",IF(ISNUMBER($H142),$H142,IF(AND(ISNUMBER($F142),ISNUMBER(Settings!$D$3)),$F142+Settings!$D$3,"")))</f>
        <v/>
      </c>
      <c r="Q142" s="23">
        <f>IF(AND($T142=1,ISNUMBER($F142)),Settings!$D$2-$F142,"")</f>
        <v/>
      </c>
      <c r="R142" s="24">
        <f>IF($T142=0,"",IF($I142="No","Declined",IF($I142="Ask next time","Ask next time",IF(OR($I142="Yes",$I142="Partly"),IF(ISNUMBER($M142),"Thanked",IF(ISNUMBER($L142),"Send acknowledgment","Waiting for the gift")),IF(AND(ISNUMBER($P142),Settings!$D$2&gt;=$P142),"Follow up now","Follow-up booked")))))</f>
        <v/>
      </c>
      <c r="S142" s="24">
        <f>IF(AND(ISNUMBER($U142),ISNUMBER(Settings!$D$4)),IF($U142&gt;=Settings!$D$4,"$"&amp;FIXED(Settings!$D$4,0)&amp;" or more: written acknowledgment",""),"")</f>
        <v/>
      </c>
      <c r="T142" s="25">
        <f>IF(TRIM($A142&amp;"")&lt;&gt;"",1,0)</f>
        <v/>
      </c>
      <c r="U142" s="25">
        <f>IF(ISNUMBER($K142),$K142,"")</f>
        <v/>
      </c>
      <c r="V142" s="25">
        <f>IF(AND(ISNUMBER($K142),ISNUMBER($L142)),$K142,0)</f>
        <v/>
      </c>
    </row>
    <row r="143">
      <c r="A143" s="26" t="n"/>
      <c r="B143" s="26" t="n"/>
      <c r="C143" s="26" t="n"/>
      <c r="D143" s="26" t="n"/>
      <c r="E143" s="26" t="n"/>
      <c r="F143" s="27" t="n"/>
      <c r="G143" s="26" t="n"/>
      <c r="H143" s="27" t="n"/>
      <c r="I143" s="26" t="n"/>
      <c r="J143" s="26" t="n"/>
      <c r="K143" s="28" t="n"/>
      <c r="L143" s="27" t="n"/>
      <c r="M143" s="27" t="n"/>
      <c r="N143" s="26" t="n"/>
      <c r="P143" s="22">
        <f>IF($T143=0,"",IF(ISNUMBER($H143),$H143,IF(AND(ISNUMBER($F143),ISNUMBER(Settings!$D$3)),$F143+Settings!$D$3,"")))</f>
        <v/>
      </c>
      <c r="Q143" s="23">
        <f>IF(AND($T143=1,ISNUMBER($F143)),Settings!$D$2-$F143,"")</f>
        <v/>
      </c>
      <c r="R143" s="24">
        <f>IF($T143=0,"",IF($I143="No","Declined",IF($I143="Ask next time","Ask next time",IF(OR($I143="Yes",$I143="Partly"),IF(ISNUMBER($M143),"Thanked",IF(ISNUMBER($L143),"Send acknowledgment","Waiting for the gift")),IF(AND(ISNUMBER($P143),Settings!$D$2&gt;=$P143),"Follow up now","Follow-up booked")))))</f>
        <v/>
      </c>
      <c r="S143" s="24">
        <f>IF(AND(ISNUMBER($U143),ISNUMBER(Settings!$D$4)),IF($U143&gt;=Settings!$D$4,"$"&amp;FIXED(Settings!$D$4,0)&amp;" or more: written acknowledgment",""),"")</f>
        <v/>
      </c>
      <c r="T143" s="25">
        <f>IF(TRIM($A143&amp;"")&lt;&gt;"",1,0)</f>
        <v/>
      </c>
      <c r="U143" s="25">
        <f>IF(ISNUMBER($K143),$K143,"")</f>
        <v/>
      </c>
      <c r="V143" s="25">
        <f>IF(AND(ISNUMBER($K143),ISNUMBER($L143)),$K143,0)</f>
        <v/>
      </c>
    </row>
    <row r="144">
      <c r="A144" s="26" t="n"/>
      <c r="B144" s="26" t="n"/>
      <c r="C144" s="26" t="n"/>
      <c r="D144" s="26" t="n"/>
      <c r="E144" s="26" t="n"/>
      <c r="F144" s="27" t="n"/>
      <c r="G144" s="26" t="n"/>
      <c r="H144" s="27" t="n"/>
      <c r="I144" s="26" t="n"/>
      <c r="J144" s="26" t="n"/>
      <c r="K144" s="28" t="n"/>
      <c r="L144" s="27" t="n"/>
      <c r="M144" s="27" t="n"/>
      <c r="N144" s="26" t="n"/>
      <c r="P144" s="22">
        <f>IF($T144=0,"",IF(ISNUMBER($H144),$H144,IF(AND(ISNUMBER($F144),ISNUMBER(Settings!$D$3)),$F144+Settings!$D$3,"")))</f>
        <v/>
      </c>
      <c r="Q144" s="23">
        <f>IF(AND($T144=1,ISNUMBER($F144)),Settings!$D$2-$F144,"")</f>
        <v/>
      </c>
      <c r="R144" s="24">
        <f>IF($T144=0,"",IF($I144="No","Declined",IF($I144="Ask next time","Ask next time",IF(OR($I144="Yes",$I144="Partly"),IF(ISNUMBER($M144),"Thanked",IF(ISNUMBER($L144),"Send acknowledgment","Waiting for the gift")),IF(AND(ISNUMBER($P144),Settings!$D$2&gt;=$P144),"Follow up now","Follow-up booked")))))</f>
        <v/>
      </c>
      <c r="S144" s="24">
        <f>IF(AND(ISNUMBER($U144),ISNUMBER(Settings!$D$4)),IF($U144&gt;=Settings!$D$4,"$"&amp;FIXED(Settings!$D$4,0)&amp;" or more: written acknowledgment",""),"")</f>
        <v/>
      </c>
      <c r="T144" s="25">
        <f>IF(TRIM($A144&amp;"")&lt;&gt;"",1,0)</f>
        <v/>
      </c>
      <c r="U144" s="25">
        <f>IF(ISNUMBER($K144),$K144,"")</f>
        <v/>
      </c>
      <c r="V144" s="25">
        <f>IF(AND(ISNUMBER($K144),ISNUMBER($L144)),$K144,0)</f>
        <v/>
      </c>
    </row>
    <row r="145">
      <c r="A145" s="26" t="n"/>
      <c r="B145" s="26" t="n"/>
      <c r="C145" s="26" t="n"/>
      <c r="D145" s="26" t="n"/>
      <c r="E145" s="26" t="n"/>
      <c r="F145" s="27" t="n"/>
      <c r="G145" s="26" t="n"/>
      <c r="H145" s="27" t="n"/>
      <c r="I145" s="26" t="n"/>
      <c r="J145" s="26" t="n"/>
      <c r="K145" s="28" t="n"/>
      <c r="L145" s="27" t="n"/>
      <c r="M145" s="27" t="n"/>
      <c r="N145" s="26" t="n"/>
      <c r="P145" s="22">
        <f>IF($T145=0,"",IF(ISNUMBER($H145),$H145,IF(AND(ISNUMBER($F145),ISNUMBER(Settings!$D$3)),$F145+Settings!$D$3,"")))</f>
        <v/>
      </c>
      <c r="Q145" s="23">
        <f>IF(AND($T145=1,ISNUMBER($F145)),Settings!$D$2-$F145,"")</f>
        <v/>
      </c>
      <c r="R145" s="24">
        <f>IF($T145=0,"",IF($I145="No","Declined",IF($I145="Ask next time","Ask next time",IF(OR($I145="Yes",$I145="Partly"),IF(ISNUMBER($M145),"Thanked",IF(ISNUMBER($L145),"Send acknowledgment","Waiting for the gift")),IF(AND(ISNUMBER($P145),Settings!$D$2&gt;=$P145),"Follow up now","Follow-up booked")))))</f>
        <v/>
      </c>
      <c r="S145" s="24">
        <f>IF(AND(ISNUMBER($U145),ISNUMBER(Settings!$D$4)),IF($U145&gt;=Settings!$D$4,"$"&amp;FIXED(Settings!$D$4,0)&amp;" or more: written acknowledgment",""),"")</f>
        <v/>
      </c>
      <c r="T145" s="25">
        <f>IF(TRIM($A145&amp;"")&lt;&gt;"",1,0)</f>
        <v/>
      </c>
      <c r="U145" s="25">
        <f>IF(ISNUMBER($K145),$K145,"")</f>
        <v/>
      </c>
      <c r="V145" s="25">
        <f>IF(AND(ISNUMBER($K145),ISNUMBER($L145)),$K145,0)</f>
        <v/>
      </c>
    </row>
    <row r="146">
      <c r="A146" s="26" t="n"/>
      <c r="B146" s="26" t="n"/>
      <c r="C146" s="26" t="n"/>
      <c r="D146" s="26" t="n"/>
      <c r="E146" s="26" t="n"/>
      <c r="F146" s="27" t="n"/>
      <c r="G146" s="26" t="n"/>
      <c r="H146" s="27" t="n"/>
      <c r="I146" s="26" t="n"/>
      <c r="J146" s="26" t="n"/>
      <c r="K146" s="28" t="n"/>
      <c r="L146" s="27" t="n"/>
      <c r="M146" s="27" t="n"/>
      <c r="N146" s="26" t="n"/>
      <c r="P146" s="22">
        <f>IF($T146=0,"",IF(ISNUMBER($H146),$H146,IF(AND(ISNUMBER($F146),ISNUMBER(Settings!$D$3)),$F146+Settings!$D$3,"")))</f>
        <v/>
      </c>
      <c r="Q146" s="23">
        <f>IF(AND($T146=1,ISNUMBER($F146)),Settings!$D$2-$F146,"")</f>
        <v/>
      </c>
      <c r="R146" s="24">
        <f>IF($T146=0,"",IF($I146="No","Declined",IF($I146="Ask next time","Ask next time",IF(OR($I146="Yes",$I146="Partly"),IF(ISNUMBER($M146),"Thanked",IF(ISNUMBER($L146),"Send acknowledgment","Waiting for the gift")),IF(AND(ISNUMBER($P146),Settings!$D$2&gt;=$P146),"Follow up now","Follow-up booked")))))</f>
        <v/>
      </c>
      <c r="S146" s="24">
        <f>IF(AND(ISNUMBER($U146),ISNUMBER(Settings!$D$4)),IF($U146&gt;=Settings!$D$4,"$"&amp;FIXED(Settings!$D$4,0)&amp;" or more: written acknowledgment",""),"")</f>
        <v/>
      </c>
      <c r="T146" s="25">
        <f>IF(TRIM($A146&amp;"")&lt;&gt;"",1,0)</f>
        <v/>
      </c>
      <c r="U146" s="25">
        <f>IF(ISNUMBER($K146),$K146,"")</f>
        <v/>
      </c>
      <c r="V146" s="25">
        <f>IF(AND(ISNUMBER($K146),ISNUMBER($L146)),$K146,0)</f>
        <v/>
      </c>
    </row>
    <row r="147">
      <c r="A147" s="26" t="n"/>
      <c r="B147" s="26" t="n"/>
      <c r="C147" s="26" t="n"/>
      <c r="D147" s="26" t="n"/>
      <c r="E147" s="26" t="n"/>
      <c r="F147" s="27" t="n"/>
      <c r="G147" s="26" t="n"/>
      <c r="H147" s="27" t="n"/>
      <c r="I147" s="26" t="n"/>
      <c r="J147" s="26" t="n"/>
      <c r="K147" s="28" t="n"/>
      <c r="L147" s="27" t="n"/>
      <c r="M147" s="27" t="n"/>
      <c r="N147" s="26" t="n"/>
      <c r="P147" s="22">
        <f>IF($T147=0,"",IF(ISNUMBER($H147),$H147,IF(AND(ISNUMBER($F147),ISNUMBER(Settings!$D$3)),$F147+Settings!$D$3,"")))</f>
        <v/>
      </c>
      <c r="Q147" s="23">
        <f>IF(AND($T147=1,ISNUMBER($F147)),Settings!$D$2-$F147,"")</f>
        <v/>
      </c>
      <c r="R147" s="24">
        <f>IF($T147=0,"",IF($I147="No","Declined",IF($I147="Ask next time","Ask next time",IF(OR($I147="Yes",$I147="Partly"),IF(ISNUMBER($M147),"Thanked",IF(ISNUMBER($L147),"Send acknowledgment","Waiting for the gift")),IF(AND(ISNUMBER($P147),Settings!$D$2&gt;=$P147),"Follow up now","Follow-up booked")))))</f>
        <v/>
      </c>
      <c r="S147" s="24">
        <f>IF(AND(ISNUMBER($U147),ISNUMBER(Settings!$D$4)),IF($U147&gt;=Settings!$D$4,"$"&amp;FIXED(Settings!$D$4,0)&amp;" or more: written acknowledgment",""),"")</f>
        <v/>
      </c>
      <c r="T147" s="25">
        <f>IF(TRIM($A147&amp;"")&lt;&gt;"",1,0)</f>
        <v/>
      </c>
      <c r="U147" s="25">
        <f>IF(ISNUMBER($K147),$K147,"")</f>
        <v/>
      </c>
      <c r="V147" s="25">
        <f>IF(AND(ISNUMBER($K147),ISNUMBER($L147)),$K147,0)</f>
        <v/>
      </c>
    </row>
    <row r="148">
      <c r="A148" s="26" t="n"/>
      <c r="B148" s="26" t="n"/>
      <c r="C148" s="26" t="n"/>
      <c r="D148" s="26" t="n"/>
      <c r="E148" s="26" t="n"/>
      <c r="F148" s="27" t="n"/>
      <c r="G148" s="26" t="n"/>
      <c r="H148" s="27" t="n"/>
      <c r="I148" s="26" t="n"/>
      <c r="J148" s="26" t="n"/>
      <c r="K148" s="28" t="n"/>
      <c r="L148" s="27" t="n"/>
      <c r="M148" s="27" t="n"/>
      <c r="N148" s="26" t="n"/>
      <c r="P148" s="22">
        <f>IF($T148=0,"",IF(ISNUMBER($H148),$H148,IF(AND(ISNUMBER($F148),ISNUMBER(Settings!$D$3)),$F148+Settings!$D$3,"")))</f>
        <v/>
      </c>
      <c r="Q148" s="23">
        <f>IF(AND($T148=1,ISNUMBER($F148)),Settings!$D$2-$F148,"")</f>
        <v/>
      </c>
      <c r="R148" s="24">
        <f>IF($T148=0,"",IF($I148="No","Declined",IF($I148="Ask next time","Ask next time",IF(OR($I148="Yes",$I148="Partly"),IF(ISNUMBER($M148),"Thanked",IF(ISNUMBER($L148),"Send acknowledgment","Waiting for the gift")),IF(AND(ISNUMBER($P148),Settings!$D$2&gt;=$P148),"Follow up now","Follow-up booked")))))</f>
        <v/>
      </c>
      <c r="S148" s="24">
        <f>IF(AND(ISNUMBER($U148),ISNUMBER(Settings!$D$4)),IF($U148&gt;=Settings!$D$4,"$"&amp;FIXED(Settings!$D$4,0)&amp;" or more: written acknowledgment",""),"")</f>
        <v/>
      </c>
      <c r="T148" s="25">
        <f>IF(TRIM($A148&amp;"")&lt;&gt;"",1,0)</f>
        <v/>
      </c>
      <c r="U148" s="25">
        <f>IF(ISNUMBER($K148),$K148,"")</f>
        <v/>
      </c>
      <c r="V148" s="25">
        <f>IF(AND(ISNUMBER($K148),ISNUMBER($L148)),$K148,0)</f>
        <v/>
      </c>
    </row>
    <row r="149">
      <c r="A149" s="26" t="n"/>
      <c r="B149" s="26" t="n"/>
      <c r="C149" s="26" t="n"/>
      <c r="D149" s="26" t="n"/>
      <c r="E149" s="26" t="n"/>
      <c r="F149" s="27" t="n"/>
      <c r="G149" s="26" t="n"/>
      <c r="H149" s="27" t="n"/>
      <c r="I149" s="26" t="n"/>
      <c r="J149" s="26" t="n"/>
      <c r="K149" s="28" t="n"/>
      <c r="L149" s="27" t="n"/>
      <c r="M149" s="27" t="n"/>
      <c r="N149" s="26" t="n"/>
      <c r="P149" s="22">
        <f>IF($T149=0,"",IF(ISNUMBER($H149),$H149,IF(AND(ISNUMBER($F149),ISNUMBER(Settings!$D$3)),$F149+Settings!$D$3,"")))</f>
        <v/>
      </c>
      <c r="Q149" s="23">
        <f>IF(AND($T149=1,ISNUMBER($F149)),Settings!$D$2-$F149,"")</f>
        <v/>
      </c>
      <c r="R149" s="24">
        <f>IF($T149=0,"",IF($I149="No","Declined",IF($I149="Ask next time","Ask next time",IF(OR($I149="Yes",$I149="Partly"),IF(ISNUMBER($M149),"Thanked",IF(ISNUMBER($L149),"Send acknowledgment","Waiting for the gift")),IF(AND(ISNUMBER($P149),Settings!$D$2&gt;=$P149),"Follow up now","Follow-up booked")))))</f>
        <v/>
      </c>
      <c r="S149" s="24">
        <f>IF(AND(ISNUMBER($U149),ISNUMBER(Settings!$D$4)),IF($U149&gt;=Settings!$D$4,"$"&amp;FIXED(Settings!$D$4,0)&amp;" or more: written acknowledgment",""),"")</f>
        <v/>
      </c>
      <c r="T149" s="25">
        <f>IF(TRIM($A149&amp;"")&lt;&gt;"",1,0)</f>
        <v/>
      </c>
      <c r="U149" s="25">
        <f>IF(ISNUMBER($K149),$K149,"")</f>
        <v/>
      </c>
      <c r="V149" s="25">
        <f>IF(AND(ISNUMBER($K149),ISNUMBER($L149)),$K149,0)</f>
        <v/>
      </c>
    </row>
    <row r="150">
      <c r="A150" s="26" t="n"/>
      <c r="B150" s="26" t="n"/>
      <c r="C150" s="26" t="n"/>
      <c r="D150" s="26" t="n"/>
      <c r="E150" s="26" t="n"/>
      <c r="F150" s="27" t="n"/>
      <c r="G150" s="26" t="n"/>
      <c r="H150" s="27" t="n"/>
      <c r="I150" s="26" t="n"/>
      <c r="J150" s="26" t="n"/>
      <c r="K150" s="28" t="n"/>
      <c r="L150" s="27" t="n"/>
      <c r="M150" s="27" t="n"/>
      <c r="N150" s="26" t="n"/>
      <c r="P150" s="22">
        <f>IF($T150=0,"",IF(ISNUMBER($H150),$H150,IF(AND(ISNUMBER($F150),ISNUMBER(Settings!$D$3)),$F150+Settings!$D$3,"")))</f>
        <v/>
      </c>
      <c r="Q150" s="23">
        <f>IF(AND($T150=1,ISNUMBER($F150)),Settings!$D$2-$F150,"")</f>
        <v/>
      </c>
      <c r="R150" s="24">
        <f>IF($T150=0,"",IF($I150="No","Declined",IF($I150="Ask next time","Ask next time",IF(OR($I150="Yes",$I150="Partly"),IF(ISNUMBER($M150),"Thanked",IF(ISNUMBER($L150),"Send acknowledgment","Waiting for the gift")),IF(AND(ISNUMBER($P150),Settings!$D$2&gt;=$P150),"Follow up now","Follow-up booked")))))</f>
        <v/>
      </c>
      <c r="S150" s="24">
        <f>IF(AND(ISNUMBER($U150),ISNUMBER(Settings!$D$4)),IF($U150&gt;=Settings!$D$4,"$"&amp;FIXED(Settings!$D$4,0)&amp;" or more: written acknowledgment",""),"")</f>
        <v/>
      </c>
      <c r="T150" s="25">
        <f>IF(TRIM($A150&amp;"")&lt;&gt;"",1,0)</f>
        <v/>
      </c>
      <c r="U150" s="25">
        <f>IF(ISNUMBER($K150),$K150,"")</f>
        <v/>
      </c>
      <c r="V150" s="25">
        <f>IF(AND(ISNUMBER($K150),ISNUMBER($L150)),$K150,0)</f>
        <v/>
      </c>
    </row>
    <row r="151">
      <c r="A151" s="26" t="n"/>
      <c r="B151" s="26" t="n"/>
      <c r="C151" s="26" t="n"/>
      <c r="D151" s="26" t="n"/>
      <c r="E151" s="26" t="n"/>
      <c r="F151" s="27" t="n"/>
      <c r="G151" s="26" t="n"/>
      <c r="H151" s="27" t="n"/>
      <c r="I151" s="26" t="n"/>
      <c r="J151" s="26" t="n"/>
      <c r="K151" s="28" t="n"/>
      <c r="L151" s="27" t="n"/>
      <c r="M151" s="27" t="n"/>
      <c r="N151" s="26" t="n"/>
      <c r="P151" s="22">
        <f>IF($T151=0,"",IF(ISNUMBER($H151),$H151,IF(AND(ISNUMBER($F151),ISNUMBER(Settings!$D$3)),$F151+Settings!$D$3,"")))</f>
        <v/>
      </c>
      <c r="Q151" s="23">
        <f>IF(AND($T151=1,ISNUMBER($F151)),Settings!$D$2-$F151,"")</f>
        <v/>
      </c>
      <c r="R151" s="24">
        <f>IF($T151=0,"",IF($I151="No","Declined",IF($I151="Ask next time","Ask next time",IF(OR($I151="Yes",$I151="Partly"),IF(ISNUMBER($M151),"Thanked",IF(ISNUMBER($L151),"Send acknowledgment","Waiting for the gift")),IF(AND(ISNUMBER($P151),Settings!$D$2&gt;=$P151),"Follow up now","Follow-up booked")))))</f>
        <v/>
      </c>
      <c r="S151" s="24">
        <f>IF(AND(ISNUMBER($U151),ISNUMBER(Settings!$D$4)),IF($U151&gt;=Settings!$D$4,"$"&amp;FIXED(Settings!$D$4,0)&amp;" or more: written acknowledgment",""),"")</f>
        <v/>
      </c>
      <c r="T151" s="25">
        <f>IF(TRIM($A151&amp;"")&lt;&gt;"",1,0)</f>
        <v/>
      </c>
      <c r="U151" s="25">
        <f>IF(ISNUMBER($K151),$K151,"")</f>
        <v/>
      </c>
      <c r="V151" s="25">
        <f>IF(AND(ISNUMBER($K151),ISNUMBER($L151)),$K151,0)</f>
        <v/>
      </c>
    </row>
    <row r="152">
      <c r="A152" s="26" t="n"/>
      <c r="B152" s="26" t="n"/>
      <c r="C152" s="26" t="n"/>
      <c r="D152" s="26" t="n"/>
      <c r="E152" s="26" t="n"/>
      <c r="F152" s="27" t="n"/>
      <c r="G152" s="26" t="n"/>
      <c r="H152" s="27" t="n"/>
      <c r="I152" s="26" t="n"/>
      <c r="J152" s="26" t="n"/>
      <c r="K152" s="28" t="n"/>
      <c r="L152" s="27" t="n"/>
      <c r="M152" s="27" t="n"/>
      <c r="N152" s="26" t="n"/>
      <c r="P152" s="22">
        <f>IF($T152=0,"",IF(ISNUMBER($H152),$H152,IF(AND(ISNUMBER($F152),ISNUMBER(Settings!$D$3)),$F152+Settings!$D$3,"")))</f>
        <v/>
      </c>
      <c r="Q152" s="23">
        <f>IF(AND($T152=1,ISNUMBER($F152)),Settings!$D$2-$F152,"")</f>
        <v/>
      </c>
      <c r="R152" s="24">
        <f>IF($T152=0,"",IF($I152="No","Declined",IF($I152="Ask next time","Ask next time",IF(OR($I152="Yes",$I152="Partly"),IF(ISNUMBER($M152),"Thanked",IF(ISNUMBER($L152),"Send acknowledgment","Waiting for the gift")),IF(AND(ISNUMBER($P152),Settings!$D$2&gt;=$P152),"Follow up now","Follow-up booked")))))</f>
        <v/>
      </c>
      <c r="S152" s="24">
        <f>IF(AND(ISNUMBER($U152),ISNUMBER(Settings!$D$4)),IF($U152&gt;=Settings!$D$4,"$"&amp;FIXED(Settings!$D$4,0)&amp;" or more: written acknowledgment",""),"")</f>
        <v/>
      </c>
      <c r="T152" s="25">
        <f>IF(TRIM($A152&amp;"")&lt;&gt;"",1,0)</f>
        <v/>
      </c>
      <c r="U152" s="25">
        <f>IF(ISNUMBER($K152),$K152,"")</f>
        <v/>
      </c>
      <c r="V152" s="25">
        <f>IF(AND(ISNUMBER($K152),ISNUMBER($L152)),$K152,0)</f>
        <v/>
      </c>
    </row>
    <row r="153">
      <c r="A153" s="26" t="n"/>
      <c r="B153" s="26" t="n"/>
      <c r="C153" s="26" t="n"/>
      <c r="D153" s="26" t="n"/>
      <c r="E153" s="26" t="n"/>
      <c r="F153" s="27" t="n"/>
      <c r="G153" s="26" t="n"/>
      <c r="H153" s="27" t="n"/>
      <c r="I153" s="26" t="n"/>
      <c r="J153" s="26" t="n"/>
      <c r="K153" s="28" t="n"/>
      <c r="L153" s="27" t="n"/>
      <c r="M153" s="27" t="n"/>
      <c r="N153" s="26" t="n"/>
      <c r="P153" s="22">
        <f>IF($T153=0,"",IF(ISNUMBER($H153),$H153,IF(AND(ISNUMBER($F153),ISNUMBER(Settings!$D$3)),$F153+Settings!$D$3,"")))</f>
        <v/>
      </c>
      <c r="Q153" s="23">
        <f>IF(AND($T153=1,ISNUMBER($F153)),Settings!$D$2-$F153,"")</f>
        <v/>
      </c>
      <c r="R153" s="24">
        <f>IF($T153=0,"",IF($I153="No","Declined",IF($I153="Ask next time","Ask next time",IF(OR($I153="Yes",$I153="Partly"),IF(ISNUMBER($M153),"Thanked",IF(ISNUMBER($L153),"Send acknowledgment","Waiting for the gift")),IF(AND(ISNUMBER($P153),Settings!$D$2&gt;=$P153),"Follow up now","Follow-up booked")))))</f>
        <v/>
      </c>
      <c r="S153" s="24">
        <f>IF(AND(ISNUMBER($U153),ISNUMBER(Settings!$D$4)),IF($U153&gt;=Settings!$D$4,"$"&amp;FIXED(Settings!$D$4,0)&amp;" or more: written acknowledgment",""),"")</f>
        <v/>
      </c>
      <c r="T153" s="25">
        <f>IF(TRIM($A153&amp;"")&lt;&gt;"",1,0)</f>
        <v/>
      </c>
      <c r="U153" s="25">
        <f>IF(ISNUMBER($K153),$K153,"")</f>
        <v/>
      </c>
      <c r="V153" s="25">
        <f>IF(AND(ISNUMBER($K153),ISNUMBER($L153)),$K153,0)</f>
        <v/>
      </c>
    </row>
    <row r="154">
      <c r="A154" s="26" t="n"/>
      <c r="B154" s="26" t="n"/>
      <c r="C154" s="26" t="n"/>
      <c r="D154" s="26" t="n"/>
      <c r="E154" s="26" t="n"/>
      <c r="F154" s="27" t="n"/>
      <c r="G154" s="26" t="n"/>
      <c r="H154" s="27" t="n"/>
      <c r="I154" s="26" t="n"/>
      <c r="J154" s="26" t="n"/>
      <c r="K154" s="28" t="n"/>
      <c r="L154" s="27" t="n"/>
      <c r="M154" s="27" t="n"/>
      <c r="N154" s="26" t="n"/>
      <c r="P154" s="22">
        <f>IF($T154=0,"",IF(ISNUMBER($H154),$H154,IF(AND(ISNUMBER($F154),ISNUMBER(Settings!$D$3)),$F154+Settings!$D$3,"")))</f>
        <v/>
      </c>
      <c r="Q154" s="23">
        <f>IF(AND($T154=1,ISNUMBER($F154)),Settings!$D$2-$F154,"")</f>
        <v/>
      </c>
      <c r="R154" s="24">
        <f>IF($T154=0,"",IF($I154="No","Declined",IF($I154="Ask next time","Ask next time",IF(OR($I154="Yes",$I154="Partly"),IF(ISNUMBER($M154),"Thanked",IF(ISNUMBER($L154),"Send acknowledgment","Waiting for the gift")),IF(AND(ISNUMBER($P154),Settings!$D$2&gt;=$P154),"Follow up now","Follow-up booked")))))</f>
        <v/>
      </c>
      <c r="S154" s="24">
        <f>IF(AND(ISNUMBER($U154),ISNUMBER(Settings!$D$4)),IF($U154&gt;=Settings!$D$4,"$"&amp;FIXED(Settings!$D$4,0)&amp;" or more: written acknowledgment",""),"")</f>
        <v/>
      </c>
      <c r="T154" s="25">
        <f>IF(TRIM($A154&amp;"")&lt;&gt;"",1,0)</f>
        <v/>
      </c>
      <c r="U154" s="25">
        <f>IF(ISNUMBER($K154),$K154,"")</f>
        <v/>
      </c>
      <c r="V154" s="25">
        <f>IF(AND(ISNUMBER($K154),ISNUMBER($L154)),$K154,0)</f>
        <v/>
      </c>
    </row>
    <row r="155">
      <c r="A155" s="26" t="n"/>
      <c r="B155" s="26" t="n"/>
      <c r="C155" s="26" t="n"/>
      <c r="D155" s="26" t="n"/>
      <c r="E155" s="26" t="n"/>
      <c r="F155" s="27" t="n"/>
      <c r="G155" s="26" t="n"/>
      <c r="H155" s="27" t="n"/>
      <c r="I155" s="26" t="n"/>
      <c r="J155" s="26" t="n"/>
      <c r="K155" s="28" t="n"/>
      <c r="L155" s="27" t="n"/>
      <c r="M155" s="27" t="n"/>
      <c r="N155" s="26" t="n"/>
      <c r="P155" s="22">
        <f>IF($T155=0,"",IF(ISNUMBER($H155),$H155,IF(AND(ISNUMBER($F155),ISNUMBER(Settings!$D$3)),$F155+Settings!$D$3,"")))</f>
        <v/>
      </c>
      <c r="Q155" s="23">
        <f>IF(AND($T155=1,ISNUMBER($F155)),Settings!$D$2-$F155,"")</f>
        <v/>
      </c>
      <c r="R155" s="24">
        <f>IF($T155=0,"",IF($I155="No","Declined",IF($I155="Ask next time","Ask next time",IF(OR($I155="Yes",$I155="Partly"),IF(ISNUMBER($M155),"Thanked",IF(ISNUMBER($L155),"Send acknowledgment","Waiting for the gift")),IF(AND(ISNUMBER($P155),Settings!$D$2&gt;=$P155),"Follow up now","Follow-up booked")))))</f>
        <v/>
      </c>
      <c r="S155" s="24">
        <f>IF(AND(ISNUMBER($U155),ISNUMBER(Settings!$D$4)),IF($U155&gt;=Settings!$D$4,"$"&amp;FIXED(Settings!$D$4,0)&amp;" or more: written acknowledgment",""),"")</f>
        <v/>
      </c>
      <c r="T155" s="25">
        <f>IF(TRIM($A155&amp;"")&lt;&gt;"",1,0)</f>
        <v/>
      </c>
      <c r="U155" s="25">
        <f>IF(ISNUMBER($K155),$K155,"")</f>
        <v/>
      </c>
      <c r="V155" s="25">
        <f>IF(AND(ISNUMBER($K155),ISNUMBER($L155)),$K155,0)</f>
        <v/>
      </c>
    </row>
    <row r="156">
      <c r="A156" s="26" t="n"/>
      <c r="B156" s="26" t="n"/>
      <c r="C156" s="26" t="n"/>
      <c r="D156" s="26" t="n"/>
      <c r="E156" s="26" t="n"/>
      <c r="F156" s="27" t="n"/>
      <c r="G156" s="26" t="n"/>
      <c r="H156" s="27" t="n"/>
      <c r="I156" s="26" t="n"/>
      <c r="J156" s="26" t="n"/>
      <c r="K156" s="28" t="n"/>
      <c r="L156" s="27" t="n"/>
      <c r="M156" s="27" t="n"/>
      <c r="N156" s="26" t="n"/>
      <c r="P156" s="22">
        <f>IF($T156=0,"",IF(ISNUMBER($H156),$H156,IF(AND(ISNUMBER($F156),ISNUMBER(Settings!$D$3)),$F156+Settings!$D$3,"")))</f>
        <v/>
      </c>
      <c r="Q156" s="23">
        <f>IF(AND($T156=1,ISNUMBER($F156)),Settings!$D$2-$F156,"")</f>
        <v/>
      </c>
      <c r="R156" s="24">
        <f>IF($T156=0,"",IF($I156="No","Declined",IF($I156="Ask next time","Ask next time",IF(OR($I156="Yes",$I156="Partly"),IF(ISNUMBER($M156),"Thanked",IF(ISNUMBER($L156),"Send acknowledgment","Waiting for the gift")),IF(AND(ISNUMBER($P156),Settings!$D$2&gt;=$P156),"Follow up now","Follow-up booked")))))</f>
        <v/>
      </c>
      <c r="S156" s="24">
        <f>IF(AND(ISNUMBER($U156),ISNUMBER(Settings!$D$4)),IF($U156&gt;=Settings!$D$4,"$"&amp;FIXED(Settings!$D$4,0)&amp;" or more: written acknowledgment",""),"")</f>
        <v/>
      </c>
      <c r="T156" s="25">
        <f>IF(TRIM($A156&amp;"")&lt;&gt;"",1,0)</f>
        <v/>
      </c>
      <c r="U156" s="25">
        <f>IF(ISNUMBER($K156),$K156,"")</f>
        <v/>
      </c>
      <c r="V156" s="25">
        <f>IF(AND(ISNUMBER($K156),ISNUMBER($L156)),$K156,0)</f>
        <v/>
      </c>
    </row>
    <row r="157">
      <c r="A157" s="26" t="n"/>
      <c r="B157" s="26" t="n"/>
      <c r="C157" s="26" t="n"/>
      <c r="D157" s="26" t="n"/>
      <c r="E157" s="26" t="n"/>
      <c r="F157" s="27" t="n"/>
      <c r="G157" s="26" t="n"/>
      <c r="H157" s="27" t="n"/>
      <c r="I157" s="26" t="n"/>
      <c r="J157" s="26" t="n"/>
      <c r="K157" s="28" t="n"/>
      <c r="L157" s="27" t="n"/>
      <c r="M157" s="27" t="n"/>
      <c r="N157" s="26" t="n"/>
      <c r="P157" s="22">
        <f>IF($T157=0,"",IF(ISNUMBER($H157),$H157,IF(AND(ISNUMBER($F157),ISNUMBER(Settings!$D$3)),$F157+Settings!$D$3,"")))</f>
        <v/>
      </c>
      <c r="Q157" s="23">
        <f>IF(AND($T157=1,ISNUMBER($F157)),Settings!$D$2-$F157,"")</f>
        <v/>
      </c>
      <c r="R157" s="24">
        <f>IF($T157=0,"",IF($I157="No","Declined",IF($I157="Ask next time","Ask next time",IF(OR($I157="Yes",$I157="Partly"),IF(ISNUMBER($M157),"Thanked",IF(ISNUMBER($L157),"Send acknowledgment","Waiting for the gift")),IF(AND(ISNUMBER($P157),Settings!$D$2&gt;=$P157),"Follow up now","Follow-up booked")))))</f>
        <v/>
      </c>
      <c r="S157" s="24">
        <f>IF(AND(ISNUMBER($U157),ISNUMBER(Settings!$D$4)),IF($U157&gt;=Settings!$D$4,"$"&amp;FIXED(Settings!$D$4,0)&amp;" or more: written acknowledgment",""),"")</f>
        <v/>
      </c>
      <c r="T157" s="25">
        <f>IF(TRIM($A157&amp;"")&lt;&gt;"",1,0)</f>
        <v/>
      </c>
      <c r="U157" s="25">
        <f>IF(ISNUMBER($K157),$K157,"")</f>
        <v/>
      </c>
      <c r="V157" s="25">
        <f>IF(AND(ISNUMBER($K157),ISNUMBER($L157)),$K157,0)</f>
        <v/>
      </c>
    </row>
    <row r="158">
      <c r="A158" s="26" t="n"/>
      <c r="B158" s="26" t="n"/>
      <c r="C158" s="26" t="n"/>
      <c r="D158" s="26" t="n"/>
      <c r="E158" s="26" t="n"/>
      <c r="F158" s="27" t="n"/>
      <c r="G158" s="26" t="n"/>
      <c r="H158" s="27" t="n"/>
      <c r="I158" s="26" t="n"/>
      <c r="J158" s="26" t="n"/>
      <c r="K158" s="28" t="n"/>
      <c r="L158" s="27" t="n"/>
      <c r="M158" s="27" t="n"/>
      <c r="N158" s="26" t="n"/>
      <c r="P158" s="22">
        <f>IF($T158=0,"",IF(ISNUMBER($H158),$H158,IF(AND(ISNUMBER($F158),ISNUMBER(Settings!$D$3)),$F158+Settings!$D$3,"")))</f>
        <v/>
      </c>
      <c r="Q158" s="23">
        <f>IF(AND($T158=1,ISNUMBER($F158)),Settings!$D$2-$F158,"")</f>
        <v/>
      </c>
      <c r="R158" s="24">
        <f>IF($T158=0,"",IF($I158="No","Declined",IF($I158="Ask next time","Ask next time",IF(OR($I158="Yes",$I158="Partly"),IF(ISNUMBER($M158),"Thanked",IF(ISNUMBER($L158),"Send acknowledgment","Waiting for the gift")),IF(AND(ISNUMBER($P158),Settings!$D$2&gt;=$P158),"Follow up now","Follow-up booked")))))</f>
        <v/>
      </c>
      <c r="S158" s="24">
        <f>IF(AND(ISNUMBER($U158),ISNUMBER(Settings!$D$4)),IF($U158&gt;=Settings!$D$4,"$"&amp;FIXED(Settings!$D$4,0)&amp;" or more: written acknowledgment",""),"")</f>
        <v/>
      </c>
      <c r="T158" s="25">
        <f>IF(TRIM($A158&amp;"")&lt;&gt;"",1,0)</f>
        <v/>
      </c>
      <c r="U158" s="25">
        <f>IF(ISNUMBER($K158),$K158,"")</f>
        <v/>
      </c>
      <c r="V158" s="25">
        <f>IF(AND(ISNUMBER($K158),ISNUMBER($L158)),$K158,0)</f>
        <v/>
      </c>
    </row>
    <row r="159">
      <c r="A159" s="26" t="n"/>
      <c r="B159" s="26" t="n"/>
      <c r="C159" s="26" t="n"/>
      <c r="D159" s="26" t="n"/>
      <c r="E159" s="26" t="n"/>
      <c r="F159" s="27" t="n"/>
      <c r="G159" s="26" t="n"/>
      <c r="H159" s="27" t="n"/>
      <c r="I159" s="26" t="n"/>
      <c r="J159" s="26" t="n"/>
      <c r="K159" s="28" t="n"/>
      <c r="L159" s="27" t="n"/>
      <c r="M159" s="27" t="n"/>
      <c r="N159" s="26" t="n"/>
      <c r="P159" s="22">
        <f>IF($T159=0,"",IF(ISNUMBER($H159),$H159,IF(AND(ISNUMBER($F159),ISNUMBER(Settings!$D$3)),$F159+Settings!$D$3,"")))</f>
        <v/>
      </c>
      <c r="Q159" s="23">
        <f>IF(AND($T159=1,ISNUMBER($F159)),Settings!$D$2-$F159,"")</f>
        <v/>
      </c>
      <c r="R159" s="24">
        <f>IF($T159=0,"",IF($I159="No","Declined",IF($I159="Ask next time","Ask next time",IF(OR($I159="Yes",$I159="Partly"),IF(ISNUMBER($M159),"Thanked",IF(ISNUMBER($L159),"Send acknowledgment","Waiting for the gift")),IF(AND(ISNUMBER($P159),Settings!$D$2&gt;=$P159),"Follow up now","Follow-up booked")))))</f>
        <v/>
      </c>
      <c r="S159" s="24">
        <f>IF(AND(ISNUMBER($U159),ISNUMBER(Settings!$D$4)),IF($U159&gt;=Settings!$D$4,"$"&amp;FIXED(Settings!$D$4,0)&amp;" or more: written acknowledgment",""),"")</f>
        <v/>
      </c>
      <c r="T159" s="25">
        <f>IF(TRIM($A159&amp;"")&lt;&gt;"",1,0)</f>
        <v/>
      </c>
      <c r="U159" s="25">
        <f>IF(ISNUMBER($K159),$K159,"")</f>
        <v/>
      </c>
      <c r="V159" s="25">
        <f>IF(AND(ISNUMBER($K159),ISNUMBER($L159)),$K159,0)</f>
        <v/>
      </c>
    </row>
    <row r="160">
      <c r="A160" s="26" t="n"/>
      <c r="B160" s="26" t="n"/>
      <c r="C160" s="26" t="n"/>
      <c r="D160" s="26" t="n"/>
      <c r="E160" s="26" t="n"/>
      <c r="F160" s="27" t="n"/>
      <c r="G160" s="26" t="n"/>
      <c r="H160" s="27" t="n"/>
      <c r="I160" s="26" t="n"/>
      <c r="J160" s="26" t="n"/>
      <c r="K160" s="28" t="n"/>
      <c r="L160" s="27" t="n"/>
      <c r="M160" s="27" t="n"/>
      <c r="N160" s="26" t="n"/>
      <c r="P160" s="22">
        <f>IF($T160=0,"",IF(ISNUMBER($H160),$H160,IF(AND(ISNUMBER($F160),ISNUMBER(Settings!$D$3)),$F160+Settings!$D$3,"")))</f>
        <v/>
      </c>
      <c r="Q160" s="23">
        <f>IF(AND($T160=1,ISNUMBER($F160)),Settings!$D$2-$F160,"")</f>
        <v/>
      </c>
      <c r="R160" s="24">
        <f>IF($T160=0,"",IF($I160="No","Declined",IF($I160="Ask next time","Ask next time",IF(OR($I160="Yes",$I160="Partly"),IF(ISNUMBER($M160),"Thanked",IF(ISNUMBER($L160),"Send acknowledgment","Waiting for the gift")),IF(AND(ISNUMBER($P160),Settings!$D$2&gt;=$P160),"Follow up now","Follow-up booked")))))</f>
        <v/>
      </c>
      <c r="S160" s="24">
        <f>IF(AND(ISNUMBER($U160),ISNUMBER(Settings!$D$4)),IF($U160&gt;=Settings!$D$4,"$"&amp;FIXED(Settings!$D$4,0)&amp;" or more: written acknowledgment",""),"")</f>
        <v/>
      </c>
      <c r="T160" s="25">
        <f>IF(TRIM($A160&amp;"")&lt;&gt;"",1,0)</f>
        <v/>
      </c>
      <c r="U160" s="25">
        <f>IF(ISNUMBER($K160),$K160,"")</f>
        <v/>
      </c>
      <c r="V160" s="25">
        <f>IF(AND(ISNUMBER($K160),ISNUMBER($L160)),$K160,0)</f>
        <v/>
      </c>
    </row>
    <row r="161">
      <c r="A161" s="26" t="n"/>
      <c r="B161" s="26" t="n"/>
      <c r="C161" s="26" t="n"/>
      <c r="D161" s="26" t="n"/>
      <c r="E161" s="26" t="n"/>
      <c r="F161" s="27" t="n"/>
      <c r="G161" s="26" t="n"/>
      <c r="H161" s="27" t="n"/>
      <c r="I161" s="26" t="n"/>
      <c r="J161" s="26" t="n"/>
      <c r="K161" s="28" t="n"/>
      <c r="L161" s="27" t="n"/>
      <c r="M161" s="27" t="n"/>
      <c r="N161" s="26" t="n"/>
      <c r="P161" s="22">
        <f>IF($T161=0,"",IF(ISNUMBER($H161),$H161,IF(AND(ISNUMBER($F161),ISNUMBER(Settings!$D$3)),$F161+Settings!$D$3,"")))</f>
        <v/>
      </c>
      <c r="Q161" s="23">
        <f>IF(AND($T161=1,ISNUMBER($F161)),Settings!$D$2-$F161,"")</f>
        <v/>
      </c>
      <c r="R161" s="24">
        <f>IF($T161=0,"",IF($I161="No","Declined",IF($I161="Ask next time","Ask next time",IF(OR($I161="Yes",$I161="Partly"),IF(ISNUMBER($M161),"Thanked",IF(ISNUMBER($L161),"Send acknowledgment","Waiting for the gift")),IF(AND(ISNUMBER($P161),Settings!$D$2&gt;=$P161),"Follow up now","Follow-up booked")))))</f>
        <v/>
      </c>
      <c r="S161" s="24">
        <f>IF(AND(ISNUMBER($U161),ISNUMBER(Settings!$D$4)),IF($U161&gt;=Settings!$D$4,"$"&amp;FIXED(Settings!$D$4,0)&amp;" or more: written acknowledgment",""),"")</f>
        <v/>
      </c>
      <c r="T161" s="25">
        <f>IF(TRIM($A161&amp;"")&lt;&gt;"",1,0)</f>
        <v/>
      </c>
      <c r="U161" s="25">
        <f>IF(ISNUMBER($K161),$K161,"")</f>
        <v/>
      </c>
      <c r="V161" s="25">
        <f>IF(AND(ISNUMBER($K161),ISNUMBER($L161)),$K161,0)</f>
        <v/>
      </c>
    </row>
    <row r="162">
      <c r="A162" s="26" t="n"/>
      <c r="B162" s="26" t="n"/>
      <c r="C162" s="26" t="n"/>
      <c r="D162" s="26" t="n"/>
      <c r="E162" s="26" t="n"/>
      <c r="F162" s="27" t="n"/>
      <c r="G162" s="26" t="n"/>
      <c r="H162" s="27" t="n"/>
      <c r="I162" s="26" t="n"/>
      <c r="J162" s="26" t="n"/>
      <c r="K162" s="28" t="n"/>
      <c r="L162" s="27" t="n"/>
      <c r="M162" s="27" t="n"/>
      <c r="N162" s="26" t="n"/>
      <c r="P162" s="22">
        <f>IF($T162=0,"",IF(ISNUMBER($H162),$H162,IF(AND(ISNUMBER($F162),ISNUMBER(Settings!$D$3)),$F162+Settings!$D$3,"")))</f>
        <v/>
      </c>
      <c r="Q162" s="23">
        <f>IF(AND($T162=1,ISNUMBER($F162)),Settings!$D$2-$F162,"")</f>
        <v/>
      </c>
      <c r="R162" s="24">
        <f>IF($T162=0,"",IF($I162="No","Declined",IF($I162="Ask next time","Ask next time",IF(OR($I162="Yes",$I162="Partly"),IF(ISNUMBER($M162),"Thanked",IF(ISNUMBER($L162),"Send acknowledgment","Waiting for the gift")),IF(AND(ISNUMBER($P162),Settings!$D$2&gt;=$P162),"Follow up now","Follow-up booked")))))</f>
        <v/>
      </c>
      <c r="S162" s="24">
        <f>IF(AND(ISNUMBER($U162),ISNUMBER(Settings!$D$4)),IF($U162&gt;=Settings!$D$4,"$"&amp;FIXED(Settings!$D$4,0)&amp;" or more: written acknowledgment",""),"")</f>
        <v/>
      </c>
      <c r="T162" s="25">
        <f>IF(TRIM($A162&amp;"")&lt;&gt;"",1,0)</f>
        <v/>
      </c>
      <c r="U162" s="25">
        <f>IF(ISNUMBER($K162),$K162,"")</f>
        <v/>
      </c>
      <c r="V162" s="25">
        <f>IF(AND(ISNUMBER($K162),ISNUMBER($L162)),$K162,0)</f>
        <v/>
      </c>
    </row>
    <row r="163">
      <c r="A163" s="26" t="n"/>
      <c r="B163" s="26" t="n"/>
      <c r="C163" s="26" t="n"/>
      <c r="D163" s="26" t="n"/>
      <c r="E163" s="26" t="n"/>
      <c r="F163" s="27" t="n"/>
      <c r="G163" s="26" t="n"/>
      <c r="H163" s="27" t="n"/>
      <c r="I163" s="26" t="n"/>
      <c r="J163" s="26" t="n"/>
      <c r="K163" s="28" t="n"/>
      <c r="L163" s="27" t="n"/>
      <c r="M163" s="27" t="n"/>
      <c r="N163" s="26" t="n"/>
      <c r="P163" s="22">
        <f>IF($T163=0,"",IF(ISNUMBER($H163),$H163,IF(AND(ISNUMBER($F163),ISNUMBER(Settings!$D$3)),$F163+Settings!$D$3,"")))</f>
        <v/>
      </c>
      <c r="Q163" s="23">
        <f>IF(AND($T163=1,ISNUMBER($F163)),Settings!$D$2-$F163,"")</f>
        <v/>
      </c>
      <c r="R163" s="24">
        <f>IF($T163=0,"",IF($I163="No","Declined",IF($I163="Ask next time","Ask next time",IF(OR($I163="Yes",$I163="Partly"),IF(ISNUMBER($M163),"Thanked",IF(ISNUMBER($L163),"Send acknowledgment","Waiting for the gift")),IF(AND(ISNUMBER($P163),Settings!$D$2&gt;=$P163),"Follow up now","Follow-up booked")))))</f>
        <v/>
      </c>
      <c r="S163" s="24">
        <f>IF(AND(ISNUMBER($U163),ISNUMBER(Settings!$D$4)),IF($U163&gt;=Settings!$D$4,"$"&amp;FIXED(Settings!$D$4,0)&amp;" or more: written acknowledgment",""),"")</f>
        <v/>
      </c>
      <c r="T163" s="25">
        <f>IF(TRIM($A163&amp;"")&lt;&gt;"",1,0)</f>
        <v/>
      </c>
      <c r="U163" s="25">
        <f>IF(ISNUMBER($K163),$K163,"")</f>
        <v/>
      </c>
      <c r="V163" s="25">
        <f>IF(AND(ISNUMBER($K163),ISNUMBER($L163)),$K163,0)</f>
        <v/>
      </c>
    </row>
    <row r="164">
      <c r="A164" s="26" t="n"/>
      <c r="B164" s="26" t="n"/>
      <c r="C164" s="26" t="n"/>
      <c r="D164" s="26" t="n"/>
      <c r="E164" s="26" t="n"/>
      <c r="F164" s="27" t="n"/>
      <c r="G164" s="26" t="n"/>
      <c r="H164" s="27" t="n"/>
      <c r="I164" s="26" t="n"/>
      <c r="J164" s="26" t="n"/>
      <c r="K164" s="28" t="n"/>
      <c r="L164" s="27" t="n"/>
      <c r="M164" s="27" t="n"/>
      <c r="N164" s="26" t="n"/>
      <c r="P164" s="22">
        <f>IF($T164=0,"",IF(ISNUMBER($H164),$H164,IF(AND(ISNUMBER($F164),ISNUMBER(Settings!$D$3)),$F164+Settings!$D$3,"")))</f>
        <v/>
      </c>
      <c r="Q164" s="23">
        <f>IF(AND($T164=1,ISNUMBER($F164)),Settings!$D$2-$F164,"")</f>
        <v/>
      </c>
      <c r="R164" s="24">
        <f>IF($T164=0,"",IF($I164="No","Declined",IF($I164="Ask next time","Ask next time",IF(OR($I164="Yes",$I164="Partly"),IF(ISNUMBER($M164),"Thanked",IF(ISNUMBER($L164),"Send acknowledgment","Waiting for the gift")),IF(AND(ISNUMBER($P164),Settings!$D$2&gt;=$P164),"Follow up now","Follow-up booked")))))</f>
        <v/>
      </c>
      <c r="S164" s="24">
        <f>IF(AND(ISNUMBER($U164),ISNUMBER(Settings!$D$4)),IF($U164&gt;=Settings!$D$4,"$"&amp;FIXED(Settings!$D$4,0)&amp;" or more: written acknowledgment",""),"")</f>
        <v/>
      </c>
      <c r="T164" s="25">
        <f>IF(TRIM($A164&amp;"")&lt;&gt;"",1,0)</f>
        <v/>
      </c>
      <c r="U164" s="25">
        <f>IF(ISNUMBER($K164),$K164,"")</f>
        <v/>
      </c>
      <c r="V164" s="25">
        <f>IF(AND(ISNUMBER($K164),ISNUMBER($L164)),$K164,0)</f>
        <v/>
      </c>
    </row>
    <row r="165">
      <c r="A165" s="26" t="n"/>
      <c r="B165" s="26" t="n"/>
      <c r="C165" s="26" t="n"/>
      <c r="D165" s="26" t="n"/>
      <c r="E165" s="26" t="n"/>
      <c r="F165" s="27" t="n"/>
      <c r="G165" s="26" t="n"/>
      <c r="H165" s="27" t="n"/>
      <c r="I165" s="26" t="n"/>
      <c r="J165" s="26" t="n"/>
      <c r="K165" s="28" t="n"/>
      <c r="L165" s="27" t="n"/>
      <c r="M165" s="27" t="n"/>
      <c r="N165" s="26" t="n"/>
      <c r="P165" s="22">
        <f>IF($T165=0,"",IF(ISNUMBER($H165),$H165,IF(AND(ISNUMBER($F165),ISNUMBER(Settings!$D$3)),$F165+Settings!$D$3,"")))</f>
        <v/>
      </c>
      <c r="Q165" s="23">
        <f>IF(AND($T165=1,ISNUMBER($F165)),Settings!$D$2-$F165,"")</f>
        <v/>
      </c>
      <c r="R165" s="24">
        <f>IF($T165=0,"",IF($I165="No","Declined",IF($I165="Ask next time","Ask next time",IF(OR($I165="Yes",$I165="Partly"),IF(ISNUMBER($M165),"Thanked",IF(ISNUMBER($L165),"Send acknowledgment","Waiting for the gift")),IF(AND(ISNUMBER($P165),Settings!$D$2&gt;=$P165),"Follow up now","Follow-up booked")))))</f>
        <v/>
      </c>
      <c r="S165" s="24">
        <f>IF(AND(ISNUMBER($U165),ISNUMBER(Settings!$D$4)),IF($U165&gt;=Settings!$D$4,"$"&amp;FIXED(Settings!$D$4,0)&amp;" or more: written acknowledgment",""),"")</f>
        <v/>
      </c>
      <c r="T165" s="25">
        <f>IF(TRIM($A165&amp;"")&lt;&gt;"",1,0)</f>
        <v/>
      </c>
      <c r="U165" s="25">
        <f>IF(ISNUMBER($K165),$K165,"")</f>
        <v/>
      </c>
      <c r="V165" s="25">
        <f>IF(AND(ISNUMBER($K165),ISNUMBER($L165)),$K165,0)</f>
        <v/>
      </c>
    </row>
    <row r="166">
      <c r="A166" s="26" t="n"/>
      <c r="B166" s="26" t="n"/>
      <c r="C166" s="26" t="n"/>
      <c r="D166" s="26" t="n"/>
      <c r="E166" s="26" t="n"/>
      <c r="F166" s="27" t="n"/>
      <c r="G166" s="26" t="n"/>
      <c r="H166" s="27" t="n"/>
      <c r="I166" s="26" t="n"/>
      <c r="J166" s="26" t="n"/>
      <c r="K166" s="28" t="n"/>
      <c r="L166" s="27" t="n"/>
      <c r="M166" s="27" t="n"/>
      <c r="N166" s="26" t="n"/>
      <c r="P166" s="22">
        <f>IF($T166=0,"",IF(ISNUMBER($H166),$H166,IF(AND(ISNUMBER($F166),ISNUMBER(Settings!$D$3)),$F166+Settings!$D$3,"")))</f>
        <v/>
      </c>
      <c r="Q166" s="23">
        <f>IF(AND($T166=1,ISNUMBER($F166)),Settings!$D$2-$F166,"")</f>
        <v/>
      </c>
      <c r="R166" s="24">
        <f>IF($T166=0,"",IF($I166="No","Declined",IF($I166="Ask next time","Ask next time",IF(OR($I166="Yes",$I166="Partly"),IF(ISNUMBER($M166),"Thanked",IF(ISNUMBER($L166),"Send acknowledgment","Waiting for the gift")),IF(AND(ISNUMBER($P166),Settings!$D$2&gt;=$P166),"Follow up now","Follow-up booked")))))</f>
        <v/>
      </c>
      <c r="S166" s="24">
        <f>IF(AND(ISNUMBER($U166),ISNUMBER(Settings!$D$4)),IF($U166&gt;=Settings!$D$4,"$"&amp;FIXED(Settings!$D$4,0)&amp;" or more: written acknowledgment",""),"")</f>
        <v/>
      </c>
      <c r="T166" s="25">
        <f>IF(TRIM($A166&amp;"")&lt;&gt;"",1,0)</f>
        <v/>
      </c>
      <c r="U166" s="25">
        <f>IF(ISNUMBER($K166),$K166,"")</f>
        <v/>
      </c>
      <c r="V166" s="25">
        <f>IF(AND(ISNUMBER($K166),ISNUMBER($L166)),$K166,0)</f>
        <v/>
      </c>
    </row>
    <row r="167">
      <c r="A167" s="26" t="n"/>
      <c r="B167" s="26" t="n"/>
      <c r="C167" s="26" t="n"/>
      <c r="D167" s="26" t="n"/>
      <c r="E167" s="26" t="n"/>
      <c r="F167" s="27" t="n"/>
      <c r="G167" s="26" t="n"/>
      <c r="H167" s="27" t="n"/>
      <c r="I167" s="26" t="n"/>
      <c r="J167" s="26" t="n"/>
      <c r="K167" s="28" t="n"/>
      <c r="L167" s="27" t="n"/>
      <c r="M167" s="27" t="n"/>
      <c r="N167" s="26" t="n"/>
      <c r="P167" s="22">
        <f>IF($T167=0,"",IF(ISNUMBER($H167),$H167,IF(AND(ISNUMBER($F167),ISNUMBER(Settings!$D$3)),$F167+Settings!$D$3,"")))</f>
        <v/>
      </c>
      <c r="Q167" s="23">
        <f>IF(AND($T167=1,ISNUMBER($F167)),Settings!$D$2-$F167,"")</f>
        <v/>
      </c>
      <c r="R167" s="24">
        <f>IF($T167=0,"",IF($I167="No","Declined",IF($I167="Ask next time","Ask next time",IF(OR($I167="Yes",$I167="Partly"),IF(ISNUMBER($M167),"Thanked",IF(ISNUMBER($L167),"Send acknowledgment","Waiting for the gift")),IF(AND(ISNUMBER($P167),Settings!$D$2&gt;=$P167),"Follow up now","Follow-up booked")))))</f>
        <v/>
      </c>
      <c r="S167" s="24">
        <f>IF(AND(ISNUMBER($U167),ISNUMBER(Settings!$D$4)),IF($U167&gt;=Settings!$D$4,"$"&amp;FIXED(Settings!$D$4,0)&amp;" or more: written acknowledgment",""),"")</f>
        <v/>
      </c>
      <c r="T167" s="25">
        <f>IF(TRIM($A167&amp;"")&lt;&gt;"",1,0)</f>
        <v/>
      </c>
      <c r="U167" s="25">
        <f>IF(ISNUMBER($K167),$K167,"")</f>
        <v/>
      </c>
      <c r="V167" s="25">
        <f>IF(AND(ISNUMBER($K167),ISNUMBER($L167)),$K167,0)</f>
        <v/>
      </c>
    </row>
    <row r="168">
      <c r="A168" s="26" t="n"/>
      <c r="B168" s="26" t="n"/>
      <c r="C168" s="26" t="n"/>
      <c r="D168" s="26" t="n"/>
      <c r="E168" s="26" t="n"/>
      <c r="F168" s="27" t="n"/>
      <c r="G168" s="26" t="n"/>
      <c r="H168" s="27" t="n"/>
      <c r="I168" s="26" t="n"/>
      <c r="J168" s="26" t="n"/>
      <c r="K168" s="28" t="n"/>
      <c r="L168" s="27" t="n"/>
      <c r="M168" s="27" t="n"/>
      <c r="N168" s="26" t="n"/>
      <c r="P168" s="22">
        <f>IF($T168=0,"",IF(ISNUMBER($H168),$H168,IF(AND(ISNUMBER($F168),ISNUMBER(Settings!$D$3)),$F168+Settings!$D$3,"")))</f>
        <v/>
      </c>
      <c r="Q168" s="23">
        <f>IF(AND($T168=1,ISNUMBER($F168)),Settings!$D$2-$F168,"")</f>
        <v/>
      </c>
      <c r="R168" s="24">
        <f>IF($T168=0,"",IF($I168="No","Declined",IF($I168="Ask next time","Ask next time",IF(OR($I168="Yes",$I168="Partly"),IF(ISNUMBER($M168),"Thanked",IF(ISNUMBER($L168),"Send acknowledgment","Waiting for the gift")),IF(AND(ISNUMBER($P168),Settings!$D$2&gt;=$P168),"Follow up now","Follow-up booked")))))</f>
        <v/>
      </c>
      <c r="S168" s="24">
        <f>IF(AND(ISNUMBER($U168),ISNUMBER(Settings!$D$4)),IF($U168&gt;=Settings!$D$4,"$"&amp;FIXED(Settings!$D$4,0)&amp;" or more: written acknowledgment",""),"")</f>
        <v/>
      </c>
      <c r="T168" s="25">
        <f>IF(TRIM($A168&amp;"")&lt;&gt;"",1,0)</f>
        <v/>
      </c>
      <c r="U168" s="25">
        <f>IF(ISNUMBER($K168),$K168,"")</f>
        <v/>
      </c>
      <c r="V168" s="25">
        <f>IF(AND(ISNUMBER($K168),ISNUMBER($L168)),$K168,0)</f>
        <v/>
      </c>
    </row>
    <row r="169">
      <c r="A169" s="26" t="n"/>
      <c r="B169" s="26" t="n"/>
      <c r="C169" s="26" t="n"/>
      <c r="D169" s="26" t="n"/>
      <c r="E169" s="26" t="n"/>
      <c r="F169" s="27" t="n"/>
      <c r="G169" s="26" t="n"/>
      <c r="H169" s="27" t="n"/>
      <c r="I169" s="26" t="n"/>
      <c r="J169" s="26" t="n"/>
      <c r="K169" s="28" t="n"/>
      <c r="L169" s="27" t="n"/>
      <c r="M169" s="27" t="n"/>
      <c r="N169" s="26" t="n"/>
      <c r="P169" s="22">
        <f>IF($T169=0,"",IF(ISNUMBER($H169),$H169,IF(AND(ISNUMBER($F169),ISNUMBER(Settings!$D$3)),$F169+Settings!$D$3,"")))</f>
        <v/>
      </c>
      <c r="Q169" s="23">
        <f>IF(AND($T169=1,ISNUMBER($F169)),Settings!$D$2-$F169,"")</f>
        <v/>
      </c>
      <c r="R169" s="24">
        <f>IF($T169=0,"",IF($I169="No","Declined",IF($I169="Ask next time","Ask next time",IF(OR($I169="Yes",$I169="Partly"),IF(ISNUMBER($M169),"Thanked",IF(ISNUMBER($L169),"Send acknowledgment","Waiting for the gift")),IF(AND(ISNUMBER($P169),Settings!$D$2&gt;=$P169),"Follow up now","Follow-up booked")))))</f>
        <v/>
      </c>
      <c r="S169" s="24">
        <f>IF(AND(ISNUMBER($U169),ISNUMBER(Settings!$D$4)),IF($U169&gt;=Settings!$D$4,"$"&amp;FIXED(Settings!$D$4,0)&amp;" or more: written acknowledgment",""),"")</f>
        <v/>
      </c>
      <c r="T169" s="25">
        <f>IF(TRIM($A169&amp;"")&lt;&gt;"",1,0)</f>
        <v/>
      </c>
      <c r="U169" s="25">
        <f>IF(ISNUMBER($K169),$K169,"")</f>
        <v/>
      </c>
      <c r="V169" s="25">
        <f>IF(AND(ISNUMBER($K169),ISNUMBER($L169)),$K169,0)</f>
        <v/>
      </c>
    </row>
    <row r="170">
      <c r="A170" s="26" t="n"/>
      <c r="B170" s="26" t="n"/>
      <c r="C170" s="26" t="n"/>
      <c r="D170" s="26" t="n"/>
      <c r="E170" s="26" t="n"/>
      <c r="F170" s="27" t="n"/>
      <c r="G170" s="26" t="n"/>
      <c r="H170" s="27" t="n"/>
      <c r="I170" s="26" t="n"/>
      <c r="J170" s="26" t="n"/>
      <c r="K170" s="28" t="n"/>
      <c r="L170" s="27" t="n"/>
      <c r="M170" s="27" t="n"/>
      <c r="N170" s="26" t="n"/>
      <c r="P170" s="22">
        <f>IF($T170=0,"",IF(ISNUMBER($H170),$H170,IF(AND(ISNUMBER($F170),ISNUMBER(Settings!$D$3)),$F170+Settings!$D$3,"")))</f>
        <v/>
      </c>
      <c r="Q170" s="23">
        <f>IF(AND($T170=1,ISNUMBER($F170)),Settings!$D$2-$F170,"")</f>
        <v/>
      </c>
      <c r="R170" s="24">
        <f>IF($T170=0,"",IF($I170="No","Declined",IF($I170="Ask next time","Ask next time",IF(OR($I170="Yes",$I170="Partly"),IF(ISNUMBER($M170),"Thanked",IF(ISNUMBER($L170),"Send acknowledgment","Waiting for the gift")),IF(AND(ISNUMBER($P170),Settings!$D$2&gt;=$P170),"Follow up now","Follow-up booked")))))</f>
        <v/>
      </c>
      <c r="S170" s="24">
        <f>IF(AND(ISNUMBER($U170),ISNUMBER(Settings!$D$4)),IF($U170&gt;=Settings!$D$4,"$"&amp;FIXED(Settings!$D$4,0)&amp;" or more: written acknowledgment",""),"")</f>
        <v/>
      </c>
      <c r="T170" s="25">
        <f>IF(TRIM($A170&amp;"")&lt;&gt;"",1,0)</f>
        <v/>
      </c>
      <c r="U170" s="25">
        <f>IF(ISNUMBER($K170),$K170,"")</f>
        <v/>
      </c>
      <c r="V170" s="25">
        <f>IF(AND(ISNUMBER($K170),ISNUMBER($L170)),$K170,0)</f>
        <v/>
      </c>
    </row>
    <row r="171">
      <c r="A171" s="26" t="n"/>
      <c r="B171" s="26" t="n"/>
      <c r="C171" s="26" t="n"/>
      <c r="D171" s="26" t="n"/>
      <c r="E171" s="26" t="n"/>
      <c r="F171" s="27" t="n"/>
      <c r="G171" s="26" t="n"/>
      <c r="H171" s="27" t="n"/>
      <c r="I171" s="26" t="n"/>
      <c r="J171" s="26" t="n"/>
      <c r="K171" s="28" t="n"/>
      <c r="L171" s="27" t="n"/>
      <c r="M171" s="27" t="n"/>
      <c r="N171" s="26" t="n"/>
      <c r="P171" s="22">
        <f>IF($T171=0,"",IF(ISNUMBER($H171),$H171,IF(AND(ISNUMBER($F171),ISNUMBER(Settings!$D$3)),$F171+Settings!$D$3,"")))</f>
        <v/>
      </c>
      <c r="Q171" s="23">
        <f>IF(AND($T171=1,ISNUMBER($F171)),Settings!$D$2-$F171,"")</f>
        <v/>
      </c>
      <c r="R171" s="24">
        <f>IF($T171=0,"",IF($I171="No","Declined",IF($I171="Ask next time","Ask next time",IF(OR($I171="Yes",$I171="Partly"),IF(ISNUMBER($M171),"Thanked",IF(ISNUMBER($L171),"Send acknowledgment","Waiting for the gift")),IF(AND(ISNUMBER($P171),Settings!$D$2&gt;=$P171),"Follow up now","Follow-up booked")))))</f>
        <v/>
      </c>
      <c r="S171" s="24">
        <f>IF(AND(ISNUMBER($U171),ISNUMBER(Settings!$D$4)),IF($U171&gt;=Settings!$D$4,"$"&amp;FIXED(Settings!$D$4,0)&amp;" or more: written acknowledgment",""),"")</f>
        <v/>
      </c>
      <c r="T171" s="25">
        <f>IF(TRIM($A171&amp;"")&lt;&gt;"",1,0)</f>
        <v/>
      </c>
      <c r="U171" s="25">
        <f>IF(ISNUMBER($K171),$K171,"")</f>
        <v/>
      </c>
      <c r="V171" s="25">
        <f>IF(AND(ISNUMBER($K171),ISNUMBER($L171)),$K171,0)</f>
        <v/>
      </c>
    </row>
    <row r="172">
      <c r="A172" s="26" t="n"/>
      <c r="B172" s="26" t="n"/>
      <c r="C172" s="26" t="n"/>
      <c r="D172" s="26" t="n"/>
      <c r="E172" s="26" t="n"/>
      <c r="F172" s="27" t="n"/>
      <c r="G172" s="26" t="n"/>
      <c r="H172" s="27" t="n"/>
      <c r="I172" s="26" t="n"/>
      <c r="J172" s="26" t="n"/>
      <c r="K172" s="28" t="n"/>
      <c r="L172" s="27" t="n"/>
      <c r="M172" s="27" t="n"/>
      <c r="N172" s="26" t="n"/>
      <c r="P172" s="22">
        <f>IF($T172=0,"",IF(ISNUMBER($H172),$H172,IF(AND(ISNUMBER($F172),ISNUMBER(Settings!$D$3)),$F172+Settings!$D$3,"")))</f>
        <v/>
      </c>
      <c r="Q172" s="23">
        <f>IF(AND($T172=1,ISNUMBER($F172)),Settings!$D$2-$F172,"")</f>
        <v/>
      </c>
      <c r="R172" s="24">
        <f>IF($T172=0,"",IF($I172="No","Declined",IF($I172="Ask next time","Ask next time",IF(OR($I172="Yes",$I172="Partly"),IF(ISNUMBER($M172),"Thanked",IF(ISNUMBER($L172),"Send acknowledgment","Waiting for the gift")),IF(AND(ISNUMBER($P172),Settings!$D$2&gt;=$P172),"Follow up now","Follow-up booked")))))</f>
        <v/>
      </c>
      <c r="S172" s="24">
        <f>IF(AND(ISNUMBER($U172),ISNUMBER(Settings!$D$4)),IF($U172&gt;=Settings!$D$4,"$"&amp;FIXED(Settings!$D$4,0)&amp;" or more: written acknowledgment",""),"")</f>
        <v/>
      </c>
      <c r="T172" s="25">
        <f>IF(TRIM($A172&amp;"")&lt;&gt;"",1,0)</f>
        <v/>
      </c>
      <c r="U172" s="25">
        <f>IF(ISNUMBER($K172),$K172,"")</f>
        <v/>
      </c>
      <c r="V172" s="25">
        <f>IF(AND(ISNUMBER($K172),ISNUMBER($L172)),$K172,0)</f>
        <v/>
      </c>
    </row>
    <row r="173">
      <c r="A173" s="26" t="n"/>
      <c r="B173" s="26" t="n"/>
      <c r="C173" s="26" t="n"/>
      <c r="D173" s="26" t="n"/>
      <c r="E173" s="26" t="n"/>
      <c r="F173" s="27" t="n"/>
      <c r="G173" s="26" t="n"/>
      <c r="H173" s="27" t="n"/>
      <c r="I173" s="26" t="n"/>
      <c r="J173" s="26" t="n"/>
      <c r="K173" s="28" t="n"/>
      <c r="L173" s="27" t="n"/>
      <c r="M173" s="27" t="n"/>
      <c r="N173" s="26" t="n"/>
      <c r="P173" s="22">
        <f>IF($T173=0,"",IF(ISNUMBER($H173),$H173,IF(AND(ISNUMBER($F173),ISNUMBER(Settings!$D$3)),$F173+Settings!$D$3,"")))</f>
        <v/>
      </c>
      <c r="Q173" s="23">
        <f>IF(AND($T173=1,ISNUMBER($F173)),Settings!$D$2-$F173,"")</f>
        <v/>
      </c>
      <c r="R173" s="24">
        <f>IF($T173=0,"",IF($I173="No","Declined",IF($I173="Ask next time","Ask next time",IF(OR($I173="Yes",$I173="Partly"),IF(ISNUMBER($M173),"Thanked",IF(ISNUMBER($L173),"Send acknowledgment","Waiting for the gift")),IF(AND(ISNUMBER($P173),Settings!$D$2&gt;=$P173),"Follow up now","Follow-up booked")))))</f>
        <v/>
      </c>
      <c r="S173" s="24">
        <f>IF(AND(ISNUMBER($U173),ISNUMBER(Settings!$D$4)),IF($U173&gt;=Settings!$D$4,"$"&amp;FIXED(Settings!$D$4,0)&amp;" or more: written acknowledgment",""),"")</f>
        <v/>
      </c>
      <c r="T173" s="25">
        <f>IF(TRIM($A173&amp;"")&lt;&gt;"",1,0)</f>
        <v/>
      </c>
      <c r="U173" s="25">
        <f>IF(ISNUMBER($K173),$K173,"")</f>
        <v/>
      </c>
      <c r="V173" s="25">
        <f>IF(AND(ISNUMBER($K173),ISNUMBER($L173)),$K173,0)</f>
        <v/>
      </c>
    </row>
    <row r="174">
      <c r="A174" s="26" t="n"/>
      <c r="B174" s="26" t="n"/>
      <c r="C174" s="26" t="n"/>
      <c r="D174" s="26" t="n"/>
      <c r="E174" s="26" t="n"/>
      <c r="F174" s="27" t="n"/>
      <c r="G174" s="26" t="n"/>
      <c r="H174" s="27" t="n"/>
      <c r="I174" s="26" t="n"/>
      <c r="J174" s="26" t="n"/>
      <c r="K174" s="28" t="n"/>
      <c r="L174" s="27" t="n"/>
      <c r="M174" s="27" t="n"/>
      <c r="N174" s="26" t="n"/>
      <c r="P174" s="22">
        <f>IF($T174=0,"",IF(ISNUMBER($H174),$H174,IF(AND(ISNUMBER($F174),ISNUMBER(Settings!$D$3)),$F174+Settings!$D$3,"")))</f>
        <v/>
      </c>
      <c r="Q174" s="23">
        <f>IF(AND($T174=1,ISNUMBER($F174)),Settings!$D$2-$F174,"")</f>
        <v/>
      </c>
      <c r="R174" s="24">
        <f>IF($T174=0,"",IF($I174="No","Declined",IF($I174="Ask next time","Ask next time",IF(OR($I174="Yes",$I174="Partly"),IF(ISNUMBER($M174),"Thanked",IF(ISNUMBER($L174),"Send acknowledgment","Waiting for the gift")),IF(AND(ISNUMBER($P174),Settings!$D$2&gt;=$P174),"Follow up now","Follow-up booked")))))</f>
        <v/>
      </c>
      <c r="S174" s="24">
        <f>IF(AND(ISNUMBER($U174),ISNUMBER(Settings!$D$4)),IF($U174&gt;=Settings!$D$4,"$"&amp;FIXED(Settings!$D$4,0)&amp;" or more: written acknowledgment",""),"")</f>
        <v/>
      </c>
      <c r="T174" s="25">
        <f>IF(TRIM($A174&amp;"")&lt;&gt;"",1,0)</f>
        <v/>
      </c>
      <c r="U174" s="25">
        <f>IF(ISNUMBER($K174),$K174,"")</f>
        <v/>
      </c>
      <c r="V174" s="25">
        <f>IF(AND(ISNUMBER($K174),ISNUMBER($L174)),$K174,0)</f>
        <v/>
      </c>
    </row>
    <row r="175">
      <c r="A175" s="26" t="n"/>
      <c r="B175" s="26" t="n"/>
      <c r="C175" s="26" t="n"/>
      <c r="D175" s="26" t="n"/>
      <c r="E175" s="26" t="n"/>
      <c r="F175" s="27" t="n"/>
      <c r="G175" s="26" t="n"/>
      <c r="H175" s="27" t="n"/>
      <c r="I175" s="26" t="n"/>
      <c r="J175" s="26" t="n"/>
      <c r="K175" s="28" t="n"/>
      <c r="L175" s="27" t="n"/>
      <c r="M175" s="27" t="n"/>
      <c r="N175" s="26" t="n"/>
      <c r="P175" s="22">
        <f>IF($T175=0,"",IF(ISNUMBER($H175),$H175,IF(AND(ISNUMBER($F175),ISNUMBER(Settings!$D$3)),$F175+Settings!$D$3,"")))</f>
        <v/>
      </c>
      <c r="Q175" s="23">
        <f>IF(AND($T175=1,ISNUMBER($F175)),Settings!$D$2-$F175,"")</f>
        <v/>
      </c>
      <c r="R175" s="24">
        <f>IF($T175=0,"",IF($I175="No","Declined",IF($I175="Ask next time","Ask next time",IF(OR($I175="Yes",$I175="Partly"),IF(ISNUMBER($M175),"Thanked",IF(ISNUMBER($L175),"Send acknowledgment","Waiting for the gift")),IF(AND(ISNUMBER($P175),Settings!$D$2&gt;=$P175),"Follow up now","Follow-up booked")))))</f>
        <v/>
      </c>
      <c r="S175" s="24">
        <f>IF(AND(ISNUMBER($U175),ISNUMBER(Settings!$D$4)),IF($U175&gt;=Settings!$D$4,"$"&amp;FIXED(Settings!$D$4,0)&amp;" or more: written acknowledgment",""),"")</f>
        <v/>
      </c>
      <c r="T175" s="25">
        <f>IF(TRIM($A175&amp;"")&lt;&gt;"",1,0)</f>
        <v/>
      </c>
      <c r="U175" s="25">
        <f>IF(ISNUMBER($K175),$K175,"")</f>
        <v/>
      </c>
      <c r="V175" s="25">
        <f>IF(AND(ISNUMBER($K175),ISNUMBER($L175)),$K175,0)</f>
        <v/>
      </c>
    </row>
    <row r="176">
      <c r="A176" s="26" t="n"/>
      <c r="B176" s="26" t="n"/>
      <c r="C176" s="26" t="n"/>
      <c r="D176" s="26" t="n"/>
      <c r="E176" s="26" t="n"/>
      <c r="F176" s="27" t="n"/>
      <c r="G176" s="26" t="n"/>
      <c r="H176" s="27" t="n"/>
      <c r="I176" s="26" t="n"/>
      <c r="J176" s="26" t="n"/>
      <c r="K176" s="28" t="n"/>
      <c r="L176" s="27" t="n"/>
      <c r="M176" s="27" t="n"/>
      <c r="N176" s="26" t="n"/>
      <c r="P176" s="22">
        <f>IF($T176=0,"",IF(ISNUMBER($H176),$H176,IF(AND(ISNUMBER($F176),ISNUMBER(Settings!$D$3)),$F176+Settings!$D$3,"")))</f>
        <v/>
      </c>
      <c r="Q176" s="23">
        <f>IF(AND($T176=1,ISNUMBER($F176)),Settings!$D$2-$F176,"")</f>
        <v/>
      </c>
      <c r="R176" s="24">
        <f>IF($T176=0,"",IF($I176="No","Declined",IF($I176="Ask next time","Ask next time",IF(OR($I176="Yes",$I176="Partly"),IF(ISNUMBER($M176),"Thanked",IF(ISNUMBER($L176),"Send acknowledgment","Waiting for the gift")),IF(AND(ISNUMBER($P176),Settings!$D$2&gt;=$P176),"Follow up now","Follow-up booked")))))</f>
        <v/>
      </c>
      <c r="S176" s="24">
        <f>IF(AND(ISNUMBER($U176),ISNUMBER(Settings!$D$4)),IF($U176&gt;=Settings!$D$4,"$"&amp;FIXED(Settings!$D$4,0)&amp;" or more: written acknowledgment",""),"")</f>
        <v/>
      </c>
      <c r="T176" s="25">
        <f>IF(TRIM($A176&amp;"")&lt;&gt;"",1,0)</f>
        <v/>
      </c>
      <c r="U176" s="25">
        <f>IF(ISNUMBER($K176),$K176,"")</f>
        <v/>
      </c>
      <c r="V176" s="25">
        <f>IF(AND(ISNUMBER($K176),ISNUMBER($L176)),$K176,0)</f>
        <v/>
      </c>
    </row>
    <row r="177">
      <c r="A177" s="26" t="n"/>
      <c r="B177" s="26" t="n"/>
      <c r="C177" s="26" t="n"/>
      <c r="D177" s="26" t="n"/>
      <c r="E177" s="26" t="n"/>
      <c r="F177" s="27" t="n"/>
      <c r="G177" s="26" t="n"/>
      <c r="H177" s="27" t="n"/>
      <c r="I177" s="26" t="n"/>
      <c r="J177" s="26" t="n"/>
      <c r="K177" s="28" t="n"/>
      <c r="L177" s="27" t="n"/>
      <c r="M177" s="27" t="n"/>
      <c r="N177" s="26" t="n"/>
      <c r="P177" s="22">
        <f>IF($T177=0,"",IF(ISNUMBER($H177),$H177,IF(AND(ISNUMBER($F177),ISNUMBER(Settings!$D$3)),$F177+Settings!$D$3,"")))</f>
        <v/>
      </c>
      <c r="Q177" s="23">
        <f>IF(AND($T177=1,ISNUMBER($F177)),Settings!$D$2-$F177,"")</f>
        <v/>
      </c>
      <c r="R177" s="24">
        <f>IF($T177=0,"",IF($I177="No","Declined",IF($I177="Ask next time","Ask next time",IF(OR($I177="Yes",$I177="Partly"),IF(ISNUMBER($M177),"Thanked",IF(ISNUMBER($L177),"Send acknowledgment","Waiting for the gift")),IF(AND(ISNUMBER($P177),Settings!$D$2&gt;=$P177),"Follow up now","Follow-up booked")))))</f>
        <v/>
      </c>
      <c r="S177" s="24">
        <f>IF(AND(ISNUMBER($U177),ISNUMBER(Settings!$D$4)),IF($U177&gt;=Settings!$D$4,"$"&amp;FIXED(Settings!$D$4,0)&amp;" or more: written acknowledgment",""),"")</f>
        <v/>
      </c>
      <c r="T177" s="25">
        <f>IF(TRIM($A177&amp;"")&lt;&gt;"",1,0)</f>
        <v/>
      </c>
      <c r="U177" s="25">
        <f>IF(ISNUMBER($K177),$K177,"")</f>
        <v/>
      </c>
      <c r="V177" s="25">
        <f>IF(AND(ISNUMBER($K177),ISNUMBER($L177)),$K177,0)</f>
        <v/>
      </c>
    </row>
    <row r="178">
      <c r="A178" s="26" t="n"/>
      <c r="B178" s="26" t="n"/>
      <c r="C178" s="26" t="n"/>
      <c r="D178" s="26" t="n"/>
      <c r="E178" s="26" t="n"/>
      <c r="F178" s="27" t="n"/>
      <c r="G178" s="26" t="n"/>
      <c r="H178" s="27" t="n"/>
      <c r="I178" s="26" t="n"/>
      <c r="J178" s="26" t="n"/>
      <c r="K178" s="28" t="n"/>
      <c r="L178" s="27" t="n"/>
      <c r="M178" s="27" t="n"/>
      <c r="N178" s="26" t="n"/>
      <c r="P178" s="22">
        <f>IF($T178=0,"",IF(ISNUMBER($H178),$H178,IF(AND(ISNUMBER($F178),ISNUMBER(Settings!$D$3)),$F178+Settings!$D$3,"")))</f>
        <v/>
      </c>
      <c r="Q178" s="23">
        <f>IF(AND($T178=1,ISNUMBER($F178)),Settings!$D$2-$F178,"")</f>
        <v/>
      </c>
      <c r="R178" s="24">
        <f>IF($T178=0,"",IF($I178="No","Declined",IF($I178="Ask next time","Ask next time",IF(OR($I178="Yes",$I178="Partly"),IF(ISNUMBER($M178),"Thanked",IF(ISNUMBER($L178),"Send acknowledgment","Waiting for the gift")),IF(AND(ISNUMBER($P178),Settings!$D$2&gt;=$P178),"Follow up now","Follow-up booked")))))</f>
        <v/>
      </c>
      <c r="S178" s="24">
        <f>IF(AND(ISNUMBER($U178),ISNUMBER(Settings!$D$4)),IF($U178&gt;=Settings!$D$4,"$"&amp;FIXED(Settings!$D$4,0)&amp;" or more: written acknowledgment",""),"")</f>
        <v/>
      </c>
      <c r="T178" s="25">
        <f>IF(TRIM($A178&amp;"")&lt;&gt;"",1,0)</f>
        <v/>
      </c>
      <c r="U178" s="25">
        <f>IF(ISNUMBER($K178),$K178,"")</f>
        <v/>
      </c>
      <c r="V178" s="25">
        <f>IF(AND(ISNUMBER($K178),ISNUMBER($L178)),$K178,0)</f>
        <v/>
      </c>
    </row>
    <row r="179">
      <c r="A179" s="26" t="n"/>
      <c r="B179" s="26" t="n"/>
      <c r="C179" s="26" t="n"/>
      <c r="D179" s="26" t="n"/>
      <c r="E179" s="26" t="n"/>
      <c r="F179" s="27" t="n"/>
      <c r="G179" s="26" t="n"/>
      <c r="H179" s="27" t="n"/>
      <c r="I179" s="26" t="n"/>
      <c r="J179" s="26" t="n"/>
      <c r="K179" s="28" t="n"/>
      <c r="L179" s="27" t="n"/>
      <c r="M179" s="27" t="n"/>
      <c r="N179" s="26" t="n"/>
      <c r="P179" s="22">
        <f>IF($T179=0,"",IF(ISNUMBER($H179),$H179,IF(AND(ISNUMBER($F179),ISNUMBER(Settings!$D$3)),$F179+Settings!$D$3,"")))</f>
        <v/>
      </c>
      <c r="Q179" s="23">
        <f>IF(AND($T179=1,ISNUMBER($F179)),Settings!$D$2-$F179,"")</f>
        <v/>
      </c>
      <c r="R179" s="24">
        <f>IF($T179=0,"",IF($I179="No","Declined",IF($I179="Ask next time","Ask next time",IF(OR($I179="Yes",$I179="Partly"),IF(ISNUMBER($M179),"Thanked",IF(ISNUMBER($L179),"Send acknowledgment","Waiting for the gift")),IF(AND(ISNUMBER($P179),Settings!$D$2&gt;=$P179),"Follow up now","Follow-up booked")))))</f>
        <v/>
      </c>
      <c r="S179" s="24">
        <f>IF(AND(ISNUMBER($U179),ISNUMBER(Settings!$D$4)),IF($U179&gt;=Settings!$D$4,"$"&amp;FIXED(Settings!$D$4,0)&amp;" or more: written acknowledgment",""),"")</f>
        <v/>
      </c>
      <c r="T179" s="25">
        <f>IF(TRIM($A179&amp;"")&lt;&gt;"",1,0)</f>
        <v/>
      </c>
      <c r="U179" s="25">
        <f>IF(ISNUMBER($K179),$K179,"")</f>
        <v/>
      </c>
      <c r="V179" s="25">
        <f>IF(AND(ISNUMBER($K179),ISNUMBER($L179)),$K179,0)</f>
        <v/>
      </c>
    </row>
    <row r="180">
      <c r="A180" s="26" t="n"/>
      <c r="B180" s="26" t="n"/>
      <c r="C180" s="26" t="n"/>
      <c r="D180" s="26" t="n"/>
      <c r="E180" s="26" t="n"/>
      <c r="F180" s="27" t="n"/>
      <c r="G180" s="26" t="n"/>
      <c r="H180" s="27" t="n"/>
      <c r="I180" s="26" t="n"/>
      <c r="J180" s="26" t="n"/>
      <c r="K180" s="28" t="n"/>
      <c r="L180" s="27" t="n"/>
      <c r="M180" s="27" t="n"/>
      <c r="N180" s="26" t="n"/>
      <c r="P180" s="22">
        <f>IF($T180=0,"",IF(ISNUMBER($H180),$H180,IF(AND(ISNUMBER($F180),ISNUMBER(Settings!$D$3)),$F180+Settings!$D$3,"")))</f>
        <v/>
      </c>
      <c r="Q180" s="23">
        <f>IF(AND($T180=1,ISNUMBER($F180)),Settings!$D$2-$F180,"")</f>
        <v/>
      </c>
      <c r="R180" s="24">
        <f>IF($T180=0,"",IF($I180="No","Declined",IF($I180="Ask next time","Ask next time",IF(OR($I180="Yes",$I180="Partly"),IF(ISNUMBER($M180),"Thanked",IF(ISNUMBER($L180),"Send acknowledgment","Waiting for the gift")),IF(AND(ISNUMBER($P180),Settings!$D$2&gt;=$P180),"Follow up now","Follow-up booked")))))</f>
        <v/>
      </c>
      <c r="S180" s="24">
        <f>IF(AND(ISNUMBER($U180),ISNUMBER(Settings!$D$4)),IF($U180&gt;=Settings!$D$4,"$"&amp;FIXED(Settings!$D$4,0)&amp;" or more: written acknowledgment",""),"")</f>
        <v/>
      </c>
      <c r="T180" s="25">
        <f>IF(TRIM($A180&amp;"")&lt;&gt;"",1,0)</f>
        <v/>
      </c>
      <c r="U180" s="25">
        <f>IF(ISNUMBER($K180),$K180,"")</f>
        <v/>
      </c>
      <c r="V180" s="25">
        <f>IF(AND(ISNUMBER($K180),ISNUMBER($L180)),$K180,0)</f>
        <v/>
      </c>
    </row>
    <row r="181">
      <c r="A181" s="26" t="n"/>
      <c r="B181" s="26" t="n"/>
      <c r="C181" s="26" t="n"/>
      <c r="D181" s="26" t="n"/>
      <c r="E181" s="26" t="n"/>
      <c r="F181" s="27" t="n"/>
      <c r="G181" s="26" t="n"/>
      <c r="H181" s="27" t="n"/>
      <c r="I181" s="26" t="n"/>
      <c r="J181" s="26" t="n"/>
      <c r="K181" s="28" t="n"/>
      <c r="L181" s="27" t="n"/>
      <c r="M181" s="27" t="n"/>
      <c r="N181" s="26" t="n"/>
      <c r="P181" s="22">
        <f>IF($T181=0,"",IF(ISNUMBER($H181),$H181,IF(AND(ISNUMBER($F181),ISNUMBER(Settings!$D$3)),$F181+Settings!$D$3,"")))</f>
        <v/>
      </c>
      <c r="Q181" s="23">
        <f>IF(AND($T181=1,ISNUMBER($F181)),Settings!$D$2-$F181,"")</f>
        <v/>
      </c>
      <c r="R181" s="24">
        <f>IF($T181=0,"",IF($I181="No","Declined",IF($I181="Ask next time","Ask next time",IF(OR($I181="Yes",$I181="Partly"),IF(ISNUMBER($M181),"Thanked",IF(ISNUMBER($L181),"Send acknowledgment","Waiting for the gift")),IF(AND(ISNUMBER($P181),Settings!$D$2&gt;=$P181),"Follow up now","Follow-up booked")))))</f>
        <v/>
      </c>
      <c r="S181" s="24">
        <f>IF(AND(ISNUMBER($U181),ISNUMBER(Settings!$D$4)),IF($U181&gt;=Settings!$D$4,"$"&amp;FIXED(Settings!$D$4,0)&amp;" or more: written acknowledgment",""),"")</f>
        <v/>
      </c>
      <c r="T181" s="25">
        <f>IF(TRIM($A181&amp;"")&lt;&gt;"",1,0)</f>
        <v/>
      </c>
      <c r="U181" s="25">
        <f>IF(ISNUMBER($K181),$K181,"")</f>
        <v/>
      </c>
      <c r="V181" s="25">
        <f>IF(AND(ISNUMBER($K181),ISNUMBER($L181)),$K181,0)</f>
        <v/>
      </c>
    </row>
    <row r="182">
      <c r="A182" s="26" t="n"/>
      <c r="B182" s="26" t="n"/>
      <c r="C182" s="26" t="n"/>
      <c r="D182" s="26" t="n"/>
      <c r="E182" s="26" t="n"/>
      <c r="F182" s="27" t="n"/>
      <c r="G182" s="26" t="n"/>
      <c r="H182" s="27" t="n"/>
      <c r="I182" s="26" t="n"/>
      <c r="J182" s="26" t="n"/>
      <c r="K182" s="28" t="n"/>
      <c r="L182" s="27" t="n"/>
      <c r="M182" s="27" t="n"/>
      <c r="N182" s="26" t="n"/>
      <c r="P182" s="22">
        <f>IF($T182=0,"",IF(ISNUMBER($H182),$H182,IF(AND(ISNUMBER($F182),ISNUMBER(Settings!$D$3)),$F182+Settings!$D$3,"")))</f>
        <v/>
      </c>
      <c r="Q182" s="23">
        <f>IF(AND($T182=1,ISNUMBER($F182)),Settings!$D$2-$F182,"")</f>
        <v/>
      </c>
      <c r="R182" s="24">
        <f>IF($T182=0,"",IF($I182="No","Declined",IF($I182="Ask next time","Ask next time",IF(OR($I182="Yes",$I182="Partly"),IF(ISNUMBER($M182),"Thanked",IF(ISNUMBER($L182),"Send acknowledgment","Waiting for the gift")),IF(AND(ISNUMBER($P182),Settings!$D$2&gt;=$P182),"Follow up now","Follow-up booked")))))</f>
        <v/>
      </c>
      <c r="S182" s="24">
        <f>IF(AND(ISNUMBER($U182),ISNUMBER(Settings!$D$4)),IF($U182&gt;=Settings!$D$4,"$"&amp;FIXED(Settings!$D$4,0)&amp;" or more: written acknowledgment",""),"")</f>
        <v/>
      </c>
      <c r="T182" s="25">
        <f>IF(TRIM($A182&amp;"")&lt;&gt;"",1,0)</f>
        <v/>
      </c>
      <c r="U182" s="25">
        <f>IF(ISNUMBER($K182),$K182,"")</f>
        <v/>
      </c>
      <c r="V182" s="25">
        <f>IF(AND(ISNUMBER($K182),ISNUMBER($L182)),$K182,0)</f>
        <v/>
      </c>
    </row>
    <row r="183">
      <c r="A183" s="26" t="n"/>
      <c r="B183" s="26" t="n"/>
      <c r="C183" s="26" t="n"/>
      <c r="D183" s="26" t="n"/>
      <c r="E183" s="26" t="n"/>
      <c r="F183" s="27" t="n"/>
      <c r="G183" s="26" t="n"/>
      <c r="H183" s="27" t="n"/>
      <c r="I183" s="26" t="n"/>
      <c r="J183" s="26" t="n"/>
      <c r="K183" s="28" t="n"/>
      <c r="L183" s="27" t="n"/>
      <c r="M183" s="27" t="n"/>
      <c r="N183" s="26" t="n"/>
      <c r="P183" s="22">
        <f>IF($T183=0,"",IF(ISNUMBER($H183),$H183,IF(AND(ISNUMBER($F183),ISNUMBER(Settings!$D$3)),$F183+Settings!$D$3,"")))</f>
        <v/>
      </c>
      <c r="Q183" s="23">
        <f>IF(AND($T183=1,ISNUMBER($F183)),Settings!$D$2-$F183,"")</f>
        <v/>
      </c>
      <c r="R183" s="24">
        <f>IF($T183=0,"",IF($I183="No","Declined",IF($I183="Ask next time","Ask next time",IF(OR($I183="Yes",$I183="Partly"),IF(ISNUMBER($M183),"Thanked",IF(ISNUMBER($L183),"Send acknowledgment","Waiting for the gift")),IF(AND(ISNUMBER($P183),Settings!$D$2&gt;=$P183),"Follow up now","Follow-up booked")))))</f>
        <v/>
      </c>
      <c r="S183" s="24">
        <f>IF(AND(ISNUMBER($U183),ISNUMBER(Settings!$D$4)),IF($U183&gt;=Settings!$D$4,"$"&amp;FIXED(Settings!$D$4,0)&amp;" or more: written acknowledgment",""),"")</f>
        <v/>
      </c>
      <c r="T183" s="25">
        <f>IF(TRIM($A183&amp;"")&lt;&gt;"",1,0)</f>
        <v/>
      </c>
      <c r="U183" s="25">
        <f>IF(ISNUMBER($K183),$K183,"")</f>
        <v/>
      </c>
      <c r="V183" s="25">
        <f>IF(AND(ISNUMBER($K183),ISNUMBER($L183)),$K183,0)</f>
        <v/>
      </c>
    </row>
    <row r="184">
      <c r="A184" s="26" t="n"/>
      <c r="B184" s="26" t="n"/>
      <c r="C184" s="26" t="n"/>
      <c r="D184" s="26" t="n"/>
      <c r="E184" s="26" t="n"/>
      <c r="F184" s="27" t="n"/>
      <c r="G184" s="26" t="n"/>
      <c r="H184" s="27" t="n"/>
      <c r="I184" s="26" t="n"/>
      <c r="J184" s="26" t="n"/>
      <c r="K184" s="28" t="n"/>
      <c r="L184" s="27" t="n"/>
      <c r="M184" s="27" t="n"/>
      <c r="N184" s="26" t="n"/>
      <c r="P184" s="22">
        <f>IF($T184=0,"",IF(ISNUMBER($H184),$H184,IF(AND(ISNUMBER($F184),ISNUMBER(Settings!$D$3)),$F184+Settings!$D$3,"")))</f>
        <v/>
      </c>
      <c r="Q184" s="23">
        <f>IF(AND($T184=1,ISNUMBER($F184)),Settings!$D$2-$F184,"")</f>
        <v/>
      </c>
      <c r="R184" s="24">
        <f>IF($T184=0,"",IF($I184="No","Declined",IF($I184="Ask next time","Ask next time",IF(OR($I184="Yes",$I184="Partly"),IF(ISNUMBER($M184),"Thanked",IF(ISNUMBER($L184),"Send acknowledgment","Waiting for the gift")),IF(AND(ISNUMBER($P184),Settings!$D$2&gt;=$P184),"Follow up now","Follow-up booked")))))</f>
        <v/>
      </c>
      <c r="S184" s="24">
        <f>IF(AND(ISNUMBER($U184),ISNUMBER(Settings!$D$4)),IF($U184&gt;=Settings!$D$4,"$"&amp;FIXED(Settings!$D$4,0)&amp;" or more: written acknowledgment",""),"")</f>
        <v/>
      </c>
      <c r="T184" s="25">
        <f>IF(TRIM($A184&amp;"")&lt;&gt;"",1,0)</f>
        <v/>
      </c>
      <c r="U184" s="25">
        <f>IF(ISNUMBER($K184),$K184,"")</f>
        <v/>
      </c>
      <c r="V184" s="25">
        <f>IF(AND(ISNUMBER($K184),ISNUMBER($L184)),$K184,0)</f>
        <v/>
      </c>
    </row>
    <row r="185">
      <c r="A185" s="26" t="n"/>
      <c r="B185" s="26" t="n"/>
      <c r="C185" s="26" t="n"/>
      <c r="D185" s="26" t="n"/>
      <c r="E185" s="26" t="n"/>
      <c r="F185" s="27" t="n"/>
      <c r="G185" s="26" t="n"/>
      <c r="H185" s="27" t="n"/>
      <c r="I185" s="26" t="n"/>
      <c r="J185" s="26" t="n"/>
      <c r="K185" s="28" t="n"/>
      <c r="L185" s="27" t="n"/>
      <c r="M185" s="27" t="n"/>
      <c r="N185" s="26" t="n"/>
      <c r="P185" s="22">
        <f>IF($T185=0,"",IF(ISNUMBER($H185),$H185,IF(AND(ISNUMBER($F185),ISNUMBER(Settings!$D$3)),$F185+Settings!$D$3,"")))</f>
        <v/>
      </c>
      <c r="Q185" s="23">
        <f>IF(AND($T185=1,ISNUMBER($F185)),Settings!$D$2-$F185,"")</f>
        <v/>
      </c>
      <c r="R185" s="24">
        <f>IF($T185=0,"",IF($I185="No","Declined",IF($I185="Ask next time","Ask next time",IF(OR($I185="Yes",$I185="Partly"),IF(ISNUMBER($M185),"Thanked",IF(ISNUMBER($L185),"Send acknowledgment","Waiting for the gift")),IF(AND(ISNUMBER($P185),Settings!$D$2&gt;=$P185),"Follow up now","Follow-up booked")))))</f>
        <v/>
      </c>
      <c r="S185" s="24">
        <f>IF(AND(ISNUMBER($U185),ISNUMBER(Settings!$D$4)),IF($U185&gt;=Settings!$D$4,"$"&amp;FIXED(Settings!$D$4,0)&amp;" or more: written acknowledgment",""),"")</f>
        <v/>
      </c>
      <c r="T185" s="25">
        <f>IF(TRIM($A185&amp;"")&lt;&gt;"",1,0)</f>
        <v/>
      </c>
      <c r="U185" s="25">
        <f>IF(ISNUMBER($K185),$K185,"")</f>
        <v/>
      </c>
      <c r="V185" s="25">
        <f>IF(AND(ISNUMBER($K185),ISNUMBER($L185)),$K185,0)</f>
        <v/>
      </c>
    </row>
    <row r="186">
      <c r="A186" s="26" t="n"/>
      <c r="B186" s="26" t="n"/>
      <c r="C186" s="26" t="n"/>
      <c r="D186" s="26" t="n"/>
      <c r="E186" s="26" t="n"/>
      <c r="F186" s="27" t="n"/>
      <c r="G186" s="26" t="n"/>
      <c r="H186" s="27" t="n"/>
      <c r="I186" s="26" t="n"/>
      <c r="J186" s="26" t="n"/>
      <c r="K186" s="28" t="n"/>
      <c r="L186" s="27" t="n"/>
      <c r="M186" s="27" t="n"/>
      <c r="N186" s="26" t="n"/>
      <c r="P186" s="22">
        <f>IF($T186=0,"",IF(ISNUMBER($H186),$H186,IF(AND(ISNUMBER($F186),ISNUMBER(Settings!$D$3)),$F186+Settings!$D$3,"")))</f>
        <v/>
      </c>
      <c r="Q186" s="23">
        <f>IF(AND($T186=1,ISNUMBER($F186)),Settings!$D$2-$F186,"")</f>
        <v/>
      </c>
      <c r="R186" s="24">
        <f>IF($T186=0,"",IF($I186="No","Declined",IF($I186="Ask next time","Ask next time",IF(OR($I186="Yes",$I186="Partly"),IF(ISNUMBER($M186),"Thanked",IF(ISNUMBER($L186),"Send acknowledgment","Waiting for the gift")),IF(AND(ISNUMBER($P186),Settings!$D$2&gt;=$P186),"Follow up now","Follow-up booked")))))</f>
        <v/>
      </c>
      <c r="S186" s="24">
        <f>IF(AND(ISNUMBER($U186),ISNUMBER(Settings!$D$4)),IF($U186&gt;=Settings!$D$4,"$"&amp;FIXED(Settings!$D$4,0)&amp;" or more: written acknowledgment",""),"")</f>
        <v/>
      </c>
      <c r="T186" s="25">
        <f>IF(TRIM($A186&amp;"")&lt;&gt;"",1,0)</f>
        <v/>
      </c>
      <c r="U186" s="25">
        <f>IF(ISNUMBER($K186),$K186,"")</f>
        <v/>
      </c>
      <c r="V186" s="25">
        <f>IF(AND(ISNUMBER($K186),ISNUMBER($L186)),$K186,0)</f>
        <v/>
      </c>
    </row>
    <row r="187">
      <c r="A187" s="26" t="n"/>
      <c r="B187" s="26" t="n"/>
      <c r="C187" s="26" t="n"/>
      <c r="D187" s="26" t="n"/>
      <c r="E187" s="26" t="n"/>
      <c r="F187" s="27" t="n"/>
      <c r="G187" s="26" t="n"/>
      <c r="H187" s="27" t="n"/>
      <c r="I187" s="26" t="n"/>
      <c r="J187" s="26" t="n"/>
      <c r="K187" s="28" t="n"/>
      <c r="L187" s="27" t="n"/>
      <c r="M187" s="27" t="n"/>
      <c r="N187" s="26" t="n"/>
      <c r="P187" s="22">
        <f>IF($T187=0,"",IF(ISNUMBER($H187),$H187,IF(AND(ISNUMBER($F187),ISNUMBER(Settings!$D$3)),$F187+Settings!$D$3,"")))</f>
        <v/>
      </c>
      <c r="Q187" s="23">
        <f>IF(AND($T187=1,ISNUMBER($F187)),Settings!$D$2-$F187,"")</f>
        <v/>
      </c>
      <c r="R187" s="24">
        <f>IF($T187=0,"",IF($I187="No","Declined",IF($I187="Ask next time","Ask next time",IF(OR($I187="Yes",$I187="Partly"),IF(ISNUMBER($M187),"Thanked",IF(ISNUMBER($L187),"Send acknowledgment","Waiting for the gift")),IF(AND(ISNUMBER($P187),Settings!$D$2&gt;=$P187),"Follow up now","Follow-up booked")))))</f>
        <v/>
      </c>
      <c r="S187" s="24">
        <f>IF(AND(ISNUMBER($U187),ISNUMBER(Settings!$D$4)),IF($U187&gt;=Settings!$D$4,"$"&amp;FIXED(Settings!$D$4,0)&amp;" or more: written acknowledgment",""),"")</f>
        <v/>
      </c>
      <c r="T187" s="25">
        <f>IF(TRIM($A187&amp;"")&lt;&gt;"",1,0)</f>
        <v/>
      </c>
      <c r="U187" s="25">
        <f>IF(ISNUMBER($K187),$K187,"")</f>
        <v/>
      </c>
      <c r="V187" s="25">
        <f>IF(AND(ISNUMBER($K187),ISNUMBER($L187)),$K187,0)</f>
        <v/>
      </c>
    </row>
    <row r="188">
      <c r="A188" s="26" t="n"/>
      <c r="B188" s="26" t="n"/>
      <c r="C188" s="26" t="n"/>
      <c r="D188" s="26" t="n"/>
      <c r="E188" s="26" t="n"/>
      <c r="F188" s="27" t="n"/>
      <c r="G188" s="26" t="n"/>
      <c r="H188" s="27" t="n"/>
      <c r="I188" s="26" t="n"/>
      <c r="J188" s="26" t="n"/>
      <c r="K188" s="28" t="n"/>
      <c r="L188" s="27" t="n"/>
      <c r="M188" s="27" t="n"/>
      <c r="N188" s="26" t="n"/>
      <c r="P188" s="22">
        <f>IF($T188=0,"",IF(ISNUMBER($H188),$H188,IF(AND(ISNUMBER($F188),ISNUMBER(Settings!$D$3)),$F188+Settings!$D$3,"")))</f>
        <v/>
      </c>
      <c r="Q188" s="23">
        <f>IF(AND($T188=1,ISNUMBER($F188)),Settings!$D$2-$F188,"")</f>
        <v/>
      </c>
      <c r="R188" s="24">
        <f>IF($T188=0,"",IF($I188="No","Declined",IF($I188="Ask next time","Ask next time",IF(OR($I188="Yes",$I188="Partly"),IF(ISNUMBER($M188),"Thanked",IF(ISNUMBER($L188),"Send acknowledgment","Waiting for the gift")),IF(AND(ISNUMBER($P188),Settings!$D$2&gt;=$P188),"Follow up now","Follow-up booked")))))</f>
        <v/>
      </c>
      <c r="S188" s="24">
        <f>IF(AND(ISNUMBER($U188),ISNUMBER(Settings!$D$4)),IF($U188&gt;=Settings!$D$4,"$"&amp;FIXED(Settings!$D$4,0)&amp;" or more: written acknowledgment",""),"")</f>
        <v/>
      </c>
      <c r="T188" s="25">
        <f>IF(TRIM($A188&amp;"")&lt;&gt;"",1,0)</f>
        <v/>
      </c>
      <c r="U188" s="25">
        <f>IF(ISNUMBER($K188),$K188,"")</f>
        <v/>
      </c>
      <c r="V188" s="25">
        <f>IF(AND(ISNUMBER($K188),ISNUMBER($L188)),$K188,0)</f>
        <v/>
      </c>
    </row>
    <row r="189">
      <c r="A189" s="26" t="n"/>
      <c r="B189" s="26" t="n"/>
      <c r="C189" s="26" t="n"/>
      <c r="D189" s="26" t="n"/>
      <c r="E189" s="26" t="n"/>
      <c r="F189" s="27" t="n"/>
      <c r="G189" s="26" t="n"/>
      <c r="H189" s="27" t="n"/>
      <c r="I189" s="26" t="n"/>
      <c r="J189" s="26" t="n"/>
      <c r="K189" s="28" t="n"/>
      <c r="L189" s="27" t="n"/>
      <c r="M189" s="27" t="n"/>
      <c r="N189" s="26" t="n"/>
      <c r="P189" s="22">
        <f>IF($T189=0,"",IF(ISNUMBER($H189),$H189,IF(AND(ISNUMBER($F189),ISNUMBER(Settings!$D$3)),$F189+Settings!$D$3,"")))</f>
        <v/>
      </c>
      <c r="Q189" s="23">
        <f>IF(AND($T189=1,ISNUMBER($F189)),Settings!$D$2-$F189,"")</f>
        <v/>
      </c>
      <c r="R189" s="24">
        <f>IF($T189=0,"",IF($I189="No","Declined",IF($I189="Ask next time","Ask next time",IF(OR($I189="Yes",$I189="Partly"),IF(ISNUMBER($M189),"Thanked",IF(ISNUMBER($L189),"Send acknowledgment","Waiting for the gift")),IF(AND(ISNUMBER($P189),Settings!$D$2&gt;=$P189),"Follow up now","Follow-up booked")))))</f>
        <v/>
      </c>
      <c r="S189" s="24">
        <f>IF(AND(ISNUMBER($U189),ISNUMBER(Settings!$D$4)),IF($U189&gt;=Settings!$D$4,"$"&amp;FIXED(Settings!$D$4,0)&amp;" or more: written acknowledgment",""),"")</f>
        <v/>
      </c>
      <c r="T189" s="25">
        <f>IF(TRIM($A189&amp;"")&lt;&gt;"",1,0)</f>
        <v/>
      </c>
      <c r="U189" s="25">
        <f>IF(ISNUMBER($K189),$K189,"")</f>
        <v/>
      </c>
      <c r="V189" s="25">
        <f>IF(AND(ISNUMBER($K189),ISNUMBER($L189)),$K189,0)</f>
        <v/>
      </c>
    </row>
    <row r="190">
      <c r="A190" s="26" t="n"/>
      <c r="B190" s="26" t="n"/>
      <c r="C190" s="26" t="n"/>
      <c r="D190" s="26" t="n"/>
      <c r="E190" s="26" t="n"/>
      <c r="F190" s="27" t="n"/>
      <c r="G190" s="26" t="n"/>
      <c r="H190" s="27" t="n"/>
      <c r="I190" s="26" t="n"/>
      <c r="J190" s="26" t="n"/>
      <c r="K190" s="28" t="n"/>
      <c r="L190" s="27" t="n"/>
      <c r="M190" s="27" t="n"/>
      <c r="N190" s="26" t="n"/>
      <c r="P190" s="22">
        <f>IF($T190=0,"",IF(ISNUMBER($H190),$H190,IF(AND(ISNUMBER($F190),ISNUMBER(Settings!$D$3)),$F190+Settings!$D$3,"")))</f>
        <v/>
      </c>
      <c r="Q190" s="23">
        <f>IF(AND($T190=1,ISNUMBER($F190)),Settings!$D$2-$F190,"")</f>
        <v/>
      </c>
      <c r="R190" s="24">
        <f>IF($T190=0,"",IF($I190="No","Declined",IF($I190="Ask next time","Ask next time",IF(OR($I190="Yes",$I190="Partly"),IF(ISNUMBER($M190),"Thanked",IF(ISNUMBER($L190),"Send acknowledgment","Waiting for the gift")),IF(AND(ISNUMBER($P190),Settings!$D$2&gt;=$P190),"Follow up now","Follow-up booked")))))</f>
        <v/>
      </c>
      <c r="S190" s="24">
        <f>IF(AND(ISNUMBER($U190),ISNUMBER(Settings!$D$4)),IF($U190&gt;=Settings!$D$4,"$"&amp;FIXED(Settings!$D$4,0)&amp;" or more: written acknowledgment",""),"")</f>
        <v/>
      </c>
      <c r="T190" s="25">
        <f>IF(TRIM($A190&amp;"")&lt;&gt;"",1,0)</f>
        <v/>
      </c>
      <c r="U190" s="25">
        <f>IF(ISNUMBER($K190),$K190,"")</f>
        <v/>
      </c>
      <c r="V190" s="25">
        <f>IF(AND(ISNUMBER($K190),ISNUMBER($L190)),$K190,0)</f>
        <v/>
      </c>
    </row>
    <row r="191">
      <c r="A191" s="26" t="n"/>
      <c r="B191" s="26" t="n"/>
      <c r="C191" s="26" t="n"/>
      <c r="D191" s="26" t="n"/>
      <c r="E191" s="26" t="n"/>
      <c r="F191" s="27" t="n"/>
      <c r="G191" s="26" t="n"/>
      <c r="H191" s="27" t="n"/>
      <c r="I191" s="26" t="n"/>
      <c r="J191" s="26" t="n"/>
      <c r="K191" s="28" t="n"/>
      <c r="L191" s="27" t="n"/>
      <c r="M191" s="27" t="n"/>
      <c r="N191" s="26" t="n"/>
      <c r="P191" s="22">
        <f>IF($T191=0,"",IF(ISNUMBER($H191),$H191,IF(AND(ISNUMBER($F191),ISNUMBER(Settings!$D$3)),$F191+Settings!$D$3,"")))</f>
        <v/>
      </c>
      <c r="Q191" s="23">
        <f>IF(AND($T191=1,ISNUMBER($F191)),Settings!$D$2-$F191,"")</f>
        <v/>
      </c>
      <c r="R191" s="24">
        <f>IF($T191=0,"",IF($I191="No","Declined",IF($I191="Ask next time","Ask next time",IF(OR($I191="Yes",$I191="Partly"),IF(ISNUMBER($M191),"Thanked",IF(ISNUMBER($L191),"Send acknowledgment","Waiting for the gift")),IF(AND(ISNUMBER($P191),Settings!$D$2&gt;=$P191),"Follow up now","Follow-up booked")))))</f>
        <v/>
      </c>
      <c r="S191" s="24">
        <f>IF(AND(ISNUMBER($U191),ISNUMBER(Settings!$D$4)),IF($U191&gt;=Settings!$D$4,"$"&amp;FIXED(Settings!$D$4,0)&amp;" or more: written acknowledgment",""),"")</f>
        <v/>
      </c>
      <c r="T191" s="25">
        <f>IF(TRIM($A191&amp;"")&lt;&gt;"",1,0)</f>
        <v/>
      </c>
      <c r="U191" s="25">
        <f>IF(ISNUMBER($K191),$K191,"")</f>
        <v/>
      </c>
      <c r="V191" s="25">
        <f>IF(AND(ISNUMBER($K191),ISNUMBER($L191)),$K191,0)</f>
        <v/>
      </c>
    </row>
    <row r="192">
      <c r="A192" s="26" t="n"/>
      <c r="B192" s="26" t="n"/>
      <c r="C192" s="26" t="n"/>
      <c r="D192" s="26" t="n"/>
      <c r="E192" s="26" t="n"/>
      <c r="F192" s="27" t="n"/>
      <c r="G192" s="26" t="n"/>
      <c r="H192" s="27" t="n"/>
      <c r="I192" s="26" t="n"/>
      <c r="J192" s="26" t="n"/>
      <c r="K192" s="28" t="n"/>
      <c r="L192" s="27" t="n"/>
      <c r="M192" s="27" t="n"/>
      <c r="N192" s="26" t="n"/>
      <c r="P192" s="22">
        <f>IF($T192=0,"",IF(ISNUMBER($H192),$H192,IF(AND(ISNUMBER($F192),ISNUMBER(Settings!$D$3)),$F192+Settings!$D$3,"")))</f>
        <v/>
      </c>
      <c r="Q192" s="23">
        <f>IF(AND($T192=1,ISNUMBER($F192)),Settings!$D$2-$F192,"")</f>
        <v/>
      </c>
      <c r="R192" s="24">
        <f>IF($T192=0,"",IF($I192="No","Declined",IF($I192="Ask next time","Ask next time",IF(OR($I192="Yes",$I192="Partly"),IF(ISNUMBER($M192),"Thanked",IF(ISNUMBER($L192),"Send acknowledgment","Waiting for the gift")),IF(AND(ISNUMBER($P192),Settings!$D$2&gt;=$P192),"Follow up now","Follow-up booked")))))</f>
        <v/>
      </c>
      <c r="S192" s="24">
        <f>IF(AND(ISNUMBER($U192),ISNUMBER(Settings!$D$4)),IF($U192&gt;=Settings!$D$4,"$"&amp;FIXED(Settings!$D$4,0)&amp;" or more: written acknowledgment",""),"")</f>
        <v/>
      </c>
      <c r="T192" s="25">
        <f>IF(TRIM($A192&amp;"")&lt;&gt;"",1,0)</f>
        <v/>
      </c>
      <c r="U192" s="25">
        <f>IF(ISNUMBER($K192),$K192,"")</f>
        <v/>
      </c>
      <c r="V192" s="25">
        <f>IF(AND(ISNUMBER($K192),ISNUMBER($L192)),$K192,0)</f>
        <v/>
      </c>
    </row>
    <row r="193">
      <c r="A193" s="26" t="n"/>
      <c r="B193" s="26" t="n"/>
      <c r="C193" s="26" t="n"/>
      <c r="D193" s="26" t="n"/>
      <c r="E193" s="26" t="n"/>
      <c r="F193" s="27" t="n"/>
      <c r="G193" s="26" t="n"/>
      <c r="H193" s="27" t="n"/>
      <c r="I193" s="26" t="n"/>
      <c r="J193" s="26" t="n"/>
      <c r="K193" s="28" t="n"/>
      <c r="L193" s="27" t="n"/>
      <c r="M193" s="27" t="n"/>
      <c r="N193" s="26" t="n"/>
      <c r="P193" s="22">
        <f>IF($T193=0,"",IF(ISNUMBER($H193),$H193,IF(AND(ISNUMBER($F193),ISNUMBER(Settings!$D$3)),$F193+Settings!$D$3,"")))</f>
        <v/>
      </c>
      <c r="Q193" s="23">
        <f>IF(AND($T193=1,ISNUMBER($F193)),Settings!$D$2-$F193,"")</f>
        <v/>
      </c>
      <c r="R193" s="24">
        <f>IF($T193=0,"",IF($I193="No","Declined",IF($I193="Ask next time","Ask next time",IF(OR($I193="Yes",$I193="Partly"),IF(ISNUMBER($M193),"Thanked",IF(ISNUMBER($L193),"Send acknowledgment","Waiting for the gift")),IF(AND(ISNUMBER($P193),Settings!$D$2&gt;=$P193),"Follow up now","Follow-up booked")))))</f>
        <v/>
      </c>
      <c r="S193" s="24">
        <f>IF(AND(ISNUMBER($U193),ISNUMBER(Settings!$D$4)),IF($U193&gt;=Settings!$D$4,"$"&amp;FIXED(Settings!$D$4,0)&amp;" or more: written acknowledgment",""),"")</f>
        <v/>
      </c>
      <c r="T193" s="25">
        <f>IF(TRIM($A193&amp;"")&lt;&gt;"",1,0)</f>
        <v/>
      </c>
      <c r="U193" s="25">
        <f>IF(ISNUMBER($K193),$K193,"")</f>
        <v/>
      </c>
      <c r="V193" s="25">
        <f>IF(AND(ISNUMBER($K193),ISNUMBER($L193)),$K193,0)</f>
        <v/>
      </c>
    </row>
    <row r="194">
      <c r="A194" s="26" t="n"/>
      <c r="B194" s="26" t="n"/>
      <c r="C194" s="26" t="n"/>
      <c r="D194" s="26" t="n"/>
      <c r="E194" s="26" t="n"/>
      <c r="F194" s="27" t="n"/>
      <c r="G194" s="26" t="n"/>
      <c r="H194" s="27" t="n"/>
      <c r="I194" s="26" t="n"/>
      <c r="J194" s="26" t="n"/>
      <c r="K194" s="28" t="n"/>
      <c r="L194" s="27" t="n"/>
      <c r="M194" s="27" t="n"/>
      <c r="N194" s="26" t="n"/>
      <c r="P194" s="22">
        <f>IF($T194=0,"",IF(ISNUMBER($H194),$H194,IF(AND(ISNUMBER($F194),ISNUMBER(Settings!$D$3)),$F194+Settings!$D$3,"")))</f>
        <v/>
      </c>
      <c r="Q194" s="23">
        <f>IF(AND($T194=1,ISNUMBER($F194)),Settings!$D$2-$F194,"")</f>
        <v/>
      </c>
      <c r="R194" s="24">
        <f>IF($T194=0,"",IF($I194="No","Declined",IF($I194="Ask next time","Ask next time",IF(OR($I194="Yes",$I194="Partly"),IF(ISNUMBER($M194),"Thanked",IF(ISNUMBER($L194),"Send acknowledgment","Waiting for the gift")),IF(AND(ISNUMBER($P194),Settings!$D$2&gt;=$P194),"Follow up now","Follow-up booked")))))</f>
        <v/>
      </c>
      <c r="S194" s="24">
        <f>IF(AND(ISNUMBER($U194),ISNUMBER(Settings!$D$4)),IF($U194&gt;=Settings!$D$4,"$"&amp;FIXED(Settings!$D$4,0)&amp;" or more: written acknowledgment",""),"")</f>
        <v/>
      </c>
      <c r="T194" s="25">
        <f>IF(TRIM($A194&amp;"")&lt;&gt;"",1,0)</f>
        <v/>
      </c>
      <c r="U194" s="25">
        <f>IF(ISNUMBER($K194),$K194,"")</f>
        <v/>
      </c>
      <c r="V194" s="25">
        <f>IF(AND(ISNUMBER($K194),ISNUMBER($L194)),$K194,0)</f>
        <v/>
      </c>
    </row>
    <row r="195">
      <c r="A195" s="26" t="n"/>
      <c r="B195" s="26" t="n"/>
      <c r="C195" s="26" t="n"/>
      <c r="D195" s="26" t="n"/>
      <c r="E195" s="26" t="n"/>
      <c r="F195" s="27" t="n"/>
      <c r="G195" s="26" t="n"/>
      <c r="H195" s="27" t="n"/>
      <c r="I195" s="26" t="n"/>
      <c r="J195" s="26" t="n"/>
      <c r="K195" s="28" t="n"/>
      <c r="L195" s="27" t="n"/>
      <c r="M195" s="27" t="n"/>
      <c r="N195" s="26" t="n"/>
      <c r="P195" s="22">
        <f>IF($T195=0,"",IF(ISNUMBER($H195),$H195,IF(AND(ISNUMBER($F195),ISNUMBER(Settings!$D$3)),$F195+Settings!$D$3,"")))</f>
        <v/>
      </c>
      <c r="Q195" s="23">
        <f>IF(AND($T195=1,ISNUMBER($F195)),Settings!$D$2-$F195,"")</f>
        <v/>
      </c>
      <c r="R195" s="24">
        <f>IF($T195=0,"",IF($I195="No","Declined",IF($I195="Ask next time","Ask next time",IF(OR($I195="Yes",$I195="Partly"),IF(ISNUMBER($M195),"Thanked",IF(ISNUMBER($L195),"Send acknowledgment","Waiting for the gift")),IF(AND(ISNUMBER($P195),Settings!$D$2&gt;=$P195),"Follow up now","Follow-up booked")))))</f>
        <v/>
      </c>
      <c r="S195" s="24">
        <f>IF(AND(ISNUMBER($U195),ISNUMBER(Settings!$D$4)),IF($U195&gt;=Settings!$D$4,"$"&amp;FIXED(Settings!$D$4,0)&amp;" or more: written acknowledgment",""),"")</f>
        <v/>
      </c>
      <c r="T195" s="25">
        <f>IF(TRIM($A195&amp;"")&lt;&gt;"",1,0)</f>
        <v/>
      </c>
      <c r="U195" s="25">
        <f>IF(ISNUMBER($K195),$K195,"")</f>
        <v/>
      </c>
      <c r="V195" s="25">
        <f>IF(AND(ISNUMBER($K195),ISNUMBER($L195)),$K195,0)</f>
        <v/>
      </c>
    </row>
    <row r="196">
      <c r="A196" s="26" t="n"/>
      <c r="B196" s="26" t="n"/>
      <c r="C196" s="26" t="n"/>
      <c r="D196" s="26" t="n"/>
      <c r="E196" s="26" t="n"/>
      <c r="F196" s="27" t="n"/>
      <c r="G196" s="26" t="n"/>
      <c r="H196" s="27" t="n"/>
      <c r="I196" s="26" t="n"/>
      <c r="J196" s="26" t="n"/>
      <c r="K196" s="28" t="n"/>
      <c r="L196" s="27" t="n"/>
      <c r="M196" s="27" t="n"/>
      <c r="N196" s="26" t="n"/>
      <c r="P196" s="22">
        <f>IF($T196=0,"",IF(ISNUMBER($H196),$H196,IF(AND(ISNUMBER($F196),ISNUMBER(Settings!$D$3)),$F196+Settings!$D$3,"")))</f>
        <v/>
      </c>
      <c r="Q196" s="23">
        <f>IF(AND($T196=1,ISNUMBER($F196)),Settings!$D$2-$F196,"")</f>
        <v/>
      </c>
      <c r="R196" s="24">
        <f>IF($T196=0,"",IF($I196="No","Declined",IF($I196="Ask next time","Ask next time",IF(OR($I196="Yes",$I196="Partly"),IF(ISNUMBER($M196),"Thanked",IF(ISNUMBER($L196),"Send acknowledgment","Waiting for the gift")),IF(AND(ISNUMBER($P196),Settings!$D$2&gt;=$P196),"Follow up now","Follow-up booked")))))</f>
        <v/>
      </c>
      <c r="S196" s="24">
        <f>IF(AND(ISNUMBER($U196),ISNUMBER(Settings!$D$4)),IF($U196&gt;=Settings!$D$4,"$"&amp;FIXED(Settings!$D$4,0)&amp;" or more: written acknowledgment",""),"")</f>
        <v/>
      </c>
      <c r="T196" s="25">
        <f>IF(TRIM($A196&amp;"")&lt;&gt;"",1,0)</f>
        <v/>
      </c>
      <c r="U196" s="25">
        <f>IF(ISNUMBER($K196),$K196,"")</f>
        <v/>
      </c>
      <c r="V196" s="25">
        <f>IF(AND(ISNUMBER($K196),ISNUMBER($L196)),$K196,0)</f>
        <v/>
      </c>
    </row>
    <row r="197">
      <c r="A197" s="26" t="n"/>
      <c r="B197" s="26" t="n"/>
      <c r="C197" s="26" t="n"/>
      <c r="D197" s="26" t="n"/>
      <c r="E197" s="26" t="n"/>
      <c r="F197" s="27" t="n"/>
      <c r="G197" s="26" t="n"/>
      <c r="H197" s="27" t="n"/>
      <c r="I197" s="26" t="n"/>
      <c r="J197" s="26" t="n"/>
      <c r="K197" s="28" t="n"/>
      <c r="L197" s="27" t="n"/>
      <c r="M197" s="27" t="n"/>
      <c r="N197" s="26" t="n"/>
      <c r="P197" s="22">
        <f>IF($T197=0,"",IF(ISNUMBER($H197),$H197,IF(AND(ISNUMBER($F197),ISNUMBER(Settings!$D$3)),$F197+Settings!$D$3,"")))</f>
        <v/>
      </c>
      <c r="Q197" s="23">
        <f>IF(AND($T197=1,ISNUMBER($F197)),Settings!$D$2-$F197,"")</f>
        <v/>
      </c>
      <c r="R197" s="24">
        <f>IF($T197=0,"",IF($I197="No","Declined",IF($I197="Ask next time","Ask next time",IF(OR($I197="Yes",$I197="Partly"),IF(ISNUMBER($M197),"Thanked",IF(ISNUMBER($L197),"Send acknowledgment","Waiting for the gift")),IF(AND(ISNUMBER($P197),Settings!$D$2&gt;=$P197),"Follow up now","Follow-up booked")))))</f>
        <v/>
      </c>
      <c r="S197" s="24">
        <f>IF(AND(ISNUMBER($U197),ISNUMBER(Settings!$D$4)),IF($U197&gt;=Settings!$D$4,"$"&amp;FIXED(Settings!$D$4,0)&amp;" or more: written acknowledgment",""),"")</f>
        <v/>
      </c>
      <c r="T197" s="25">
        <f>IF(TRIM($A197&amp;"")&lt;&gt;"",1,0)</f>
        <v/>
      </c>
      <c r="U197" s="25">
        <f>IF(ISNUMBER($K197),$K197,"")</f>
        <v/>
      </c>
      <c r="V197" s="25">
        <f>IF(AND(ISNUMBER($K197),ISNUMBER($L197)),$K197,0)</f>
        <v/>
      </c>
    </row>
    <row r="198">
      <c r="A198" s="26" t="n"/>
      <c r="B198" s="26" t="n"/>
      <c r="C198" s="26" t="n"/>
      <c r="D198" s="26" t="n"/>
      <c r="E198" s="26" t="n"/>
      <c r="F198" s="27" t="n"/>
      <c r="G198" s="26" t="n"/>
      <c r="H198" s="27" t="n"/>
      <c r="I198" s="26" t="n"/>
      <c r="J198" s="26" t="n"/>
      <c r="K198" s="28" t="n"/>
      <c r="L198" s="27" t="n"/>
      <c r="M198" s="27" t="n"/>
      <c r="N198" s="26" t="n"/>
      <c r="P198" s="22">
        <f>IF($T198=0,"",IF(ISNUMBER($H198),$H198,IF(AND(ISNUMBER($F198),ISNUMBER(Settings!$D$3)),$F198+Settings!$D$3,"")))</f>
        <v/>
      </c>
      <c r="Q198" s="23">
        <f>IF(AND($T198=1,ISNUMBER($F198)),Settings!$D$2-$F198,"")</f>
        <v/>
      </c>
      <c r="R198" s="24">
        <f>IF($T198=0,"",IF($I198="No","Declined",IF($I198="Ask next time","Ask next time",IF(OR($I198="Yes",$I198="Partly"),IF(ISNUMBER($M198),"Thanked",IF(ISNUMBER($L198),"Send acknowledgment","Waiting for the gift")),IF(AND(ISNUMBER($P198),Settings!$D$2&gt;=$P198),"Follow up now","Follow-up booked")))))</f>
        <v/>
      </c>
      <c r="S198" s="24">
        <f>IF(AND(ISNUMBER($U198),ISNUMBER(Settings!$D$4)),IF($U198&gt;=Settings!$D$4,"$"&amp;FIXED(Settings!$D$4,0)&amp;" or more: written acknowledgment",""),"")</f>
        <v/>
      </c>
      <c r="T198" s="25">
        <f>IF(TRIM($A198&amp;"")&lt;&gt;"",1,0)</f>
        <v/>
      </c>
      <c r="U198" s="25">
        <f>IF(ISNUMBER($K198),$K198,"")</f>
        <v/>
      </c>
      <c r="V198" s="25">
        <f>IF(AND(ISNUMBER($K198),ISNUMBER($L198)),$K198,0)</f>
        <v/>
      </c>
    </row>
    <row r="199">
      <c r="A199" s="26" t="n"/>
      <c r="B199" s="26" t="n"/>
      <c r="C199" s="26" t="n"/>
      <c r="D199" s="26" t="n"/>
      <c r="E199" s="26" t="n"/>
      <c r="F199" s="27" t="n"/>
      <c r="G199" s="26" t="n"/>
      <c r="H199" s="27" t="n"/>
      <c r="I199" s="26" t="n"/>
      <c r="J199" s="26" t="n"/>
      <c r="K199" s="28" t="n"/>
      <c r="L199" s="27" t="n"/>
      <c r="M199" s="27" t="n"/>
      <c r="N199" s="26" t="n"/>
      <c r="P199" s="22">
        <f>IF($T199=0,"",IF(ISNUMBER($H199),$H199,IF(AND(ISNUMBER($F199),ISNUMBER(Settings!$D$3)),$F199+Settings!$D$3,"")))</f>
        <v/>
      </c>
      <c r="Q199" s="23">
        <f>IF(AND($T199=1,ISNUMBER($F199)),Settings!$D$2-$F199,"")</f>
        <v/>
      </c>
      <c r="R199" s="24">
        <f>IF($T199=0,"",IF($I199="No","Declined",IF($I199="Ask next time","Ask next time",IF(OR($I199="Yes",$I199="Partly"),IF(ISNUMBER($M199),"Thanked",IF(ISNUMBER($L199),"Send acknowledgment","Waiting for the gift")),IF(AND(ISNUMBER($P199),Settings!$D$2&gt;=$P199),"Follow up now","Follow-up booked")))))</f>
        <v/>
      </c>
      <c r="S199" s="24">
        <f>IF(AND(ISNUMBER($U199),ISNUMBER(Settings!$D$4)),IF($U199&gt;=Settings!$D$4,"$"&amp;FIXED(Settings!$D$4,0)&amp;" or more: written acknowledgment",""),"")</f>
        <v/>
      </c>
      <c r="T199" s="25">
        <f>IF(TRIM($A199&amp;"")&lt;&gt;"",1,0)</f>
        <v/>
      </c>
      <c r="U199" s="25">
        <f>IF(ISNUMBER($K199),$K199,"")</f>
        <v/>
      </c>
      <c r="V199" s="25">
        <f>IF(AND(ISNUMBER($K199),ISNUMBER($L199)),$K199,0)</f>
        <v/>
      </c>
    </row>
    <row r="200">
      <c r="A200" s="26" t="n"/>
      <c r="B200" s="26" t="n"/>
      <c r="C200" s="26" t="n"/>
      <c r="D200" s="26" t="n"/>
      <c r="E200" s="26" t="n"/>
      <c r="F200" s="27" t="n"/>
      <c r="G200" s="26" t="n"/>
      <c r="H200" s="27" t="n"/>
      <c r="I200" s="26" t="n"/>
      <c r="J200" s="26" t="n"/>
      <c r="K200" s="28" t="n"/>
      <c r="L200" s="27" t="n"/>
      <c r="M200" s="27" t="n"/>
      <c r="N200" s="26" t="n"/>
      <c r="P200" s="22">
        <f>IF($T200=0,"",IF(ISNUMBER($H200),$H200,IF(AND(ISNUMBER($F200),ISNUMBER(Settings!$D$3)),$F200+Settings!$D$3,"")))</f>
        <v/>
      </c>
      <c r="Q200" s="23">
        <f>IF(AND($T200=1,ISNUMBER($F200)),Settings!$D$2-$F200,"")</f>
        <v/>
      </c>
      <c r="R200" s="24">
        <f>IF($T200=0,"",IF($I200="No","Declined",IF($I200="Ask next time","Ask next time",IF(OR($I200="Yes",$I200="Partly"),IF(ISNUMBER($M200),"Thanked",IF(ISNUMBER($L200),"Send acknowledgment","Waiting for the gift")),IF(AND(ISNUMBER($P200),Settings!$D$2&gt;=$P200),"Follow up now","Follow-up booked")))))</f>
        <v/>
      </c>
      <c r="S200" s="24">
        <f>IF(AND(ISNUMBER($U200),ISNUMBER(Settings!$D$4)),IF($U200&gt;=Settings!$D$4,"$"&amp;FIXED(Settings!$D$4,0)&amp;" or more: written acknowledgment",""),"")</f>
        <v/>
      </c>
      <c r="T200" s="25">
        <f>IF(TRIM($A200&amp;"")&lt;&gt;"",1,0)</f>
        <v/>
      </c>
      <c r="U200" s="25">
        <f>IF(ISNUMBER($K200),$K200,"")</f>
        <v/>
      </c>
      <c r="V200" s="25">
        <f>IF(AND(ISNUMBER($K200),ISNUMBER($L200)),$K200,0)</f>
        <v/>
      </c>
    </row>
    <row r="201">
      <c r="A201" s="26" t="n"/>
      <c r="B201" s="26" t="n"/>
      <c r="C201" s="26" t="n"/>
      <c r="D201" s="26" t="n"/>
      <c r="E201" s="26" t="n"/>
      <c r="F201" s="27" t="n"/>
      <c r="G201" s="26" t="n"/>
      <c r="H201" s="27" t="n"/>
      <c r="I201" s="26" t="n"/>
      <c r="J201" s="26" t="n"/>
      <c r="K201" s="28" t="n"/>
      <c r="L201" s="27" t="n"/>
      <c r="M201" s="27" t="n"/>
      <c r="N201" s="26" t="n"/>
      <c r="P201" s="22">
        <f>IF($T201=0,"",IF(ISNUMBER($H201),$H201,IF(AND(ISNUMBER($F201),ISNUMBER(Settings!$D$3)),$F201+Settings!$D$3,"")))</f>
        <v/>
      </c>
      <c r="Q201" s="23">
        <f>IF(AND($T201=1,ISNUMBER($F201)),Settings!$D$2-$F201,"")</f>
        <v/>
      </c>
      <c r="R201" s="24">
        <f>IF($T201=0,"",IF($I201="No","Declined",IF($I201="Ask next time","Ask next time",IF(OR($I201="Yes",$I201="Partly"),IF(ISNUMBER($M201),"Thanked",IF(ISNUMBER($L201),"Send acknowledgment","Waiting for the gift")),IF(AND(ISNUMBER($P201),Settings!$D$2&gt;=$P201),"Follow up now","Follow-up booked")))))</f>
        <v/>
      </c>
      <c r="S201" s="24">
        <f>IF(AND(ISNUMBER($U201),ISNUMBER(Settings!$D$4)),IF($U201&gt;=Settings!$D$4,"$"&amp;FIXED(Settings!$D$4,0)&amp;" or more: written acknowledgment",""),"")</f>
        <v/>
      </c>
      <c r="T201" s="25">
        <f>IF(TRIM($A201&amp;"")&lt;&gt;"",1,0)</f>
        <v/>
      </c>
      <c r="U201" s="25">
        <f>IF(ISNUMBER($K201),$K201,"")</f>
        <v/>
      </c>
      <c r="V201" s="25">
        <f>IF(AND(ISNUMBER($K201),ISNUMBER($L201)),$K201,0)</f>
        <v/>
      </c>
    </row>
    <row r="202">
      <c r="A202" s="26" t="n"/>
      <c r="B202" s="26" t="n"/>
      <c r="C202" s="26" t="n"/>
      <c r="D202" s="26" t="n"/>
      <c r="E202" s="26" t="n"/>
      <c r="F202" s="27" t="n"/>
      <c r="G202" s="26" t="n"/>
      <c r="H202" s="27" t="n"/>
      <c r="I202" s="26" t="n"/>
      <c r="J202" s="26" t="n"/>
      <c r="K202" s="28" t="n"/>
      <c r="L202" s="27" t="n"/>
      <c r="M202" s="27" t="n"/>
      <c r="N202" s="26" t="n"/>
      <c r="P202" s="22">
        <f>IF($T202=0,"",IF(ISNUMBER($H202),$H202,IF(AND(ISNUMBER($F202),ISNUMBER(Settings!$D$3)),$F202+Settings!$D$3,"")))</f>
        <v/>
      </c>
      <c r="Q202" s="23">
        <f>IF(AND($T202=1,ISNUMBER($F202)),Settings!$D$2-$F202,"")</f>
        <v/>
      </c>
      <c r="R202" s="24">
        <f>IF($T202=0,"",IF($I202="No","Declined",IF($I202="Ask next time","Ask next time",IF(OR($I202="Yes",$I202="Partly"),IF(ISNUMBER($M202),"Thanked",IF(ISNUMBER($L202),"Send acknowledgment","Waiting for the gift")),IF(AND(ISNUMBER($P202),Settings!$D$2&gt;=$P202),"Follow up now","Follow-up booked")))))</f>
        <v/>
      </c>
      <c r="S202" s="24">
        <f>IF(AND(ISNUMBER($U202),ISNUMBER(Settings!$D$4)),IF($U202&gt;=Settings!$D$4,"$"&amp;FIXED(Settings!$D$4,0)&amp;" or more: written acknowledgment",""),"")</f>
        <v/>
      </c>
      <c r="T202" s="25">
        <f>IF(TRIM($A202&amp;"")&lt;&gt;"",1,0)</f>
        <v/>
      </c>
      <c r="U202" s="25">
        <f>IF(ISNUMBER($K202),$K202,"")</f>
        <v/>
      </c>
      <c r="V202" s="25">
        <f>IF(AND(ISNUMBER($K202),ISNUMBER($L202)),$K202,0)</f>
        <v/>
      </c>
    </row>
    <row r="203">
      <c r="A203" s="26" t="n"/>
      <c r="B203" s="26" t="n"/>
      <c r="C203" s="26" t="n"/>
      <c r="D203" s="26" t="n"/>
      <c r="E203" s="26" t="n"/>
      <c r="F203" s="27" t="n"/>
      <c r="G203" s="26" t="n"/>
      <c r="H203" s="27" t="n"/>
      <c r="I203" s="26" t="n"/>
      <c r="J203" s="26" t="n"/>
      <c r="K203" s="28" t="n"/>
      <c r="L203" s="27" t="n"/>
      <c r="M203" s="27" t="n"/>
      <c r="N203" s="26" t="n"/>
      <c r="P203" s="22">
        <f>IF($T203=0,"",IF(ISNUMBER($H203),$H203,IF(AND(ISNUMBER($F203),ISNUMBER(Settings!$D$3)),$F203+Settings!$D$3,"")))</f>
        <v/>
      </c>
      <c r="Q203" s="23">
        <f>IF(AND($T203=1,ISNUMBER($F203)),Settings!$D$2-$F203,"")</f>
        <v/>
      </c>
      <c r="R203" s="24">
        <f>IF($T203=0,"",IF($I203="No","Declined",IF($I203="Ask next time","Ask next time",IF(OR($I203="Yes",$I203="Partly"),IF(ISNUMBER($M203),"Thanked",IF(ISNUMBER($L203),"Send acknowledgment","Waiting for the gift")),IF(AND(ISNUMBER($P203),Settings!$D$2&gt;=$P203),"Follow up now","Follow-up booked")))))</f>
        <v/>
      </c>
      <c r="S203" s="24">
        <f>IF(AND(ISNUMBER($U203),ISNUMBER(Settings!$D$4)),IF($U203&gt;=Settings!$D$4,"$"&amp;FIXED(Settings!$D$4,0)&amp;" or more: written acknowledgment",""),"")</f>
        <v/>
      </c>
      <c r="T203" s="25">
        <f>IF(TRIM($A203&amp;"")&lt;&gt;"",1,0)</f>
        <v/>
      </c>
      <c r="U203" s="25">
        <f>IF(ISNUMBER($K203),$K203,"")</f>
        <v/>
      </c>
      <c r="V203" s="25">
        <f>IF(AND(ISNUMBER($K203),ISNUMBER($L203)),$K203,0)</f>
        <v/>
      </c>
    </row>
    <row r="204">
      <c r="A204" s="26" t="n"/>
      <c r="B204" s="26" t="n"/>
      <c r="C204" s="26" t="n"/>
      <c r="D204" s="26" t="n"/>
      <c r="E204" s="26" t="n"/>
      <c r="F204" s="27" t="n"/>
      <c r="G204" s="26" t="n"/>
      <c r="H204" s="27" t="n"/>
      <c r="I204" s="26" t="n"/>
      <c r="J204" s="26" t="n"/>
      <c r="K204" s="28" t="n"/>
      <c r="L204" s="27" t="n"/>
      <c r="M204" s="27" t="n"/>
      <c r="N204" s="26" t="n"/>
      <c r="P204" s="22">
        <f>IF($T204=0,"",IF(ISNUMBER($H204),$H204,IF(AND(ISNUMBER($F204),ISNUMBER(Settings!$D$3)),$F204+Settings!$D$3,"")))</f>
        <v/>
      </c>
      <c r="Q204" s="23">
        <f>IF(AND($T204=1,ISNUMBER($F204)),Settings!$D$2-$F204,"")</f>
        <v/>
      </c>
      <c r="R204" s="24">
        <f>IF($T204=0,"",IF($I204="No","Declined",IF($I204="Ask next time","Ask next time",IF(OR($I204="Yes",$I204="Partly"),IF(ISNUMBER($M204),"Thanked",IF(ISNUMBER($L204),"Send acknowledgment","Waiting for the gift")),IF(AND(ISNUMBER($P204),Settings!$D$2&gt;=$P204),"Follow up now","Follow-up booked")))))</f>
        <v/>
      </c>
      <c r="S204" s="24">
        <f>IF(AND(ISNUMBER($U204),ISNUMBER(Settings!$D$4)),IF($U204&gt;=Settings!$D$4,"$"&amp;FIXED(Settings!$D$4,0)&amp;" or more: written acknowledgment",""),"")</f>
        <v/>
      </c>
      <c r="T204" s="25">
        <f>IF(TRIM($A204&amp;"")&lt;&gt;"",1,0)</f>
        <v/>
      </c>
      <c r="U204" s="25">
        <f>IF(ISNUMBER($K204),$K204,"")</f>
        <v/>
      </c>
      <c r="V204" s="25">
        <f>IF(AND(ISNUMBER($K204),ISNUMBER($L204)),$K204,0)</f>
        <v/>
      </c>
    </row>
    <row r="205">
      <c r="A205" s="26" t="n"/>
      <c r="B205" s="26" t="n"/>
      <c r="C205" s="26" t="n"/>
      <c r="D205" s="26" t="n"/>
      <c r="E205" s="26" t="n"/>
      <c r="F205" s="27" t="n"/>
      <c r="G205" s="26" t="n"/>
      <c r="H205" s="27" t="n"/>
      <c r="I205" s="26" t="n"/>
      <c r="J205" s="26" t="n"/>
      <c r="K205" s="28" t="n"/>
      <c r="L205" s="27" t="n"/>
      <c r="M205" s="27" t="n"/>
      <c r="N205" s="26" t="n"/>
      <c r="P205" s="22">
        <f>IF($T205=0,"",IF(ISNUMBER($H205),$H205,IF(AND(ISNUMBER($F205),ISNUMBER(Settings!$D$3)),$F205+Settings!$D$3,"")))</f>
        <v/>
      </c>
      <c r="Q205" s="23">
        <f>IF(AND($T205=1,ISNUMBER($F205)),Settings!$D$2-$F205,"")</f>
        <v/>
      </c>
      <c r="R205" s="24">
        <f>IF($T205=0,"",IF($I205="No","Declined",IF($I205="Ask next time","Ask next time",IF(OR($I205="Yes",$I205="Partly"),IF(ISNUMBER($M205),"Thanked",IF(ISNUMBER($L205),"Send acknowledgment","Waiting for the gift")),IF(AND(ISNUMBER($P205),Settings!$D$2&gt;=$P205),"Follow up now","Follow-up booked")))))</f>
        <v/>
      </c>
      <c r="S205" s="24">
        <f>IF(AND(ISNUMBER($U205),ISNUMBER(Settings!$D$4)),IF($U205&gt;=Settings!$D$4,"$"&amp;FIXED(Settings!$D$4,0)&amp;" or more: written acknowledgment",""),"")</f>
        <v/>
      </c>
      <c r="T205" s="25">
        <f>IF(TRIM($A205&amp;"")&lt;&gt;"",1,0)</f>
        <v/>
      </c>
      <c r="U205" s="25">
        <f>IF(ISNUMBER($K205),$K205,"")</f>
        <v/>
      </c>
      <c r="V205" s="25">
        <f>IF(AND(ISNUMBER($K205),ISNUMBER($L205)),$K205,0)</f>
        <v/>
      </c>
    </row>
    <row r="206">
      <c r="A206" s="26" t="n"/>
      <c r="B206" s="26" t="n"/>
      <c r="C206" s="26" t="n"/>
      <c r="D206" s="26" t="n"/>
      <c r="E206" s="26" t="n"/>
      <c r="F206" s="27" t="n"/>
      <c r="G206" s="26" t="n"/>
      <c r="H206" s="27" t="n"/>
      <c r="I206" s="26" t="n"/>
      <c r="J206" s="26" t="n"/>
      <c r="K206" s="28" t="n"/>
      <c r="L206" s="27" t="n"/>
      <c r="M206" s="27" t="n"/>
      <c r="N206" s="26" t="n"/>
      <c r="P206" s="22">
        <f>IF($T206=0,"",IF(ISNUMBER($H206),$H206,IF(AND(ISNUMBER($F206),ISNUMBER(Settings!$D$3)),$F206+Settings!$D$3,"")))</f>
        <v/>
      </c>
      <c r="Q206" s="23">
        <f>IF(AND($T206=1,ISNUMBER($F206)),Settings!$D$2-$F206,"")</f>
        <v/>
      </c>
      <c r="R206" s="24">
        <f>IF($T206=0,"",IF($I206="No","Declined",IF($I206="Ask next time","Ask next time",IF(OR($I206="Yes",$I206="Partly"),IF(ISNUMBER($M206),"Thanked",IF(ISNUMBER($L206),"Send acknowledgment","Waiting for the gift")),IF(AND(ISNUMBER($P206),Settings!$D$2&gt;=$P206),"Follow up now","Follow-up booked")))))</f>
        <v/>
      </c>
      <c r="S206" s="24">
        <f>IF(AND(ISNUMBER($U206),ISNUMBER(Settings!$D$4)),IF($U206&gt;=Settings!$D$4,"$"&amp;FIXED(Settings!$D$4,0)&amp;" or more: written acknowledgment",""),"")</f>
        <v/>
      </c>
      <c r="T206" s="25">
        <f>IF(TRIM($A206&amp;"")&lt;&gt;"",1,0)</f>
        <v/>
      </c>
      <c r="U206" s="25">
        <f>IF(ISNUMBER($K206),$K206,"")</f>
        <v/>
      </c>
      <c r="V206" s="25">
        <f>IF(AND(ISNUMBER($K206),ISNUMBER($L206)),$K206,0)</f>
        <v/>
      </c>
    </row>
    <row r="207">
      <c r="A207" s="26" t="n"/>
      <c r="B207" s="26" t="n"/>
      <c r="C207" s="26" t="n"/>
      <c r="D207" s="26" t="n"/>
      <c r="E207" s="26" t="n"/>
      <c r="F207" s="27" t="n"/>
      <c r="G207" s="26" t="n"/>
      <c r="H207" s="27" t="n"/>
      <c r="I207" s="26" t="n"/>
      <c r="J207" s="26" t="n"/>
      <c r="K207" s="28" t="n"/>
      <c r="L207" s="27" t="n"/>
      <c r="M207" s="27" t="n"/>
      <c r="N207" s="26" t="n"/>
      <c r="P207" s="22">
        <f>IF($T207=0,"",IF(ISNUMBER($H207),$H207,IF(AND(ISNUMBER($F207),ISNUMBER(Settings!$D$3)),$F207+Settings!$D$3,"")))</f>
        <v/>
      </c>
      <c r="Q207" s="23">
        <f>IF(AND($T207=1,ISNUMBER($F207)),Settings!$D$2-$F207,"")</f>
        <v/>
      </c>
      <c r="R207" s="24">
        <f>IF($T207=0,"",IF($I207="No","Declined",IF($I207="Ask next time","Ask next time",IF(OR($I207="Yes",$I207="Partly"),IF(ISNUMBER($M207),"Thanked",IF(ISNUMBER($L207),"Send acknowledgment","Waiting for the gift")),IF(AND(ISNUMBER($P207),Settings!$D$2&gt;=$P207),"Follow up now","Follow-up booked")))))</f>
        <v/>
      </c>
      <c r="S207" s="24">
        <f>IF(AND(ISNUMBER($U207),ISNUMBER(Settings!$D$4)),IF($U207&gt;=Settings!$D$4,"$"&amp;FIXED(Settings!$D$4,0)&amp;" or more: written acknowledgment",""),"")</f>
        <v/>
      </c>
      <c r="T207" s="25">
        <f>IF(TRIM($A207&amp;"")&lt;&gt;"",1,0)</f>
        <v/>
      </c>
      <c r="U207" s="25">
        <f>IF(ISNUMBER($K207),$K207,"")</f>
        <v/>
      </c>
      <c r="V207" s="25">
        <f>IF(AND(ISNUMBER($K207),ISNUMBER($L207)),$K207,0)</f>
        <v/>
      </c>
    </row>
    <row r="208">
      <c r="A208" s="26" t="n"/>
      <c r="B208" s="26" t="n"/>
      <c r="C208" s="26" t="n"/>
      <c r="D208" s="26" t="n"/>
      <c r="E208" s="26" t="n"/>
      <c r="F208" s="27" t="n"/>
      <c r="G208" s="26" t="n"/>
      <c r="H208" s="27" t="n"/>
      <c r="I208" s="26" t="n"/>
      <c r="J208" s="26" t="n"/>
      <c r="K208" s="28" t="n"/>
      <c r="L208" s="27" t="n"/>
      <c r="M208" s="27" t="n"/>
      <c r="N208" s="26" t="n"/>
      <c r="P208" s="22">
        <f>IF($T208=0,"",IF(ISNUMBER($H208),$H208,IF(AND(ISNUMBER($F208),ISNUMBER(Settings!$D$3)),$F208+Settings!$D$3,"")))</f>
        <v/>
      </c>
      <c r="Q208" s="23">
        <f>IF(AND($T208=1,ISNUMBER($F208)),Settings!$D$2-$F208,"")</f>
        <v/>
      </c>
      <c r="R208" s="24">
        <f>IF($T208=0,"",IF($I208="No","Declined",IF($I208="Ask next time","Ask next time",IF(OR($I208="Yes",$I208="Partly"),IF(ISNUMBER($M208),"Thanked",IF(ISNUMBER($L208),"Send acknowledgment","Waiting for the gift")),IF(AND(ISNUMBER($P208),Settings!$D$2&gt;=$P208),"Follow up now","Follow-up booked")))))</f>
        <v/>
      </c>
      <c r="S208" s="24">
        <f>IF(AND(ISNUMBER($U208),ISNUMBER(Settings!$D$4)),IF($U208&gt;=Settings!$D$4,"$"&amp;FIXED(Settings!$D$4,0)&amp;" or more: written acknowledgment",""),"")</f>
        <v/>
      </c>
      <c r="T208" s="25">
        <f>IF(TRIM($A208&amp;"")&lt;&gt;"",1,0)</f>
        <v/>
      </c>
      <c r="U208" s="25">
        <f>IF(ISNUMBER($K208),$K208,"")</f>
        <v/>
      </c>
      <c r="V208" s="25">
        <f>IF(AND(ISNUMBER($K208),ISNUMBER($L208)),$K208,0)</f>
        <v/>
      </c>
    </row>
    <row r="209">
      <c r="A209" s="26" t="n"/>
      <c r="B209" s="26" t="n"/>
      <c r="C209" s="26" t="n"/>
      <c r="D209" s="26" t="n"/>
      <c r="E209" s="26" t="n"/>
      <c r="F209" s="27" t="n"/>
      <c r="G209" s="26" t="n"/>
      <c r="H209" s="27" t="n"/>
      <c r="I209" s="26" t="n"/>
      <c r="J209" s="26" t="n"/>
      <c r="K209" s="28" t="n"/>
      <c r="L209" s="27" t="n"/>
      <c r="M209" s="27" t="n"/>
      <c r="N209" s="26" t="n"/>
      <c r="P209" s="22">
        <f>IF($T209=0,"",IF(ISNUMBER($H209),$H209,IF(AND(ISNUMBER($F209),ISNUMBER(Settings!$D$3)),$F209+Settings!$D$3,"")))</f>
        <v/>
      </c>
      <c r="Q209" s="23">
        <f>IF(AND($T209=1,ISNUMBER($F209)),Settings!$D$2-$F209,"")</f>
        <v/>
      </c>
      <c r="R209" s="24">
        <f>IF($T209=0,"",IF($I209="No","Declined",IF($I209="Ask next time","Ask next time",IF(OR($I209="Yes",$I209="Partly"),IF(ISNUMBER($M209),"Thanked",IF(ISNUMBER($L209),"Send acknowledgment","Waiting for the gift")),IF(AND(ISNUMBER($P209),Settings!$D$2&gt;=$P209),"Follow up now","Follow-up booked")))))</f>
        <v/>
      </c>
      <c r="S209" s="24">
        <f>IF(AND(ISNUMBER($U209),ISNUMBER(Settings!$D$4)),IF($U209&gt;=Settings!$D$4,"$"&amp;FIXED(Settings!$D$4,0)&amp;" or more: written acknowledgment",""),"")</f>
        <v/>
      </c>
      <c r="T209" s="25">
        <f>IF(TRIM($A209&amp;"")&lt;&gt;"",1,0)</f>
        <v/>
      </c>
      <c r="U209" s="25">
        <f>IF(ISNUMBER($K209),$K209,"")</f>
        <v/>
      </c>
      <c r="V209" s="25">
        <f>IF(AND(ISNUMBER($K209),ISNUMBER($L209)),$K209,0)</f>
        <v/>
      </c>
    </row>
    <row r="210">
      <c r="A210" s="26" t="n"/>
      <c r="B210" s="26" t="n"/>
      <c r="C210" s="26" t="n"/>
      <c r="D210" s="26" t="n"/>
      <c r="E210" s="26" t="n"/>
      <c r="F210" s="27" t="n"/>
      <c r="G210" s="26" t="n"/>
      <c r="H210" s="27" t="n"/>
      <c r="I210" s="26" t="n"/>
      <c r="J210" s="26" t="n"/>
      <c r="K210" s="28" t="n"/>
      <c r="L210" s="27" t="n"/>
      <c r="M210" s="27" t="n"/>
      <c r="N210" s="26" t="n"/>
      <c r="P210" s="22">
        <f>IF($T210=0,"",IF(ISNUMBER($H210),$H210,IF(AND(ISNUMBER($F210),ISNUMBER(Settings!$D$3)),$F210+Settings!$D$3,"")))</f>
        <v/>
      </c>
      <c r="Q210" s="23">
        <f>IF(AND($T210=1,ISNUMBER($F210)),Settings!$D$2-$F210,"")</f>
        <v/>
      </c>
      <c r="R210" s="24">
        <f>IF($T210=0,"",IF($I210="No","Declined",IF($I210="Ask next time","Ask next time",IF(OR($I210="Yes",$I210="Partly"),IF(ISNUMBER($M210),"Thanked",IF(ISNUMBER($L210),"Send acknowledgment","Waiting for the gift")),IF(AND(ISNUMBER($P210),Settings!$D$2&gt;=$P210),"Follow up now","Follow-up booked")))))</f>
        <v/>
      </c>
      <c r="S210" s="24">
        <f>IF(AND(ISNUMBER($U210),ISNUMBER(Settings!$D$4)),IF($U210&gt;=Settings!$D$4,"$"&amp;FIXED(Settings!$D$4,0)&amp;" or more: written acknowledgment",""),"")</f>
        <v/>
      </c>
      <c r="T210" s="25">
        <f>IF(TRIM($A210&amp;"")&lt;&gt;"",1,0)</f>
        <v/>
      </c>
      <c r="U210" s="25">
        <f>IF(ISNUMBER($K210),$K210,"")</f>
        <v/>
      </c>
      <c r="V210" s="25">
        <f>IF(AND(ISNUMBER($K210),ISNUMBER($L210)),$K210,0)</f>
        <v/>
      </c>
    </row>
    <row r="211">
      <c r="A211" s="26" t="n"/>
      <c r="B211" s="26" t="n"/>
      <c r="C211" s="26" t="n"/>
      <c r="D211" s="26" t="n"/>
      <c r="E211" s="26" t="n"/>
      <c r="F211" s="27" t="n"/>
      <c r="G211" s="26" t="n"/>
      <c r="H211" s="27" t="n"/>
      <c r="I211" s="26" t="n"/>
      <c r="J211" s="26" t="n"/>
      <c r="K211" s="28" t="n"/>
      <c r="L211" s="27" t="n"/>
      <c r="M211" s="27" t="n"/>
      <c r="N211" s="26" t="n"/>
      <c r="P211" s="22">
        <f>IF($T211=0,"",IF(ISNUMBER($H211),$H211,IF(AND(ISNUMBER($F211),ISNUMBER(Settings!$D$3)),$F211+Settings!$D$3,"")))</f>
        <v/>
      </c>
      <c r="Q211" s="23">
        <f>IF(AND($T211=1,ISNUMBER($F211)),Settings!$D$2-$F211,"")</f>
        <v/>
      </c>
      <c r="R211" s="24">
        <f>IF($T211=0,"",IF($I211="No","Declined",IF($I211="Ask next time","Ask next time",IF(OR($I211="Yes",$I211="Partly"),IF(ISNUMBER($M211),"Thanked",IF(ISNUMBER($L211),"Send acknowledgment","Waiting for the gift")),IF(AND(ISNUMBER($P211),Settings!$D$2&gt;=$P211),"Follow up now","Follow-up booked")))))</f>
        <v/>
      </c>
      <c r="S211" s="24">
        <f>IF(AND(ISNUMBER($U211),ISNUMBER(Settings!$D$4)),IF($U211&gt;=Settings!$D$4,"$"&amp;FIXED(Settings!$D$4,0)&amp;" or more: written acknowledgment",""),"")</f>
        <v/>
      </c>
      <c r="T211" s="25">
        <f>IF(TRIM($A211&amp;"")&lt;&gt;"",1,0)</f>
        <v/>
      </c>
      <c r="U211" s="25">
        <f>IF(ISNUMBER($K211),$K211,"")</f>
        <v/>
      </c>
      <c r="V211" s="25">
        <f>IF(AND(ISNUMBER($K211),ISNUMBER($L211)),$K211,0)</f>
        <v/>
      </c>
    </row>
    <row r="212">
      <c r="A212" s="26" t="n"/>
      <c r="B212" s="26" t="n"/>
      <c r="C212" s="26" t="n"/>
      <c r="D212" s="26" t="n"/>
      <c r="E212" s="26" t="n"/>
      <c r="F212" s="27" t="n"/>
      <c r="G212" s="26" t="n"/>
      <c r="H212" s="27" t="n"/>
      <c r="I212" s="26" t="n"/>
      <c r="J212" s="26" t="n"/>
      <c r="K212" s="28" t="n"/>
      <c r="L212" s="27" t="n"/>
      <c r="M212" s="27" t="n"/>
      <c r="N212" s="26" t="n"/>
      <c r="P212" s="22">
        <f>IF($T212=0,"",IF(ISNUMBER($H212),$H212,IF(AND(ISNUMBER($F212),ISNUMBER(Settings!$D$3)),$F212+Settings!$D$3,"")))</f>
        <v/>
      </c>
      <c r="Q212" s="23">
        <f>IF(AND($T212=1,ISNUMBER($F212)),Settings!$D$2-$F212,"")</f>
        <v/>
      </c>
      <c r="R212" s="24">
        <f>IF($T212=0,"",IF($I212="No","Declined",IF($I212="Ask next time","Ask next time",IF(OR($I212="Yes",$I212="Partly"),IF(ISNUMBER($M212),"Thanked",IF(ISNUMBER($L212),"Send acknowledgment","Waiting for the gift")),IF(AND(ISNUMBER($P212),Settings!$D$2&gt;=$P212),"Follow up now","Follow-up booked")))))</f>
        <v/>
      </c>
      <c r="S212" s="24">
        <f>IF(AND(ISNUMBER($U212),ISNUMBER(Settings!$D$4)),IF($U212&gt;=Settings!$D$4,"$"&amp;FIXED(Settings!$D$4,0)&amp;" or more: written acknowledgment",""),"")</f>
        <v/>
      </c>
      <c r="T212" s="25">
        <f>IF(TRIM($A212&amp;"")&lt;&gt;"",1,0)</f>
        <v/>
      </c>
      <c r="U212" s="25">
        <f>IF(ISNUMBER($K212),$K212,"")</f>
        <v/>
      </c>
      <c r="V212" s="25">
        <f>IF(AND(ISNUMBER($K212),ISNUMBER($L212)),$K212,0)</f>
        <v/>
      </c>
    </row>
    <row r="213">
      <c r="A213" s="26" t="n"/>
      <c r="B213" s="26" t="n"/>
      <c r="C213" s="26" t="n"/>
      <c r="D213" s="26" t="n"/>
      <c r="E213" s="26" t="n"/>
      <c r="F213" s="27" t="n"/>
      <c r="G213" s="26" t="n"/>
      <c r="H213" s="27" t="n"/>
      <c r="I213" s="26" t="n"/>
      <c r="J213" s="26" t="n"/>
      <c r="K213" s="28" t="n"/>
      <c r="L213" s="27" t="n"/>
      <c r="M213" s="27" t="n"/>
      <c r="N213" s="26" t="n"/>
      <c r="P213" s="22">
        <f>IF($T213=0,"",IF(ISNUMBER($H213),$H213,IF(AND(ISNUMBER($F213),ISNUMBER(Settings!$D$3)),$F213+Settings!$D$3,"")))</f>
        <v/>
      </c>
      <c r="Q213" s="23">
        <f>IF(AND($T213=1,ISNUMBER($F213)),Settings!$D$2-$F213,"")</f>
        <v/>
      </c>
      <c r="R213" s="24">
        <f>IF($T213=0,"",IF($I213="No","Declined",IF($I213="Ask next time","Ask next time",IF(OR($I213="Yes",$I213="Partly"),IF(ISNUMBER($M213),"Thanked",IF(ISNUMBER($L213),"Send acknowledgment","Waiting for the gift")),IF(AND(ISNUMBER($P213),Settings!$D$2&gt;=$P213),"Follow up now","Follow-up booked")))))</f>
        <v/>
      </c>
      <c r="S213" s="24">
        <f>IF(AND(ISNUMBER($U213),ISNUMBER(Settings!$D$4)),IF($U213&gt;=Settings!$D$4,"$"&amp;FIXED(Settings!$D$4,0)&amp;" or more: written acknowledgment",""),"")</f>
        <v/>
      </c>
      <c r="T213" s="25">
        <f>IF(TRIM($A213&amp;"")&lt;&gt;"",1,0)</f>
        <v/>
      </c>
      <c r="U213" s="25">
        <f>IF(ISNUMBER($K213),$K213,"")</f>
        <v/>
      </c>
      <c r="V213" s="25">
        <f>IF(AND(ISNUMBER($K213),ISNUMBER($L213)),$K213,0)</f>
        <v/>
      </c>
    </row>
    <row r="214">
      <c r="A214" s="26" t="n"/>
      <c r="B214" s="26" t="n"/>
      <c r="C214" s="26" t="n"/>
      <c r="D214" s="26" t="n"/>
      <c r="E214" s="26" t="n"/>
      <c r="F214" s="27" t="n"/>
      <c r="G214" s="26" t="n"/>
      <c r="H214" s="27" t="n"/>
      <c r="I214" s="26" t="n"/>
      <c r="J214" s="26" t="n"/>
      <c r="K214" s="28" t="n"/>
      <c r="L214" s="27" t="n"/>
      <c r="M214" s="27" t="n"/>
      <c r="N214" s="26" t="n"/>
      <c r="P214" s="22">
        <f>IF($T214=0,"",IF(ISNUMBER($H214),$H214,IF(AND(ISNUMBER($F214),ISNUMBER(Settings!$D$3)),$F214+Settings!$D$3,"")))</f>
        <v/>
      </c>
      <c r="Q214" s="23">
        <f>IF(AND($T214=1,ISNUMBER($F214)),Settings!$D$2-$F214,"")</f>
        <v/>
      </c>
      <c r="R214" s="24">
        <f>IF($T214=0,"",IF($I214="No","Declined",IF($I214="Ask next time","Ask next time",IF(OR($I214="Yes",$I214="Partly"),IF(ISNUMBER($M214),"Thanked",IF(ISNUMBER($L214),"Send acknowledgment","Waiting for the gift")),IF(AND(ISNUMBER($P214),Settings!$D$2&gt;=$P214),"Follow up now","Follow-up booked")))))</f>
        <v/>
      </c>
      <c r="S214" s="24">
        <f>IF(AND(ISNUMBER($U214),ISNUMBER(Settings!$D$4)),IF($U214&gt;=Settings!$D$4,"$"&amp;FIXED(Settings!$D$4,0)&amp;" or more: written acknowledgment",""),"")</f>
        <v/>
      </c>
      <c r="T214" s="25">
        <f>IF(TRIM($A214&amp;"")&lt;&gt;"",1,0)</f>
        <v/>
      </c>
      <c r="U214" s="25">
        <f>IF(ISNUMBER($K214),$K214,"")</f>
        <v/>
      </c>
      <c r="V214" s="25">
        <f>IF(AND(ISNUMBER($K214),ISNUMBER($L214)),$K214,0)</f>
        <v/>
      </c>
    </row>
    <row r="215">
      <c r="A215" s="26" t="n"/>
      <c r="B215" s="26" t="n"/>
      <c r="C215" s="26" t="n"/>
      <c r="D215" s="26" t="n"/>
      <c r="E215" s="26" t="n"/>
      <c r="F215" s="27" t="n"/>
      <c r="G215" s="26" t="n"/>
      <c r="H215" s="27" t="n"/>
      <c r="I215" s="26" t="n"/>
      <c r="J215" s="26" t="n"/>
      <c r="K215" s="28" t="n"/>
      <c r="L215" s="27" t="n"/>
      <c r="M215" s="27" t="n"/>
      <c r="N215" s="26" t="n"/>
      <c r="P215" s="22">
        <f>IF($T215=0,"",IF(ISNUMBER($H215),$H215,IF(AND(ISNUMBER($F215),ISNUMBER(Settings!$D$3)),$F215+Settings!$D$3,"")))</f>
        <v/>
      </c>
      <c r="Q215" s="23">
        <f>IF(AND($T215=1,ISNUMBER($F215)),Settings!$D$2-$F215,"")</f>
        <v/>
      </c>
      <c r="R215" s="24">
        <f>IF($T215=0,"",IF($I215="No","Declined",IF($I215="Ask next time","Ask next time",IF(OR($I215="Yes",$I215="Partly"),IF(ISNUMBER($M215),"Thanked",IF(ISNUMBER($L215),"Send acknowledgment","Waiting for the gift")),IF(AND(ISNUMBER($P215),Settings!$D$2&gt;=$P215),"Follow up now","Follow-up booked")))))</f>
        <v/>
      </c>
      <c r="S215" s="24">
        <f>IF(AND(ISNUMBER($U215),ISNUMBER(Settings!$D$4)),IF($U215&gt;=Settings!$D$4,"$"&amp;FIXED(Settings!$D$4,0)&amp;" or more: written acknowledgment",""),"")</f>
        <v/>
      </c>
      <c r="T215" s="25">
        <f>IF(TRIM($A215&amp;"")&lt;&gt;"",1,0)</f>
        <v/>
      </c>
      <c r="U215" s="25">
        <f>IF(ISNUMBER($K215),$K215,"")</f>
        <v/>
      </c>
      <c r="V215" s="25">
        <f>IF(AND(ISNUMBER($K215),ISNUMBER($L215)),$K215,0)</f>
        <v/>
      </c>
    </row>
    <row r="216">
      <c r="A216" s="26" t="n"/>
      <c r="B216" s="26" t="n"/>
      <c r="C216" s="26" t="n"/>
      <c r="D216" s="26" t="n"/>
      <c r="E216" s="26" t="n"/>
      <c r="F216" s="27" t="n"/>
      <c r="G216" s="26" t="n"/>
      <c r="H216" s="27" t="n"/>
      <c r="I216" s="26" t="n"/>
      <c r="J216" s="26" t="n"/>
      <c r="K216" s="28" t="n"/>
      <c r="L216" s="27" t="n"/>
      <c r="M216" s="27" t="n"/>
      <c r="N216" s="26" t="n"/>
      <c r="P216" s="22">
        <f>IF($T216=0,"",IF(ISNUMBER($H216),$H216,IF(AND(ISNUMBER($F216),ISNUMBER(Settings!$D$3)),$F216+Settings!$D$3,"")))</f>
        <v/>
      </c>
      <c r="Q216" s="23">
        <f>IF(AND($T216=1,ISNUMBER($F216)),Settings!$D$2-$F216,"")</f>
        <v/>
      </c>
      <c r="R216" s="24">
        <f>IF($T216=0,"",IF($I216="No","Declined",IF($I216="Ask next time","Ask next time",IF(OR($I216="Yes",$I216="Partly"),IF(ISNUMBER($M216),"Thanked",IF(ISNUMBER($L216),"Send acknowledgment","Waiting for the gift")),IF(AND(ISNUMBER($P216),Settings!$D$2&gt;=$P216),"Follow up now","Follow-up booked")))))</f>
        <v/>
      </c>
      <c r="S216" s="24">
        <f>IF(AND(ISNUMBER($U216),ISNUMBER(Settings!$D$4)),IF($U216&gt;=Settings!$D$4,"$"&amp;FIXED(Settings!$D$4,0)&amp;" or more: written acknowledgment",""),"")</f>
        <v/>
      </c>
      <c r="T216" s="25">
        <f>IF(TRIM($A216&amp;"")&lt;&gt;"",1,0)</f>
        <v/>
      </c>
      <c r="U216" s="25">
        <f>IF(ISNUMBER($K216),$K216,"")</f>
        <v/>
      </c>
      <c r="V216" s="25">
        <f>IF(AND(ISNUMBER($K216),ISNUMBER($L216)),$K216,0)</f>
        <v/>
      </c>
    </row>
    <row r="217">
      <c r="A217" s="26" t="n"/>
      <c r="B217" s="26" t="n"/>
      <c r="C217" s="26" t="n"/>
      <c r="D217" s="26" t="n"/>
      <c r="E217" s="26" t="n"/>
      <c r="F217" s="27" t="n"/>
      <c r="G217" s="26" t="n"/>
      <c r="H217" s="27" t="n"/>
      <c r="I217" s="26" t="n"/>
      <c r="J217" s="26" t="n"/>
      <c r="K217" s="28" t="n"/>
      <c r="L217" s="27" t="n"/>
      <c r="M217" s="27" t="n"/>
      <c r="N217" s="26" t="n"/>
      <c r="P217" s="22">
        <f>IF($T217=0,"",IF(ISNUMBER($H217),$H217,IF(AND(ISNUMBER($F217),ISNUMBER(Settings!$D$3)),$F217+Settings!$D$3,"")))</f>
        <v/>
      </c>
      <c r="Q217" s="23">
        <f>IF(AND($T217=1,ISNUMBER($F217)),Settings!$D$2-$F217,"")</f>
        <v/>
      </c>
      <c r="R217" s="24">
        <f>IF($T217=0,"",IF($I217="No","Declined",IF($I217="Ask next time","Ask next time",IF(OR($I217="Yes",$I217="Partly"),IF(ISNUMBER($M217),"Thanked",IF(ISNUMBER($L217),"Send acknowledgment","Waiting for the gift")),IF(AND(ISNUMBER($P217),Settings!$D$2&gt;=$P217),"Follow up now","Follow-up booked")))))</f>
        <v/>
      </c>
      <c r="S217" s="24">
        <f>IF(AND(ISNUMBER($U217),ISNUMBER(Settings!$D$4)),IF($U217&gt;=Settings!$D$4,"$"&amp;FIXED(Settings!$D$4,0)&amp;" or more: written acknowledgment",""),"")</f>
        <v/>
      </c>
      <c r="T217" s="25">
        <f>IF(TRIM($A217&amp;"")&lt;&gt;"",1,0)</f>
        <v/>
      </c>
      <c r="U217" s="25">
        <f>IF(ISNUMBER($K217),$K217,"")</f>
        <v/>
      </c>
      <c r="V217" s="25">
        <f>IF(AND(ISNUMBER($K217),ISNUMBER($L217)),$K217,0)</f>
        <v/>
      </c>
    </row>
    <row r="218">
      <c r="A218" s="26" t="n"/>
      <c r="B218" s="26" t="n"/>
      <c r="C218" s="26" t="n"/>
      <c r="D218" s="26" t="n"/>
      <c r="E218" s="26" t="n"/>
      <c r="F218" s="27" t="n"/>
      <c r="G218" s="26" t="n"/>
      <c r="H218" s="27" t="n"/>
      <c r="I218" s="26" t="n"/>
      <c r="J218" s="26" t="n"/>
      <c r="K218" s="28" t="n"/>
      <c r="L218" s="27" t="n"/>
      <c r="M218" s="27" t="n"/>
      <c r="N218" s="26" t="n"/>
      <c r="P218" s="22">
        <f>IF($T218=0,"",IF(ISNUMBER($H218),$H218,IF(AND(ISNUMBER($F218),ISNUMBER(Settings!$D$3)),$F218+Settings!$D$3,"")))</f>
        <v/>
      </c>
      <c r="Q218" s="23">
        <f>IF(AND($T218=1,ISNUMBER($F218)),Settings!$D$2-$F218,"")</f>
        <v/>
      </c>
      <c r="R218" s="24">
        <f>IF($T218=0,"",IF($I218="No","Declined",IF($I218="Ask next time","Ask next time",IF(OR($I218="Yes",$I218="Partly"),IF(ISNUMBER($M218),"Thanked",IF(ISNUMBER($L218),"Send acknowledgment","Waiting for the gift")),IF(AND(ISNUMBER($P218),Settings!$D$2&gt;=$P218),"Follow up now","Follow-up booked")))))</f>
        <v/>
      </c>
      <c r="S218" s="24">
        <f>IF(AND(ISNUMBER($U218),ISNUMBER(Settings!$D$4)),IF($U218&gt;=Settings!$D$4,"$"&amp;FIXED(Settings!$D$4,0)&amp;" or more: written acknowledgment",""),"")</f>
        <v/>
      </c>
      <c r="T218" s="25">
        <f>IF(TRIM($A218&amp;"")&lt;&gt;"",1,0)</f>
        <v/>
      </c>
      <c r="U218" s="25">
        <f>IF(ISNUMBER($K218),$K218,"")</f>
        <v/>
      </c>
      <c r="V218" s="25">
        <f>IF(AND(ISNUMBER($K218),ISNUMBER($L218)),$K218,0)</f>
        <v/>
      </c>
    </row>
    <row r="219">
      <c r="A219" s="26" t="n"/>
      <c r="B219" s="26" t="n"/>
      <c r="C219" s="26" t="n"/>
      <c r="D219" s="26" t="n"/>
      <c r="E219" s="26" t="n"/>
      <c r="F219" s="27" t="n"/>
      <c r="G219" s="26" t="n"/>
      <c r="H219" s="27" t="n"/>
      <c r="I219" s="26" t="n"/>
      <c r="J219" s="26" t="n"/>
      <c r="K219" s="28" t="n"/>
      <c r="L219" s="27" t="n"/>
      <c r="M219" s="27" t="n"/>
      <c r="N219" s="26" t="n"/>
      <c r="P219" s="22">
        <f>IF($T219=0,"",IF(ISNUMBER($H219),$H219,IF(AND(ISNUMBER($F219),ISNUMBER(Settings!$D$3)),$F219+Settings!$D$3,"")))</f>
        <v/>
      </c>
      <c r="Q219" s="23">
        <f>IF(AND($T219=1,ISNUMBER($F219)),Settings!$D$2-$F219,"")</f>
        <v/>
      </c>
      <c r="R219" s="24">
        <f>IF($T219=0,"",IF($I219="No","Declined",IF($I219="Ask next time","Ask next time",IF(OR($I219="Yes",$I219="Partly"),IF(ISNUMBER($M219),"Thanked",IF(ISNUMBER($L219),"Send acknowledgment","Waiting for the gift")),IF(AND(ISNUMBER($P219),Settings!$D$2&gt;=$P219),"Follow up now","Follow-up booked")))))</f>
        <v/>
      </c>
      <c r="S219" s="24">
        <f>IF(AND(ISNUMBER($U219),ISNUMBER(Settings!$D$4)),IF($U219&gt;=Settings!$D$4,"$"&amp;FIXED(Settings!$D$4,0)&amp;" or more: written acknowledgment",""),"")</f>
        <v/>
      </c>
      <c r="T219" s="25">
        <f>IF(TRIM($A219&amp;"")&lt;&gt;"",1,0)</f>
        <v/>
      </c>
      <c r="U219" s="25">
        <f>IF(ISNUMBER($K219),$K219,"")</f>
        <v/>
      </c>
      <c r="V219" s="25">
        <f>IF(AND(ISNUMBER($K219),ISNUMBER($L219)),$K219,0)</f>
        <v/>
      </c>
    </row>
    <row r="220">
      <c r="A220" s="26" t="n"/>
      <c r="B220" s="26" t="n"/>
      <c r="C220" s="26" t="n"/>
      <c r="D220" s="26" t="n"/>
      <c r="E220" s="26" t="n"/>
      <c r="F220" s="27" t="n"/>
      <c r="G220" s="26" t="n"/>
      <c r="H220" s="27" t="n"/>
      <c r="I220" s="26" t="n"/>
      <c r="J220" s="26" t="n"/>
      <c r="K220" s="28" t="n"/>
      <c r="L220" s="27" t="n"/>
      <c r="M220" s="27" t="n"/>
      <c r="N220" s="26" t="n"/>
      <c r="P220" s="22">
        <f>IF($T220=0,"",IF(ISNUMBER($H220),$H220,IF(AND(ISNUMBER($F220),ISNUMBER(Settings!$D$3)),$F220+Settings!$D$3,"")))</f>
        <v/>
      </c>
      <c r="Q220" s="23">
        <f>IF(AND($T220=1,ISNUMBER($F220)),Settings!$D$2-$F220,"")</f>
        <v/>
      </c>
      <c r="R220" s="24">
        <f>IF($T220=0,"",IF($I220="No","Declined",IF($I220="Ask next time","Ask next time",IF(OR($I220="Yes",$I220="Partly"),IF(ISNUMBER($M220),"Thanked",IF(ISNUMBER($L220),"Send acknowledgment","Waiting for the gift")),IF(AND(ISNUMBER($P220),Settings!$D$2&gt;=$P220),"Follow up now","Follow-up booked")))))</f>
        <v/>
      </c>
      <c r="S220" s="24">
        <f>IF(AND(ISNUMBER($U220),ISNUMBER(Settings!$D$4)),IF($U220&gt;=Settings!$D$4,"$"&amp;FIXED(Settings!$D$4,0)&amp;" or more: written acknowledgment",""),"")</f>
        <v/>
      </c>
      <c r="T220" s="25">
        <f>IF(TRIM($A220&amp;"")&lt;&gt;"",1,0)</f>
        <v/>
      </c>
      <c r="U220" s="25">
        <f>IF(ISNUMBER($K220),$K220,"")</f>
        <v/>
      </c>
      <c r="V220" s="25">
        <f>IF(AND(ISNUMBER($K220),ISNUMBER($L220)),$K220,0)</f>
        <v/>
      </c>
    </row>
    <row r="221">
      <c r="A221" s="26" t="n"/>
      <c r="B221" s="26" t="n"/>
      <c r="C221" s="26" t="n"/>
      <c r="D221" s="26" t="n"/>
      <c r="E221" s="26" t="n"/>
      <c r="F221" s="27" t="n"/>
      <c r="G221" s="26" t="n"/>
      <c r="H221" s="27" t="n"/>
      <c r="I221" s="26" t="n"/>
      <c r="J221" s="26" t="n"/>
      <c r="K221" s="28" t="n"/>
      <c r="L221" s="27" t="n"/>
      <c r="M221" s="27" t="n"/>
      <c r="N221" s="26" t="n"/>
      <c r="P221" s="22">
        <f>IF($T221=0,"",IF(ISNUMBER($H221),$H221,IF(AND(ISNUMBER($F221),ISNUMBER(Settings!$D$3)),$F221+Settings!$D$3,"")))</f>
        <v/>
      </c>
      <c r="Q221" s="23">
        <f>IF(AND($T221=1,ISNUMBER($F221)),Settings!$D$2-$F221,"")</f>
        <v/>
      </c>
      <c r="R221" s="24">
        <f>IF($T221=0,"",IF($I221="No","Declined",IF($I221="Ask next time","Ask next time",IF(OR($I221="Yes",$I221="Partly"),IF(ISNUMBER($M221),"Thanked",IF(ISNUMBER($L221),"Send acknowledgment","Waiting for the gift")),IF(AND(ISNUMBER($P221),Settings!$D$2&gt;=$P221),"Follow up now","Follow-up booked")))))</f>
        <v/>
      </c>
      <c r="S221" s="24">
        <f>IF(AND(ISNUMBER($U221),ISNUMBER(Settings!$D$4)),IF($U221&gt;=Settings!$D$4,"$"&amp;FIXED(Settings!$D$4,0)&amp;" or more: written acknowledgment",""),"")</f>
        <v/>
      </c>
      <c r="T221" s="25">
        <f>IF(TRIM($A221&amp;"")&lt;&gt;"",1,0)</f>
        <v/>
      </c>
      <c r="U221" s="25">
        <f>IF(ISNUMBER($K221),$K221,"")</f>
        <v/>
      </c>
      <c r="V221" s="25">
        <f>IF(AND(ISNUMBER($K221),ISNUMBER($L221)),$K221,0)</f>
        <v/>
      </c>
    </row>
    <row r="222">
      <c r="A222" s="26" t="n"/>
      <c r="B222" s="26" t="n"/>
      <c r="C222" s="26" t="n"/>
      <c r="D222" s="26" t="n"/>
      <c r="E222" s="26" t="n"/>
      <c r="F222" s="27" t="n"/>
      <c r="G222" s="26" t="n"/>
      <c r="H222" s="27" t="n"/>
      <c r="I222" s="26" t="n"/>
      <c r="J222" s="26" t="n"/>
      <c r="K222" s="28" t="n"/>
      <c r="L222" s="27" t="n"/>
      <c r="M222" s="27" t="n"/>
      <c r="N222" s="26" t="n"/>
      <c r="P222" s="22">
        <f>IF($T222=0,"",IF(ISNUMBER($H222),$H222,IF(AND(ISNUMBER($F222),ISNUMBER(Settings!$D$3)),$F222+Settings!$D$3,"")))</f>
        <v/>
      </c>
      <c r="Q222" s="23">
        <f>IF(AND($T222=1,ISNUMBER($F222)),Settings!$D$2-$F222,"")</f>
        <v/>
      </c>
      <c r="R222" s="24">
        <f>IF($T222=0,"",IF($I222="No","Declined",IF($I222="Ask next time","Ask next time",IF(OR($I222="Yes",$I222="Partly"),IF(ISNUMBER($M222),"Thanked",IF(ISNUMBER($L222),"Send acknowledgment","Waiting for the gift")),IF(AND(ISNUMBER($P222),Settings!$D$2&gt;=$P222),"Follow up now","Follow-up booked")))))</f>
        <v/>
      </c>
      <c r="S222" s="24">
        <f>IF(AND(ISNUMBER($U222),ISNUMBER(Settings!$D$4)),IF($U222&gt;=Settings!$D$4,"$"&amp;FIXED(Settings!$D$4,0)&amp;" or more: written acknowledgment",""),"")</f>
        <v/>
      </c>
      <c r="T222" s="25">
        <f>IF(TRIM($A222&amp;"")&lt;&gt;"",1,0)</f>
        <v/>
      </c>
      <c r="U222" s="25">
        <f>IF(ISNUMBER($K222),$K222,"")</f>
        <v/>
      </c>
      <c r="V222" s="25">
        <f>IF(AND(ISNUMBER($K222),ISNUMBER($L222)),$K222,0)</f>
        <v/>
      </c>
    </row>
    <row r="223">
      <c r="A223" s="26" t="n"/>
      <c r="B223" s="26" t="n"/>
      <c r="C223" s="26" t="n"/>
      <c r="D223" s="26" t="n"/>
      <c r="E223" s="26" t="n"/>
      <c r="F223" s="27" t="n"/>
      <c r="G223" s="26" t="n"/>
      <c r="H223" s="27" t="n"/>
      <c r="I223" s="26" t="n"/>
      <c r="J223" s="26" t="n"/>
      <c r="K223" s="28" t="n"/>
      <c r="L223" s="27" t="n"/>
      <c r="M223" s="27" t="n"/>
      <c r="N223" s="26" t="n"/>
      <c r="P223" s="22">
        <f>IF($T223=0,"",IF(ISNUMBER($H223),$H223,IF(AND(ISNUMBER($F223),ISNUMBER(Settings!$D$3)),$F223+Settings!$D$3,"")))</f>
        <v/>
      </c>
      <c r="Q223" s="23">
        <f>IF(AND($T223=1,ISNUMBER($F223)),Settings!$D$2-$F223,"")</f>
        <v/>
      </c>
      <c r="R223" s="24">
        <f>IF($T223=0,"",IF($I223="No","Declined",IF($I223="Ask next time","Ask next time",IF(OR($I223="Yes",$I223="Partly"),IF(ISNUMBER($M223),"Thanked",IF(ISNUMBER($L223),"Send acknowledgment","Waiting for the gift")),IF(AND(ISNUMBER($P223),Settings!$D$2&gt;=$P223),"Follow up now","Follow-up booked")))))</f>
        <v/>
      </c>
      <c r="S223" s="24">
        <f>IF(AND(ISNUMBER($U223),ISNUMBER(Settings!$D$4)),IF($U223&gt;=Settings!$D$4,"$"&amp;FIXED(Settings!$D$4,0)&amp;" or more: written acknowledgment",""),"")</f>
        <v/>
      </c>
      <c r="T223" s="25">
        <f>IF(TRIM($A223&amp;"")&lt;&gt;"",1,0)</f>
        <v/>
      </c>
      <c r="U223" s="25">
        <f>IF(ISNUMBER($K223),$K223,"")</f>
        <v/>
      </c>
      <c r="V223" s="25">
        <f>IF(AND(ISNUMBER($K223),ISNUMBER($L223)),$K223,0)</f>
        <v/>
      </c>
    </row>
    <row r="224">
      <c r="A224" s="26" t="n"/>
      <c r="B224" s="26" t="n"/>
      <c r="C224" s="26" t="n"/>
      <c r="D224" s="26" t="n"/>
      <c r="E224" s="26" t="n"/>
      <c r="F224" s="27" t="n"/>
      <c r="G224" s="26" t="n"/>
      <c r="H224" s="27" t="n"/>
      <c r="I224" s="26" t="n"/>
      <c r="J224" s="26" t="n"/>
      <c r="K224" s="28" t="n"/>
      <c r="L224" s="27" t="n"/>
      <c r="M224" s="27" t="n"/>
      <c r="N224" s="26" t="n"/>
      <c r="P224" s="22">
        <f>IF($T224=0,"",IF(ISNUMBER($H224),$H224,IF(AND(ISNUMBER($F224),ISNUMBER(Settings!$D$3)),$F224+Settings!$D$3,"")))</f>
        <v/>
      </c>
      <c r="Q224" s="23">
        <f>IF(AND($T224=1,ISNUMBER($F224)),Settings!$D$2-$F224,"")</f>
        <v/>
      </c>
      <c r="R224" s="24">
        <f>IF($T224=0,"",IF($I224="No","Declined",IF($I224="Ask next time","Ask next time",IF(OR($I224="Yes",$I224="Partly"),IF(ISNUMBER($M224),"Thanked",IF(ISNUMBER($L224),"Send acknowledgment","Waiting for the gift")),IF(AND(ISNUMBER($P224),Settings!$D$2&gt;=$P224),"Follow up now","Follow-up booked")))))</f>
        <v/>
      </c>
      <c r="S224" s="24">
        <f>IF(AND(ISNUMBER($U224),ISNUMBER(Settings!$D$4)),IF($U224&gt;=Settings!$D$4,"$"&amp;FIXED(Settings!$D$4,0)&amp;" or more: written acknowledgment",""),"")</f>
        <v/>
      </c>
      <c r="T224" s="25">
        <f>IF(TRIM($A224&amp;"")&lt;&gt;"",1,0)</f>
        <v/>
      </c>
      <c r="U224" s="25">
        <f>IF(ISNUMBER($K224),$K224,"")</f>
        <v/>
      </c>
      <c r="V224" s="25">
        <f>IF(AND(ISNUMBER($K224),ISNUMBER($L224)),$K224,0)</f>
        <v/>
      </c>
    </row>
    <row r="225">
      <c r="A225" s="26" t="n"/>
      <c r="B225" s="26" t="n"/>
      <c r="C225" s="26" t="n"/>
      <c r="D225" s="26" t="n"/>
      <c r="E225" s="26" t="n"/>
      <c r="F225" s="27" t="n"/>
      <c r="G225" s="26" t="n"/>
      <c r="H225" s="27" t="n"/>
      <c r="I225" s="26" t="n"/>
      <c r="J225" s="26" t="n"/>
      <c r="K225" s="28" t="n"/>
      <c r="L225" s="27" t="n"/>
      <c r="M225" s="27" t="n"/>
      <c r="N225" s="26" t="n"/>
      <c r="P225" s="22">
        <f>IF($T225=0,"",IF(ISNUMBER($H225),$H225,IF(AND(ISNUMBER($F225),ISNUMBER(Settings!$D$3)),$F225+Settings!$D$3,"")))</f>
        <v/>
      </c>
      <c r="Q225" s="23">
        <f>IF(AND($T225=1,ISNUMBER($F225)),Settings!$D$2-$F225,"")</f>
        <v/>
      </c>
      <c r="R225" s="24">
        <f>IF($T225=0,"",IF($I225="No","Declined",IF($I225="Ask next time","Ask next time",IF(OR($I225="Yes",$I225="Partly"),IF(ISNUMBER($M225),"Thanked",IF(ISNUMBER($L225),"Send acknowledgment","Waiting for the gift")),IF(AND(ISNUMBER($P225),Settings!$D$2&gt;=$P225),"Follow up now","Follow-up booked")))))</f>
        <v/>
      </c>
      <c r="S225" s="24">
        <f>IF(AND(ISNUMBER($U225),ISNUMBER(Settings!$D$4)),IF($U225&gt;=Settings!$D$4,"$"&amp;FIXED(Settings!$D$4,0)&amp;" or more: written acknowledgment",""),"")</f>
        <v/>
      </c>
      <c r="T225" s="25">
        <f>IF(TRIM($A225&amp;"")&lt;&gt;"",1,0)</f>
        <v/>
      </c>
      <c r="U225" s="25">
        <f>IF(ISNUMBER($K225),$K225,"")</f>
        <v/>
      </c>
      <c r="V225" s="25">
        <f>IF(AND(ISNUMBER($K225),ISNUMBER($L225)),$K225,0)</f>
        <v/>
      </c>
    </row>
    <row r="226">
      <c r="A226" s="26" t="n"/>
      <c r="B226" s="26" t="n"/>
      <c r="C226" s="26" t="n"/>
      <c r="D226" s="26" t="n"/>
      <c r="E226" s="26" t="n"/>
      <c r="F226" s="27" t="n"/>
      <c r="G226" s="26" t="n"/>
      <c r="H226" s="27" t="n"/>
      <c r="I226" s="26" t="n"/>
      <c r="J226" s="26" t="n"/>
      <c r="K226" s="28" t="n"/>
      <c r="L226" s="27" t="n"/>
      <c r="M226" s="27" t="n"/>
      <c r="N226" s="26" t="n"/>
      <c r="P226" s="22">
        <f>IF($T226=0,"",IF(ISNUMBER($H226),$H226,IF(AND(ISNUMBER($F226),ISNUMBER(Settings!$D$3)),$F226+Settings!$D$3,"")))</f>
        <v/>
      </c>
      <c r="Q226" s="23">
        <f>IF(AND($T226=1,ISNUMBER($F226)),Settings!$D$2-$F226,"")</f>
        <v/>
      </c>
      <c r="R226" s="24">
        <f>IF($T226=0,"",IF($I226="No","Declined",IF($I226="Ask next time","Ask next time",IF(OR($I226="Yes",$I226="Partly"),IF(ISNUMBER($M226),"Thanked",IF(ISNUMBER($L226),"Send acknowledgment","Waiting for the gift")),IF(AND(ISNUMBER($P226),Settings!$D$2&gt;=$P226),"Follow up now","Follow-up booked")))))</f>
        <v/>
      </c>
      <c r="S226" s="24">
        <f>IF(AND(ISNUMBER($U226),ISNUMBER(Settings!$D$4)),IF($U226&gt;=Settings!$D$4,"$"&amp;FIXED(Settings!$D$4,0)&amp;" or more: written acknowledgment",""),"")</f>
        <v/>
      </c>
      <c r="T226" s="25">
        <f>IF(TRIM($A226&amp;"")&lt;&gt;"",1,0)</f>
        <v/>
      </c>
      <c r="U226" s="25">
        <f>IF(ISNUMBER($K226),$K226,"")</f>
        <v/>
      </c>
      <c r="V226" s="25">
        <f>IF(AND(ISNUMBER($K226),ISNUMBER($L226)),$K226,0)</f>
        <v/>
      </c>
    </row>
    <row r="227">
      <c r="A227" s="26" t="n"/>
      <c r="B227" s="26" t="n"/>
      <c r="C227" s="26" t="n"/>
      <c r="D227" s="26" t="n"/>
      <c r="E227" s="26" t="n"/>
      <c r="F227" s="27" t="n"/>
      <c r="G227" s="26" t="n"/>
      <c r="H227" s="27" t="n"/>
      <c r="I227" s="26" t="n"/>
      <c r="J227" s="26" t="n"/>
      <c r="K227" s="28" t="n"/>
      <c r="L227" s="27" t="n"/>
      <c r="M227" s="27" t="n"/>
      <c r="N227" s="26" t="n"/>
      <c r="P227" s="22">
        <f>IF($T227=0,"",IF(ISNUMBER($H227),$H227,IF(AND(ISNUMBER($F227),ISNUMBER(Settings!$D$3)),$F227+Settings!$D$3,"")))</f>
        <v/>
      </c>
      <c r="Q227" s="23">
        <f>IF(AND($T227=1,ISNUMBER($F227)),Settings!$D$2-$F227,"")</f>
        <v/>
      </c>
      <c r="R227" s="24">
        <f>IF($T227=0,"",IF($I227="No","Declined",IF($I227="Ask next time","Ask next time",IF(OR($I227="Yes",$I227="Partly"),IF(ISNUMBER($M227),"Thanked",IF(ISNUMBER($L227),"Send acknowledgment","Waiting for the gift")),IF(AND(ISNUMBER($P227),Settings!$D$2&gt;=$P227),"Follow up now","Follow-up booked")))))</f>
        <v/>
      </c>
      <c r="S227" s="24">
        <f>IF(AND(ISNUMBER($U227),ISNUMBER(Settings!$D$4)),IF($U227&gt;=Settings!$D$4,"$"&amp;FIXED(Settings!$D$4,0)&amp;" or more: written acknowledgment",""),"")</f>
        <v/>
      </c>
      <c r="T227" s="25">
        <f>IF(TRIM($A227&amp;"")&lt;&gt;"",1,0)</f>
        <v/>
      </c>
      <c r="U227" s="25">
        <f>IF(ISNUMBER($K227),$K227,"")</f>
        <v/>
      </c>
      <c r="V227" s="25">
        <f>IF(AND(ISNUMBER($K227),ISNUMBER($L227)),$K227,0)</f>
        <v/>
      </c>
    </row>
    <row r="228">
      <c r="A228" s="26" t="n"/>
      <c r="B228" s="26" t="n"/>
      <c r="C228" s="26" t="n"/>
      <c r="D228" s="26" t="n"/>
      <c r="E228" s="26" t="n"/>
      <c r="F228" s="27" t="n"/>
      <c r="G228" s="26" t="n"/>
      <c r="H228" s="27" t="n"/>
      <c r="I228" s="26" t="n"/>
      <c r="J228" s="26" t="n"/>
      <c r="K228" s="28" t="n"/>
      <c r="L228" s="27" t="n"/>
      <c r="M228" s="27" t="n"/>
      <c r="N228" s="26" t="n"/>
      <c r="P228" s="22">
        <f>IF($T228=0,"",IF(ISNUMBER($H228),$H228,IF(AND(ISNUMBER($F228),ISNUMBER(Settings!$D$3)),$F228+Settings!$D$3,"")))</f>
        <v/>
      </c>
      <c r="Q228" s="23">
        <f>IF(AND($T228=1,ISNUMBER($F228)),Settings!$D$2-$F228,"")</f>
        <v/>
      </c>
      <c r="R228" s="24">
        <f>IF($T228=0,"",IF($I228="No","Declined",IF($I228="Ask next time","Ask next time",IF(OR($I228="Yes",$I228="Partly"),IF(ISNUMBER($M228),"Thanked",IF(ISNUMBER($L228),"Send acknowledgment","Waiting for the gift")),IF(AND(ISNUMBER($P228),Settings!$D$2&gt;=$P228),"Follow up now","Follow-up booked")))))</f>
        <v/>
      </c>
      <c r="S228" s="24">
        <f>IF(AND(ISNUMBER($U228),ISNUMBER(Settings!$D$4)),IF($U228&gt;=Settings!$D$4,"$"&amp;FIXED(Settings!$D$4,0)&amp;" or more: written acknowledgment",""),"")</f>
        <v/>
      </c>
      <c r="T228" s="25">
        <f>IF(TRIM($A228&amp;"")&lt;&gt;"",1,0)</f>
        <v/>
      </c>
      <c r="U228" s="25">
        <f>IF(ISNUMBER($K228),$K228,"")</f>
        <v/>
      </c>
      <c r="V228" s="25">
        <f>IF(AND(ISNUMBER($K228),ISNUMBER($L228)),$K228,0)</f>
        <v/>
      </c>
    </row>
    <row r="229">
      <c r="A229" s="26" t="n"/>
      <c r="B229" s="26" t="n"/>
      <c r="C229" s="26" t="n"/>
      <c r="D229" s="26" t="n"/>
      <c r="E229" s="26" t="n"/>
      <c r="F229" s="27" t="n"/>
      <c r="G229" s="26" t="n"/>
      <c r="H229" s="27" t="n"/>
      <c r="I229" s="26" t="n"/>
      <c r="J229" s="26" t="n"/>
      <c r="K229" s="28" t="n"/>
      <c r="L229" s="27" t="n"/>
      <c r="M229" s="27" t="n"/>
      <c r="N229" s="26" t="n"/>
      <c r="P229" s="22">
        <f>IF($T229=0,"",IF(ISNUMBER($H229),$H229,IF(AND(ISNUMBER($F229),ISNUMBER(Settings!$D$3)),$F229+Settings!$D$3,"")))</f>
        <v/>
      </c>
      <c r="Q229" s="23">
        <f>IF(AND($T229=1,ISNUMBER($F229)),Settings!$D$2-$F229,"")</f>
        <v/>
      </c>
      <c r="R229" s="24">
        <f>IF($T229=0,"",IF($I229="No","Declined",IF($I229="Ask next time","Ask next time",IF(OR($I229="Yes",$I229="Partly"),IF(ISNUMBER($M229),"Thanked",IF(ISNUMBER($L229),"Send acknowledgment","Waiting for the gift")),IF(AND(ISNUMBER($P229),Settings!$D$2&gt;=$P229),"Follow up now","Follow-up booked")))))</f>
        <v/>
      </c>
      <c r="S229" s="24">
        <f>IF(AND(ISNUMBER($U229),ISNUMBER(Settings!$D$4)),IF($U229&gt;=Settings!$D$4,"$"&amp;FIXED(Settings!$D$4,0)&amp;" or more: written acknowledgment",""),"")</f>
        <v/>
      </c>
      <c r="T229" s="25">
        <f>IF(TRIM($A229&amp;"")&lt;&gt;"",1,0)</f>
        <v/>
      </c>
      <c r="U229" s="25">
        <f>IF(ISNUMBER($K229),$K229,"")</f>
        <v/>
      </c>
      <c r="V229" s="25">
        <f>IF(AND(ISNUMBER($K229),ISNUMBER($L229)),$K229,0)</f>
        <v/>
      </c>
    </row>
    <row r="230">
      <c r="A230" s="26" t="n"/>
      <c r="B230" s="26" t="n"/>
      <c r="C230" s="26" t="n"/>
      <c r="D230" s="26" t="n"/>
      <c r="E230" s="26" t="n"/>
      <c r="F230" s="27" t="n"/>
      <c r="G230" s="26" t="n"/>
      <c r="H230" s="27" t="n"/>
      <c r="I230" s="26" t="n"/>
      <c r="J230" s="26" t="n"/>
      <c r="K230" s="28" t="n"/>
      <c r="L230" s="27" t="n"/>
      <c r="M230" s="27" t="n"/>
      <c r="N230" s="26" t="n"/>
      <c r="P230" s="22">
        <f>IF($T230=0,"",IF(ISNUMBER($H230),$H230,IF(AND(ISNUMBER($F230),ISNUMBER(Settings!$D$3)),$F230+Settings!$D$3,"")))</f>
        <v/>
      </c>
      <c r="Q230" s="23">
        <f>IF(AND($T230=1,ISNUMBER($F230)),Settings!$D$2-$F230,"")</f>
        <v/>
      </c>
      <c r="R230" s="24">
        <f>IF($T230=0,"",IF($I230="No","Declined",IF($I230="Ask next time","Ask next time",IF(OR($I230="Yes",$I230="Partly"),IF(ISNUMBER($M230),"Thanked",IF(ISNUMBER($L230),"Send acknowledgment","Waiting for the gift")),IF(AND(ISNUMBER($P230),Settings!$D$2&gt;=$P230),"Follow up now","Follow-up booked")))))</f>
        <v/>
      </c>
      <c r="S230" s="24">
        <f>IF(AND(ISNUMBER($U230),ISNUMBER(Settings!$D$4)),IF($U230&gt;=Settings!$D$4,"$"&amp;FIXED(Settings!$D$4,0)&amp;" or more: written acknowledgment",""),"")</f>
        <v/>
      </c>
      <c r="T230" s="25">
        <f>IF(TRIM($A230&amp;"")&lt;&gt;"",1,0)</f>
        <v/>
      </c>
      <c r="U230" s="25">
        <f>IF(ISNUMBER($K230),$K230,"")</f>
        <v/>
      </c>
      <c r="V230" s="25">
        <f>IF(AND(ISNUMBER($K230),ISNUMBER($L230)),$K230,0)</f>
        <v/>
      </c>
    </row>
    <row r="231">
      <c r="A231" s="26" t="n"/>
      <c r="B231" s="26" t="n"/>
      <c r="C231" s="26" t="n"/>
      <c r="D231" s="26" t="n"/>
      <c r="E231" s="26" t="n"/>
      <c r="F231" s="27" t="n"/>
      <c r="G231" s="26" t="n"/>
      <c r="H231" s="27" t="n"/>
      <c r="I231" s="26" t="n"/>
      <c r="J231" s="26" t="n"/>
      <c r="K231" s="28" t="n"/>
      <c r="L231" s="27" t="n"/>
      <c r="M231" s="27" t="n"/>
      <c r="N231" s="26" t="n"/>
      <c r="P231" s="22">
        <f>IF($T231=0,"",IF(ISNUMBER($H231),$H231,IF(AND(ISNUMBER($F231),ISNUMBER(Settings!$D$3)),$F231+Settings!$D$3,"")))</f>
        <v/>
      </c>
      <c r="Q231" s="23">
        <f>IF(AND($T231=1,ISNUMBER($F231)),Settings!$D$2-$F231,"")</f>
        <v/>
      </c>
      <c r="R231" s="24">
        <f>IF($T231=0,"",IF($I231="No","Declined",IF($I231="Ask next time","Ask next time",IF(OR($I231="Yes",$I231="Partly"),IF(ISNUMBER($M231),"Thanked",IF(ISNUMBER($L231),"Send acknowledgment","Waiting for the gift")),IF(AND(ISNUMBER($P231),Settings!$D$2&gt;=$P231),"Follow up now","Follow-up booked")))))</f>
        <v/>
      </c>
      <c r="S231" s="24">
        <f>IF(AND(ISNUMBER($U231),ISNUMBER(Settings!$D$4)),IF($U231&gt;=Settings!$D$4,"$"&amp;FIXED(Settings!$D$4,0)&amp;" or more: written acknowledgment",""),"")</f>
        <v/>
      </c>
      <c r="T231" s="25">
        <f>IF(TRIM($A231&amp;"")&lt;&gt;"",1,0)</f>
        <v/>
      </c>
      <c r="U231" s="25">
        <f>IF(ISNUMBER($K231),$K231,"")</f>
        <v/>
      </c>
      <c r="V231" s="25">
        <f>IF(AND(ISNUMBER($K231),ISNUMBER($L231)),$K231,0)</f>
        <v/>
      </c>
    </row>
    <row r="232">
      <c r="A232" s="26" t="n"/>
      <c r="B232" s="26" t="n"/>
      <c r="C232" s="26" t="n"/>
      <c r="D232" s="26" t="n"/>
      <c r="E232" s="26" t="n"/>
      <c r="F232" s="27" t="n"/>
      <c r="G232" s="26" t="n"/>
      <c r="H232" s="27" t="n"/>
      <c r="I232" s="26" t="n"/>
      <c r="J232" s="26" t="n"/>
      <c r="K232" s="28" t="n"/>
      <c r="L232" s="27" t="n"/>
      <c r="M232" s="27" t="n"/>
      <c r="N232" s="26" t="n"/>
      <c r="P232" s="22">
        <f>IF($T232=0,"",IF(ISNUMBER($H232),$H232,IF(AND(ISNUMBER($F232),ISNUMBER(Settings!$D$3)),$F232+Settings!$D$3,"")))</f>
        <v/>
      </c>
      <c r="Q232" s="23">
        <f>IF(AND($T232=1,ISNUMBER($F232)),Settings!$D$2-$F232,"")</f>
        <v/>
      </c>
      <c r="R232" s="24">
        <f>IF($T232=0,"",IF($I232="No","Declined",IF($I232="Ask next time","Ask next time",IF(OR($I232="Yes",$I232="Partly"),IF(ISNUMBER($M232),"Thanked",IF(ISNUMBER($L232),"Send acknowledgment","Waiting for the gift")),IF(AND(ISNUMBER($P232),Settings!$D$2&gt;=$P232),"Follow up now","Follow-up booked")))))</f>
        <v/>
      </c>
      <c r="S232" s="24">
        <f>IF(AND(ISNUMBER($U232),ISNUMBER(Settings!$D$4)),IF($U232&gt;=Settings!$D$4,"$"&amp;FIXED(Settings!$D$4,0)&amp;" or more: written acknowledgment",""),"")</f>
        <v/>
      </c>
      <c r="T232" s="25">
        <f>IF(TRIM($A232&amp;"")&lt;&gt;"",1,0)</f>
        <v/>
      </c>
      <c r="U232" s="25">
        <f>IF(ISNUMBER($K232),$K232,"")</f>
        <v/>
      </c>
      <c r="V232" s="25">
        <f>IF(AND(ISNUMBER($K232),ISNUMBER($L232)),$K232,0)</f>
        <v/>
      </c>
    </row>
    <row r="233">
      <c r="A233" s="26" t="n"/>
      <c r="B233" s="26" t="n"/>
      <c r="C233" s="26" t="n"/>
      <c r="D233" s="26" t="n"/>
      <c r="E233" s="26" t="n"/>
      <c r="F233" s="27" t="n"/>
      <c r="G233" s="26" t="n"/>
      <c r="H233" s="27" t="n"/>
      <c r="I233" s="26" t="n"/>
      <c r="J233" s="26" t="n"/>
      <c r="K233" s="28" t="n"/>
      <c r="L233" s="27" t="n"/>
      <c r="M233" s="27" t="n"/>
      <c r="N233" s="26" t="n"/>
      <c r="P233" s="22">
        <f>IF($T233=0,"",IF(ISNUMBER($H233),$H233,IF(AND(ISNUMBER($F233),ISNUMBER(Settings!$D$3)),$F233+Settings!$D$3,"")))</f>
        <v/>
      </c>
      <c r="Q233" s="23">
        <f>IF(AND($T233=1,ISNUMBER($F233)),Settings!$D$2-$F233,"")</f>
        <v/>
      </c>
      <c r="R233" s="24">
        <f>IF($T233=0,"",IF($I233="No","Declined",IF($I233="Ask next time","Ask next time",IF(OR($I233="Yes",$I233="Partly"),IF(ISNUMBER($M233),"Thanked",IF(ISNUMBER($L233),"Send acknowledgment","Waiting for the gift")),IF(AND(ISNUMBER($P233),Settings!$D$2&gt;=$P233),"Follow up now","Follow-up booked")))))</f>
        <v/>
      </c>
      <c r="S233" s="24">
        <f>IF(AND(ISNUMBER($U233),ISNUMBER(Settings!$D$4)),IF($U233&gt;=Settings!$D$4,"$"&amp;FIXED(Settings!$D$4,0)&amp;" or more: written acknowledgment",""),"")</f>
        <v/>
      </c>
      <c r="T233" s="25">
        <f>IF(TRIM($A233&amp;"")&lt;&gt;"",1,0)</f>
        <v/>
      </c>
      <c r="U233" s="25">
        <f>IF(ISNUMBER($K233),$K233,"")</f>
        <v/>
      </c>
      <c r="V233" s="25">
        <f>IF(AND(ISNUMBER($K233),ISNUMBER($L233)),$K233,0)</f>
        <v/>
      </c>
    </row>
    <row r="234">
      <c r="A234" s="26" t="n"/>
      <c r="B234" s="26" t="n"/>
      <c r="C234" s="26" t="n"/>
      <c r="D234" s="26" t="n"/>
      <c r="E234" s="26" t="n"/>
      <c r="F234" s="27" t="n"/>
      <c r="G234" s="26" t="n"/>
      <c r="H234" s="27" t="n"/>
      <c r="I234" s="26" t="n"/>
      <c r="J234" s="26" t="n"/>
      <c r="K234" s="28" t="n"/>
      <c r="L234" s="27" t="n"/>
      <c r="M234" s="27" t="n"/>
      <c r="N234" s="26" t="n"/>
      <c r="P234" s="22">
        <f>IF($T234=0,"",IF(ISNUMBER($H234),$H234,IF(AND(ISNUMBER($F234),ISNUMBER(Settings!$D$3)),$F234+Settings!$D$3,"")))</f>
        <v/>
      </c>
      <c r="Q234" s="23">
        <f>IF(AND($T234=1,ISNUMBER($F234)),Settings!$D$2-$F234,"")</f>
        <v/>
      </c>
      <c r="R234" s="24">
        <f>IF($T234=0,"",IF($I234="No","Declined",IF($I234="Ask next time","Ask next time",IF(OR($I234="Yes",$I234="Partly"),IF(ISNUMBER($M234),"Thanked",IF(ISNUMBER($L234),"Send acknowledgment","Waiting for the gift")),IF(AND(ISNUMBER($P234),Settings!$D$2&gt;=$P234),"Follow up now","Follow-up booked")))))</f>
        <v/>
      </c>
      <c r="S234" s="24">
        <f>IF(AND(ISNUMBER($U234),ISNUMBER(Settings!$D$4)),IF($U234&gt;=Settings!$D$4,"$"&amp;FIXED(Settings!$D$4,0)&amp;" or more: written acknowledgment",""),"")</f>
        <v/>
      </c>
      <c r="T234" s="25">
        <f>IF(TRIM($A234&amp;"")&lt;&gt;"",1,0)</f>
        <v/>
      </c>
      <c r="U234" s="25">
        <f>IF(ISNUMBER($K234),$K234,"")</f>
        <v/>
      </c>
      <c r="V234" s="25">
        <f>IF(AND(ISNUMBER($K234),ISNUMBER($L234)),$K234,0)</f>
        <v/>
      </c>
    </row>
    <row r="235">
      <c r="A235" s="26" t="n"/>
      <c r="B235" s="26" t="n"/>
      <c r="C235" s="26" t="n"/>
      <c r="D235" s="26" t="n"/>
      <c r="E235" s="26" t="n"/>
      <c r="F235" s="27" t="n"/>
      <c r="G235" s="26" t="n"/>
      <c r="H235" s="27" t="n"/>
      <c r="I235" s="26" t="n"/>
      <c r="J235" s="26" t="n"/>
      <c r="K235" s="28" t="n"/>
      <c r="L235" s="27" t="n"/>
      <c r="M235" s="27" t="n"/>
      <c r="N235" s="26" t="n"/>
      <c r="P235" s="22">
        <f>IF($T235=0,"",IF(ISNUMBER($H235),$H235,IF(AND(ISNUMBER($F235),ISNUMBER(Settings!$D$3)),$F235+Settings!$D$3,"")))</f>
        <v/>
      </c>
      <c r="Q235" s="23">
        <f>IF(AND($T235=1,ISNUMBER($F235)),Settings!$D$2-$F235,"")</f>
        <v/>
      </c>
      <c r="R235" s="24">
        <f>IF($T235=0,"",IF($I235="No","Declined",IF($I235="Ask next time","Ask next time",IF(OR($I235="Yes",$I235="Partly"),IF(ISNUMBER($M235),"Thanked",IF(ISNUMBER($L235),"Send acknowledgment","Waiting for the gift")),IF(AND(ISNUMBER($P235),Settings!$D$2&gt;=$P235),"Follow up now","Follow-up booked")))))</f>
        <v/>
      </c>
      <c r="S235" s="24">
        <f>IF(AND(ISNUMBER($U235),ISNUMBER(Settings!$D$4)),IF($U235&gt;=Settings!$D$4,"$"&amp;FIXED(Settings!$D$4,0)&amp;" or more: written acknowledgment",""),"")</f>
        <v/>
      </c>
      <c r="T235" s="25">
        <f>IF(TRIM($A235&amp;"")&lt;&gt;"",1,0)</f>
        <v/>
      </c>
      <c r="U235" s="25">
        <f>IF(ISNUMBER($K235),$K235,"")</f>
        <v/>
      </c>
      <c r="V235" s="25">
        <f>IF(AND(ISNUMBER($K235),ISNUMBER($L235)),$K235,0)</f>
        <v/>
      </c>
    </row>
    <row r="236">
      <c r="A236" s="26" t="n"/>
      <c r="B236" s="26" t="n"/>
      <c r="C236" s="26" t="n"/>
      <c r="D236" s="26" t="n"/>
      <c r="E236" s="26" t="n"/>
      <c r="F236" s="27" t="n"/>
      <c r="G236" s="26" t="n"/>
      <c r="H236" s="27" t="n"/>
      <c r="I236" s="26" t="n"/>
      <c r="J236" s="26" t="n"/>
      <c r="K236" s="28" t="n"/>
      <c r="L236" s="27" t="n"/>
      <c r="M236" s="27" t="n"/>
      <c r="N236" s="26" t="n"/>
      <c r="P236" s="22">
        <f>IF($T236=0,"",IF(ISNUMBER($H236),$H236,IF(AND(ISNUMBER($F236),ISNUMBER(Settings!$D$3)),$F236+Settings!$D$3,"")))</f>
        <v/>
      </c>
      <c r="Q236" s="23">
        <f>IF(AND($T236=1,ISNUMBER($F236)),Settings!$D$2-$F236,"")</f>
        <v/>
      </c>
      <c r="R236" s="24">
        <f>IF($T236=0,"",IF($I236="No","Declined",IF($I236="Ask next time","Ask next time",IF(OR($I236="Yes",$I236="Partly"),IF(ISNUMBER($M236),"Thanked",IF(ISNUMBER($L236),"Send acknowledgment","Waiting for the gift")),IF(AND(ISNUMBER($P236),Settings!$D$2&gt;=$P236),"Follow up now","Follow-up booked")))))</f>
        <v/>
      </c>
      <c r="S236" s="24">
        <f>IF(AND(ISNUMBER($U236),ISNUMBER(Settings!$D$4)),IF($U236&gt;=Settings!$D$4,"$"&amp;FIXED(Settings!$D$4,0)&amp;" or more: written acknowledgment",""),"")</f>
        <v/>
      </c>
      <c r="T236" s="25">
        <f>IF(TRIM($A236&amp;"")&lt;&gt;"",1,0)</f>
        <v/>
      </c>
      <c r="U236" s="25">
        <f>IF(ISNUMBER($K236),$K236,"")</f>
        <v/>
      </c>
      <c r="V236" s="25">
        <f>IF(AND(ISNUMBER($K236),ISNUMBER($L236)),$K236,0)</f>
        <v/>
      </c>
    </row>
    <row r="237">
      <c r="A237" s="26" t="n"/>
      <c r="B237" s="26" t="n"/>
      <c r="C237" s="26" t="n"/>
      <c r="D237" s="26" t="n"/>
      <c r="E237" s="26" t="n"/>
      <c r="F237" s="27" t="n"/>
      <c r="G237" s="26" t="n"/>
      <c r="H237" s="27" t="n"/>
      <c r="I237" s="26" t="n"/>
      <c r="J237" s="26" t="n"/>
      <c r="K237" s="28" t="n"/>
      <c r="L237" s="27" t="n"/>
      <c r="M237" s="27" t="n"/>
      <c r="N237" s="26" t="n"/>
      <c r="P237" s="22">
        <f>IF($T237=0,"",IF(ISNUMBER($H237),$H237,IF(AND(ISNUMBER($F237),ISNUMBER(Settings!$D$3)),$F237+Settings!$D$3,"")))</f>
        <v/>
      </c>
      <c r="Q237" s="23">
        <f>IF(AND($T237=1,ISNUMBER($F237)),Settings!$D$2-$F237,"")</f>
        <v/>
      </c>
      <c r="R237" s="24">
        <f>IF($T237=0,"",IF($I237="No","Declined",IF($I237="Ask next time","Ask next time",IF(OR($I237="Yes",$I237="Partly"),IF(ISNUMBER($M237),"Thanked",IF(ISNUMBER($L237),"Send acknowledgment","Waiting for the gift")),IF(AND(ISNUMBER($P237),Settings!$D$2&gt;=$P237),"Follow up now","Follow-up booked")))))</f>
        <v/>
      </c>
      <c r="S237" s="24">
        <f>IF(AND(ISNUMBER($U237),ISNUMBER(Settings!$D$4)),IF($U237&gt;=Settings!$D$4,"$"&amp;FIXED(Settings!$D$4,0)&amp;" or more: written acknowledgment",""),"")</f>
        <v/>
      </c>
      <c r="T237" s="25">
        <f>IF(TRIM($A237&amp;"")&lt;&gt;"",1,0)</f>
        <v/>
      </c>
      <c r="U237" s="25">
        <f>IF(ISNUMBER($K237),$K237,"")</f>
        <v/>
      </c>
      <c r="V237" s="25">
        <f>IF(AND(ISNUMBER($K237),ISNUMBER($L237)),$K237,0)</f>
        <v/>
      </c>
    </row>
    <row r="238">
      <c r="A238" s="26" t="n"/>
      <c r="B238" s="26" t="n"/>
      <c r="C238" s="26" t="n"/>
      <c r="D238" s="26" t="n"/>
      <c r="E238" s="26" t="n"/>
      <c r="F238" s="27" t="n"/>
      <c r="G238" s="26" t="n"/>
      <c r="H238" s="27" t="n"/>
      <c r="I238" s="26" t="n"/>
      <c r="J238" s="26" t="n"/>
      <c r="K238" s="28" t="n"/>
      <c r="L238" s="27" t="n"/>
      <c r="M238" s="27" t="n"/>
      <c r="N238" s="26" t="n"/>
      <c r="P238" s="22">
        <f>IF($T238=0,"",IF(ISNUMBER($H238),$H238,IF(AND(ISNUMBER($F238),ISNUMBER(Settings!$D$3)),$F238+Settings!$D$3,"")))</f>
        <v/>
      </c>
      <c r="Q238" s="23">
        <f>IF(AND($T238=1,ISNUMBER($F238)),Settings!$D$2-$F238,"")</f>
        <v/>
      </c>
      <c r="R238" s="24">
        <f>IF($T238=0,"",IF($I238="No","Declined",IF($I238="Ask next time","Ask next time",IF(OR($I238="Yes",$I238="Partly"),IF(ISNUMBER($M238),"Thanked",IF(ISNUMBER($L238),"Send acknowledgment","Waiting for the gift")),IF(AND(ISNUMBER($P238),Settings!$D$2&gt;=$P238),"Follow up now","Follow-up booked")))))</f>
        <v/>
      </c>
      <c r="S238" s="24">
        <f>IF(AND(ISNUMBER($U238),ISNUMBER(Settings!$D$4)),IF($U238&gt;=Settings!$D$4,"$"&amp;FIXED(Settings!$D$4,0)&amp;" or more: written acknowledgment",""),"")</f>
        <v/>
      </c>
      <c r="T238" s="25">
        <f>IF(TRIM($A238&amp;"")&lt;&gt;"",1,0)</f>
        <v/>
      </c>
      <c r="U238" s="25">
        <f>IF(ISNUMBER($K238),$K238,"")</f>
        <v/>
      </c>
      <c r="V238" s="25">
        <f>IF(AND(ISNUMBER($K238),ISNUMBER($L238)),$K238,0)</f>
        <v/>
      </c>
    </row>
    <row r="239">
      <c r="A239" s="26" t="n"/>
      <c r="B239" s="26" t="n"/>
      <c r="C239" s="26" t="n"/>
      <c r="D239" s="26" t="n"/>
      <c r="E239" s="26" t="n"/>
      <c r="F239" s="27" t="n"/>
      <c r="G239" s="26" t="n"/>
      <c r="H239" s="27" t="n"/>
      <c r="I239" s="26" t="n"/>
      <c r="J239" s="26" t="n"/>
      <c r="K239" s="28" t="n"/>
      <c r="L239" s="27" t="n"/>
      <c r="M239" s="27" t="n"/>
      <c r="N239" s="26" t="n"/>
      <c r="P239" s="22">
        <f>IF($T239=0,"",IF(ISNUMBER($H239),$H239,IF(AND(ISNUMBER($F239),ISNUMBER(Settings!$D$3)),$F239+Settings!$D$3,"")))</f>
        <v/>
      </c>
      <c r="Q239" s="23">
        <f>IF(AND($T239=1,ISNUMBER($F239)),Settings!$D$2-$F239,"")</f>
        <v/>
      </c>
      <c r="R239" s="24">
        <f>IF($T239=0,"",IF($I239="No","Declined",IF($I239="Ask next time","Ask next time",IF(OR($I239="Yes",$I239="Partly"),IF(ISNUMBER($M239),"Thanked",IF(ISNUMBER($L239),"Send acknowledgment","Waiting for the gift")),IF(AND(ISNUMBER($P239),Settings!$D$2&gt;=$P239),"Follow up now","Follow-up booked")))))</f>
        <v/>
      </c>
      <c r="S239" s="24">
        <f>IF(AND(ISNUMBER($U239),ISNUMBER(Settings!$D$4)),IF($U239&gt;=Settings!$D$4,"$"&amp;FIXED(Settings!$D$4,0)&amp;" or more: written acknowledgment",""),"")</f>
        <v/>
      </c>
      <c r="T239" s="25">
        <f>IF(TRIM($A239&amp;"")&lt;&gt;"",1,0)</f>
        <v/>
      </c>
      <c r="U239" s="25">
        <f>IF(ISNUMBER($K239),$K239,"")</f>
        <v/>
      </c>
      <c r="V239" s="25">
        <f>IF(AND(ISNUMBER($K239),ISNUMBER($L239)),$K239,0)</f>
        <v/>
      </c>
    </row>
    <row r="240">
      <c r="A240" s="26" t="n"/>
      <c r="B240" s="26" t="n"/>
      <c r="C240" s="26" t="n"/>
      <c r="D240" s="26" t="n"/>
      <c r="E240" s="26" t="n"/>
      <c r="F240" s="27" t="n"/>
      <c r="G240" s="26" t="n"/>
      <c r="H240" s="27" t="n"/>
      <c r="I240" s="26" t="n"/>
      <c r="J240" s="26" t="n"/>
      <c r="K240" s="28" t="n"/>
      <c r="L240" s="27" t="n"/>
      <c r="M240" s="27" t="n"/>
      <c r="N240" s="26" t="n"/>
      <c r="P240" s="22">
        <f>IF($T240=0,"",IF(ISNUMBER($H240),$H240,IF(AND(ISNUMBER($F240),ISNUMBER(Settings!$D$3)),$F240+Settings!$D$3,"")))</f>
        <v/>
      </c>
      <c r="Q240" s="23">
        <f>IF(AND($T240=1,ISNUMBER($F240)),Settings!$D$2-$F240,"")</f>
        <v/>
      </c>
      <c r="R240" s="24">
        <f>IF($T240=0,"",IF($I240="No","Declined",IF($I240="Ask next time","Ask next time",IF(OR($I240="Yes",$I240="Partly"),IF(ISNUMBER($M240),"Thanked",IF(ISNUMBER($L240),"Send acknowledgment","Waiting for the gift")),IF(AND(ISNUMBER($P240),Settings!$D$2&gt;=$P240),"Follow up now","Follow-up booked")))))</f>
        <v/>
      </c>
      <c r="S240" s="24">
        <f>IF(AND(ISNUMBER($U240),ISNUMBER(Settings!$D$4)),IF($U240&gt;=Settings!$D$4,"$"&amp;FIXED(Settings!$D$4,0)&amp;" or more: written acknowledgment",""),"")</f>
        <v/>
      </c>
      <c r="T240" s="25">
        <f>IF(TRIM($A240&amp;"")&lt;&gt;"",1,0)</f>
        <v/>
      </c>
      <c r="U240" s="25">
        <f>IF(ISNUMBER($K240),$K240,"")</f>
        <v/>
      </c>
      <c r="V240" s="25">
        <f>IF(AND(ISNUMBER($K240),ISNUMBER($L240)),$K240,0)</f>
        <v/>
      </c>
    </row>
    <row r="241">
      <c r="A241" s="26" t="n"/>
      <c r="B241" s="26" t="n"/>
      <c r="C241" s="26" t="n"/>
      <c r="D241" s="26" t="n"/>
      <c r="E241" s="26" t="n"/>
      <c r="F241" s="27" t="n"/>
      <c r="G241" s="26" t="n"/>
      <c r="H241" s="27" t="n"/>
      <c r="I241" s="26" t="n"/>
      <c r="J241" s="26" t="n"/>
      <c r="K241" s="28" t="n"/>
      <c r="L241" s="27" t="n"/>
      <c r="M241" s="27" t="n"/>
      <c r="N241" s="26" t="n"/>
      <c r="P241" s="22">
        <f>IF($T241=0,"",IF(ISNUMBER($H241),$H241,IF(AND(ISNUMBER($F241),ISNUMBER(Settings!$D$3)),$F241+Settings!$D$3,"")))</f>
        <v/>
      </c>
      <c r="Q241" s="23">
        <f>IF(AND($T241=1,ISNUMBER($F241)),Settings!$D$2-$F241,"")</f>
        <v/>
      </c>
      <c r="R241" s="24">
        <f>IF($T241=0,"",IF($I241="No","Declined",IF($I241="Ask next time","Ask next time",IF(OR($I241="Yes",$I241="Partly"),IF(ISNUMBER($M241),"Thanked",IF(ISNUMBER($L241),"Send acknowledgment","Waiting for the gift")),IF(AND(ISNUMBER($P241),Settings!$D$2&gt;=$P241),"Follow up now","Follow-up booked")))))</f>
        <v/>
      </c>
      <c r="S241" s="24">
        <f>IF(AND(ISNUMBER($U241),ISNUMBER(Settings!$D$4)),IF($U241&gt;=Settings!$D$4,"$"&amp;FIXED(Settings!$D$4,0)&amp;" or more: written acknowledgment",""),"")</f>
        <v/>
      </c>
      <c r="T241" s="25">
        <f>IF(TRIM($A241&amp;"")&lt;&gt;"",1,0)</f>
        <v/>
      </c>
      <c r="U241" s="25">
        <f>IF(ISNUMBER($K241),$K241,"")</f>
        <v/>
      </c>
      <c r="V241" s="25">
        <f>IF(AND(ISNUMBER($K241),ISNUMBER($L241)),$K241,0)</f>
        <v/>
      </c>
    </row>
    <row r="242">
      <c r="A242" s="26" t="n"/>
      <c r="B242" s="26" t="n"/>
      <c r="C242" s="26" t="n"/>
      <c r="D242" s="26" t="n"/>
      <c r="E242" s="26" t="n"/>
      <c r="F242" s="27" t="n"/>
      <c r="G242" s="26" t="n"/>
      <c r="H242" s="27" t="n"/>
      <c r="I242" s="26" t="n"/>
      <c r="J242" s="26" t="n"/>
      <c r="K242" s="28" t="n"/>
      <c r="L242" s="27" t="n"/>
      <c r="M242" s="27" t="n"/>
      <c r="N242" s="26" t="n"/>
      <c r="P242" s="22">
        <f>IF($T242=0,"",IF(ISNUMBER($H242),$H242,IF(AND(ISNUMBER($F242),ISNUMBER(Settings!$D$3)),$F242+Settings!$D$3,"")))</f>
        <v/>
      </c>
      <c r="Q242" s="23">
        <f>IF(AND($T242=1,ISNUMBER($F242)),Settings!$D$2-$F242,"")</f>
        <v/>
      </c>
      <c r="R242" s="24">
        <f>IF($T242=0,"",IF($I242="No","Declined",IF($I242="Ask next time","Ask next time",IF(OR($I242="Yes",$I242="Partly"),IF(ISNUMBER($M242),"Thanked",IF(ISNUMBER($L242),"Send acknowledgment","Waiting for the gift")),IF(AND(ISNUMBER($P242),Settings!$D$2&gt;=$P242),"Follow up now","Follow-up booked")))))</f>
        <v/>
      </c>
      <c r="S242" s="24">
        <f>IF(AND(ISNUMBER($U242),ISNUMBER(Settings!$D$4)),IF($U242&gt;=Settings!$D$4,"$"&amp;FIXED(Settings!$D$4,0)&amp;" or more: written acknowledgment",""),"")</f>
        <v/>
      </c>
      <c r="T242" s="25">
        <f>IF(TRIM($A242&amp;"")&lt;&gt;"",1,0)</f>
        <v/>
      </c>
      <c r="U242" s="25">
        <f>IF(ISNUMBER($K242),$K242,"")</f>
        <v/>
      </c>
      <c r="V242" s="25">
        <f>IF(AND(ISNUMBER($K242),ISNUMBER($L242)),$K242,0)</f>
        <v/>
      </c>
    </row>
    <row r="243">
      <c r="A243" s="26" t="n"/>
      <c r="B243" s="26" t="n"/>
      <c r="C243" s="26" t="n"/>
      <c r="D243" s="26" t="n"/>
      <c r="E243" s="26" t="n"/>
      <c r="F243" s="27" t="n"/>
      <c r="G243" s="26" t="n"/>
      <c r="H243" s="27" t="n"/>
      <c r="I243" s="26" t="n"/>
      <c r="J243" s="26" t="n"/>
      <c r="K243" s="28" t="n"/>
      <c r="L243" s="27" t="n"/>
      <c r="M243" s="27" t="n"/>
      <c r="N243" s="26" t="n"/>
      <c r="P243" s="22">
        <f>IF($T243=0,"",IF(ISNUMBER($H243),$H243,IF(AND(ISNUMBER($F243),ISNUMBER(Settings!$D$3)),$F243+Settings!$D$3,"")))</f>
        <v/>
      </c>
      <c r="Q243" s="23">
        <f>IF(AND($T243=1,ISNUMBER($F243)),Settings!$D$2-$F243,"")</f>
        <v/>
      </c>
      <c r="R243" s="24">
        <f>IF($T243=0,"",IF($I243="No","Declined",IF($I243="Ask next time","Ask next time",IF(OR($I243="Yes",$I243="Partly"),IF(ISNUMBER($M243),"Thanked",IF(ISNUMBER($L243),"Send acknowledgment","Waiting for the gift")),IF(AND(ISNUMBER($P243),Settings!$D$2&gt;=$P243),"Follow up now","Follow-up booked")))))</f>
        <v/>
      </c>
      <c r="S243" s="24">
        <f>IF(AND(ISNUMBER($U243),ISNUMBER(Settings!$D$4)),IF($U243&gt;=Settings!$D$4,"$"&amp;FIXED(Settings!$D$4,0)&amp;" or more: written acknowledgment",""),"")</f>
        <v/>
      </c>
      <c r="T243" s="25">
        <f>IF(TRIM($A243&amp;"")&lt;&gt;"",1,0)</f>
        <v/>
      </c>
      <c r="U243" s="25">
        <f>IF(ISNUMBER($K243),$K243,"")</f>
        <v/>
      </c>
      <c r="V243" s="25">
        <f>IF(AND(ISNUMBER($K243),ISNUMBER($L243)),$K243,0)</f>
        <v/>
      </c>
    </row>
    <row r="244">
      <c r="A244" s="26" t="n"/>
      <c r="B244" s="26" t="n"/>
      <c r="C244" s="26" t="n"/>
      <c r="D244" s="26" t="n"/>
      <c r="E244" s="26" t="n"/>
      <c r="F244" s="27" t="n"/>
      <c r="G244" s="26" t="n"/>
      <c r="H244" s="27" t="n"/>
      <c r="I244" s="26" t="n"/>
      <c r="J244" s="26" t="n"/>
      <c r="K244" s="28" t="n"/>
      <c r="L244" s="27" t="n"/>
      <c r="M244" s="27" t="n"/>
      <c r="N244" s="26" t="n"/>
      <c r="P244" s="22">
        <f>IF($T244=0,"",IF(ISNUMBER($H244),$H244,IF(AND(ISNUMBER($F244),ISNUMBER(Settings!$D$3)),$F244+Settings!$D$3,"")))</f>
        <v/>
      </c>
      <c r="Q244" s="23">
        <f>IF(AND($T244=1,ISNUMBER($F244)),Settings!$D$2-$F244,"")</f>
        <v/>
      </c>
      <c r="R244" s="24">
        <f>IF($T244=0,"",IF($I244="No","Declined",IF($I244="Ask next time","Ask next time",IF(OR($I244="Yes",$I244="Partly"),IF(ISNUMBER($M244),"Thanked",IF(ISNUMBER($L244),"Send acknowledgment","Waiting for the gift")),IF(AND(ISNUMBER($P244),Settings!$D$2&gt;=$P244),"Follow up now","Follow-up booked")))))</f>
        <v/>
      </c>
      <c r="S244" s="24">
        <f>IF(AND(ISNUMBER($U244),ISNUMBER(Settings!$D$4)),IF($U244&gt;=Settings!$D$4,"$"&amp;FIXED(Settings!$D$4,0)&amp;" or more: written acknowledgment",""),"")</f>
        <v/>
      </c>
      <c r="T244" s="25">
        <f>IF(TRIM($A244&amp;"")&lt;&gt;"",1,0)</f>
        <v/>
      </c>
      <c r="U244" s="25">
        <f>IF(ISNUMBER($K244),$K244,"")</f>
        <v/>
      </c>
      <c r="V244" s="25">
        <f>IF(AND(ISNUMBER($K244),ISNUMBER($L244)),$K244,0)</f>
        <v/>
      </c>
    </row>
    <row r="245">
      <c r="A245" s="26" t="n"/>
      <c r="B245" s="26" t="n"/>
      <c r="C245" s="26" t="n"/>
      <c r="D245" s="26" t="n"/>
      <c r="E245" s="26" t="n"/>
      <c r="F245" s="27" t="n"/>
      <c r="G245" s="26" t="n"/>
      <c r="H245" s="27" t="n"/>
      <c r="I245" s="26" t="n"/>
      <c r="J245" s="26" t="n"/>
      <c r="K245" s="28" t="n"/>
      <c r="L245" s="27" t="n"/>
      <c r="M245" s="27" t="n"/>
      <c r="N245" s="26" t="n"/>
      <c r="P245" s="22">
        <f>IF($T245=0,"",IF(ISNUMBER($H245),$H245,IF(AND(ISNUMBER($F245),ISNUMBER(Settings!$D$3)),$F245+Settings!$D$3,"")))</f>
        <v/>
      </c>
      <c r="Q245" s="23">
        <f>IF(AND($T245=1,ISNUMBER($F245)),Settings!$D$2-$F245,"")</f>
        <v/>
      </c>
      <c r="R245" s="24">
        <f>IF($T245=0,"",IF($I245="No","Declined",IF($I245="Ask next time","Ask next time",IF(OR($I245="Yes",$I245="Partly"),IF(ISNUMBER($M245),"Thanked",IF(ISNUMBER($L245),"Send acknowledgment","Waiting for the gift")),IF(AND(ISNUMBER($P245),Settings!$D$2&gt;=$P245),"Follow up now","Follow-up booked")))))</f>
        <v/>
      </c>
      <c r="S245" s="24">
        <f>IF(AND(ISNUMBER($U245),ISNUMBER(Settings!$D$4)),IF($U245&gt;=Settings!$D$4,"$"&amp;FIXED(Settings!$D$4,0)&amp;" or more: written acknowledgment",""),"")</f>
        <v/>
      </c>
      <c r="T245" s="25">
        <f>IF(TRIM($A245&amp;"")&lt;&gt;"",1,0)</f>
        <v/>
      </c>
      <c r="U245" s="25">
        <f>IF(ISNUMBER($K245),$K245,"")</f>
        <v/>
      </c>
      <c r="V245" s="25">
        <f>IF(AND(ISNUMBER($K245),ISNUMBER($L245)),$K245,0)</f>
        <v/>
      </c>
    </row>
    <row r="246">
      <c r="A246" s="26" t="n"/>
      <c r="B246" s="26" t="n"/>
      <c r="C246" s="26" t="n"/>
      <c r="D246" s="26" t="n"/>
      <c r="E246" s="26" t="n"/>
      <c r="F246" s="27" t="n"/>
      <c r="G246" s="26" t="n"/>
      <c r="H246" s="27" t="n"/>
      <c r="I246" s="26" t="n"/>
      <c r="J246" s="26" t="n"/>
      <c r="K246" s="28" t="n"/>
      <c r="L246" s="27" t="n"/>
      <c r="M246" s="27" t="n"/>
      <c r="N246" s="26" t="n"/>
      <c r="P246" s="22">
        <f>IF($T246=0,"",IF(ISNUMBER($H246),$H246,IF(AND(ISNUMBER($F246),ISNUMBER(Settings!$D$3)),$F246+Settings!$D$3,"")))</f>
        <v/>
      </c>
      <c r="Q246" s="23">
        <f>IF(AND($T246=1,ISNUMBER($F246)),Settings!$D$2-$F246,"")</f>
        <v/>
      </c>
      <c r="R246" s="24">
        <f>IF($T246=0,"",IF($I246="No","Declined",IF($I246="Ask next time","Ask next time",IF(OR($I246="Yes",$I246="Partly"),IF(ISNUMBER($M246),"Thanked",IF(ISNUMBER($L246),"Send acknowledgment","Waiting for the gift")),IF(AND(ISNUMBER($P246),Settings!$D$2&gt;=$P246),"Follow up now","Follow-up booked")))))</f>
        <v/>
      </c>
      <c r="S246" s="24">
        <f>IF(AND(ISNUMBER($U246),ISNUMBER(Settings!$D$4)),IF($U246&gt;=Settings!$D$4,"$"&amp;FIXED(Settings!$D$4,0)&amp;" or more: written acknowledgment",""),"")</f>
        <v/>
      </c>
      <c r="T246" s="25">
        <f>IF(TRIM($A246&amp;"")&lt;&gt;"",1,0)</f>
        <v/>
      </c>
      <c r="U246" s="25">
        <f>IF(ISNUMBER($K246),$K246,"")</f>
        <v/>
      </c>
      <c r="V246" s="25">
        <f>IF(AND(ISNUMBER($K246),ISNUMBER($L246)),$K246,0)</f>
        <v/>
      </c>
    </row>
    <row r="247">
      <c r="A247" s="26" t="n"/>
      <c r="B247" s="26" t="n"/>
      <c r="C247" s="26" t="n"/>
      <c r="D247" s="26" t="n"/>
      <c r="E247" s="26" t="n"/>
      <c r="F247" s="27" t="n"/>
      <c r="G247" s="26" t="n"/>
      <c r="H247" s="27" t="n"/>
      <c r="I247" s="26" t="n"/>
      <c r="J247" s="26" t="n"/>
      <c r="K247" s="28" t="n"/>
      <c r="L247" s="27" t="n"/>
      <c r="M247" s="27" t="n"/>
      <c r="N247" s="26" t="n"/>
      <c r="P247" s="22">
        <f>IF($T247=0,"",IF(ISNUMBER($H247),$H247,IF(AND(ISNUMBER($F247),ISNUMBER(Settings!$D$3)),$F247+Settings!$D$3,"")))</f>
        <v/>
      </c>
      <c r="Q247" s="23">
        <f>IF(AND($T247=1,ISNUMBER($F247)),Settings!$D$2-$F247,"")</f>
        <v/>
      </c>
      <c r="R247" s="24">
        <f>IF($T247=0,"",IF($I247="No","Declined",IF($I247="Ask next time","Ask next time",IF(OR($I247="Yes",$I247="Partly"),IF(ISNUMBER($M247),"Thanked",IF(ISNUMBER($L247),"Send acknowledgment","Waiting for the gift")),IF(AND(ISNUMBER($P247),Settings!$D$2&gt;=$P247),"Follow up now","Follow-up booked")))))</f>
        <v/>
      </c>
      <c r="S247" s="24">
        <f>IF(AND(ISNUMBER($U247),ISNUMBER(Settings!$D$4)),IF($U247&gt;=Settings!$D$4,"$"&amp;FIXED(Settings!$D$4,0)&amp;" or more: written acknowledgment",""),"")</f>
        <v/>
      </c>
      <c r="T247" s="25">
        <f>IF(TRIM($A247&amp;"")&lt;&gt;"",1,0)</f>
        <v/>
      </c>
      <c r="U247" s="25">
        <f>IF(ISNUMBER($K247),$K247,"")</f>
        <v/>
      </c>
      <c r="V247" s="25">
        <f>IF(AND(ISNUMBER($K247),ISNUMBER($L247)),$K247,0)</f>
        <v/>
      </c>
    </row>
    <row r="248">
      <c r="A248" s="26" t="n"/>
      <c r="B248" s="26" t="n"/>
      <c r="C248" s="26" t="n"/>
      <c r="D248" s="26" t="n"/>
      <c r="E248" s="26" t="n"/>
      <c r="F248" s="27" t="n"/>
      <c r="G248" s="26" t="n"/>
      <c r="H248" s="27" t="n"/>
      <c r="I248" s="26" t="n"/>
      <c r="J248" s="26" t="n"/>
      <c r="K248" s="28" t="n"/>
      <c r="L248" s="27" t="n"/>
      <c r="M248" s="27" t="n"/>
      <c r="N248" s="26" t="n"/>
      <c r="P248" s="22">
        <f>IF($T248=0,"",IF(ISNUMBER($H248),$H248,IF(AND(ISNUMBER($F248),ISNUMBER(Settings!$D$3)),$F248+Settings!$D$3,"")))</f>
        <v/>
      </c>
      <c r="Q248" s="23">
        <f>IF(AND($T248=1,ISNUMBER($F248)),Settings!$D$2-$F248,"")</f>
        <v/>
      </c>
      <c r="R248" s="24">
        <f>IF($T248=0,"",IF($I248="No","Declined",IF($I248="Ask next time","Ask next time",IF(OR($I248="Yes",$I248="Partly"),IF(ISNUMBER($M248),"Thanked",IF(ISNUMBER($L248),"Send acknowledgment","Waiting for the gift")),IF(AND(ISNUMBER($P248),Settings!$D$2&gt;=$P248),"Follow up now","Follow-up booked")))))</f>
        <v/>
      </c>
      <c r="S248" s="24">
        <f>IF(AND(ISNUMBER($U248),ISNUMBER(Settings!$D$4)),IF($U248&gt;=Settings!$D$4,"$"&amp;FIXED(Settings!$D$4,0)&amp;" or more: written acknowledgment",""),"")</f>
        <v/>
      </c>
      <c r="T248" s="25">
        <f>IF(TRIM($A248&amp;"")&lt;&gt;"",1,0)</f>
        <v/>
      </c>
      <c r="U248" s="25">
        <f>IF(ISNUMBER($K248),$K248,"")</f>
        <v/>
      </c>
      <c r="V248" s="25">
        <f>IF(AND(ISNUMBER($K248),ISNUMBER($L248)),$K248,0)</f>
        <v/>
      </c>
    </row>
    <row r="249">
      <c r="A249" s="26" t="n"/>
      <c r="B249" s="26" t="n"/>
      <c r="C249" s="26" t="n"/>
      <c r="D249" s="26" t="n"/>
      <c r="E249" s="26" t="n"/>
      <c r="F249" s="27" t="n"/>
      <c r="G249" s="26" t="n"/>
      <c r="H249" s="27" t="n"/>
      <c r="I249" s="26" t="n"/>
      <c r="J249" s="26" t="n"/>
      <c r="K249" s="28" t="n"/>
      <c r="L249" s="27" t="n"/>
      <c r="M249" s="27" t="n"/>
      <c r="N249" s="26" t="n"/>
      <c r="P249" s="22">
        <f>IF($T249=0,"",IF(ISNUMBER($H249),$H249,IF(AND(ISNUMBER($F249),ISNUMBER(Settings!$D$3)),$F249+Settings!$D$3,"")))</f>
        <v/>
      </c>
      <c r="Q249" s="23">
        <f>IF(AND($T249=1,ISNUMBER($F249)),Settings!$D$2-$F249,"")</f>
        <v/>
      </c>
      <c r="R249" s="24">
        <f>IF($T249=0,"",IF($I249="No","Declined",IF($I249="Ask next time","Ask next time",IF(OR($I249="Yes",$I249="Partly"),IF(ISNUMBER($M249),"Thanked",IF(ISNUMBER($L249),"Send acknowledgment","Waiting for the gift")),IF(AND(ISNUMBER($P249),Settings!$D$2&gt;=$P249),"Follow up now","Follow-up booked")))))</f>
        <v/>
      </c>
      <c r="S249" s="24">
        <f>IF(AND(ISNUMBER($U249),ISNUMBER(Settings!$D$4)),IF($U249&gt;=Settings!$D$4,"$"&amp;FIXED(Settings!$D$4,0)&amp;" or more: written acknowledgment",""),"")</f>
        <v/>
      </c>
      <c r="T249" s="25">
        <f>IF(TRIM($A249&amp;"")&lt;&gt;"",1,0)</f>
        <v/>
      </c>
      <c r="U249" s="25">
        <f>IF(ISNUMBER($K249),$K249,"")</f>
        <v/>
      </c>
      <c r="V249" s="25">
        <f>IF(AND(ISNUMBER($K249),ISNUMBER($L249)),$K249,0)</f>
        <v/>
      </c>
    </row>
    <row r="250">
      <c r="A250" s="26" t="n"/>
      <c r="B250" s="26" t="n"/>
      <c r="C250" s="26" t="n"/>
      <c r="D250" s="26" t="n"/>
      <c r="E250" s="26" t="n"/>
      <c r="F250" s="27" t="n"/>
      <c r="G250" s="26" t="n"/>
      <c r="H250" s="27" t="n"/>
      <c r="I250" s="26" t="n"/>
      <c r="J250" s="26" t="n"/>
      <c r="K250" s="28" t="n"/>
      <c r="L250" s="27" t="n"/>
      <c r="M250" s="27" t="n"/>
      <c r="N250" s="26" t="n"/>
      <c r="P250" s="22">
        <f>IF($T250=0,"",IF(ISNUMBER($H250),$H250,IF(AND(ISNUMBER($F250),ISNUMBER(Settings!$D$3)),$F250+Settings!$D$3,"")))</f>
        <v/>
      </c>
      <c r="Q250" s="23">
        <f>IF(AND($T250=1,ISNUMBER($F250)),Settings!$D$2-$F250,"")</f>
        <v/>
      </c>
      <c r="R250" s="24">
        <f>IF($T250=0,"",IF($I250="No","Declined",IF($I250="Ask next time","Ask next time",IF(OR($I250="Yes",$I250="Partly"),IF(ISNUMBER($M250),"Thanked",IF(ISNUMBER($L250),"Send acknowledgment","Waiting for the gift")),IF(AND(ISNUMBER($P250),Settings!$D$2&gt;=$P250),"Follow up now","Follow-up booked")))))</f>
        <v/>
      </c>
      <c r="S250" s="24">
        <f>IF(AND(ISNUMBER($U250),ISNUMBER(Settings!$D$4)),IF($U250&gt;=Settings!$D$4,"$"&amp;FIXED(Settings!$D$4,0)&amp;" or more: written acknowledgment",""),"")</f>
        <v/>
      </c>
      <c r="T250" s="25">
        <f>IF(TRIM($A250&amp;"")&lt;&gt;"",1,0)</f>
        <v/>
      </c>
      <c r="U250" s="25">
        <f>IF(ISNUMBER($K250),$K250,"")</f>
        <v/>
      </c>
      <c r="V250" s="25">
        <f>IF(AND(ISNUMBER($K250),ISNUMBER($L250)),$K250,0)</f>
        <v/>
      </c>
    </row>
    <row r="251">
      <c r="A251" s="26" t="n"/>
      <c r="B251" s="26" t="n"/>
      <c r="C251" s="26" t="n"/>
      <c r="D251" s="26" t="n"/>
      <c r="E251" s="26" t="n"/>
      <c r="F251" s="27" t="n"/>
      <c r="G251" s="26" t="n"/>
      <c r="H251" s="27" t="n"/>
      <c r="I251" s="26" t="n"/>
      <c r="J251" s="26" t="n"/>
      <c r="K251" s="28" t="n"/>
      <c r="L251" s="27" t="n"/>
      <c r="M251" s="27" t="n"/>
      <c r="N251" s="26" t="n"/>
      <c r="P251" s="22">
        <f>IF($T251=0,"",IF(ISNUMBER($H251),$H251,IF(AND(ISNUMBER($F251),ISNUMBER(Settings!$D$3)),$F251+Settings!$D$3,"")))</f>
        <v/>
      </c>
      <c r="Q251" s="23">
        <f>IF(AND($T251=1,ISNUMBER($F251)),Settings!$D$2-$F251,"")</f>
        <v/>
      </c>
      <c r="R251" s="24">
        <f>IF($T251=0,"",IF($I251="No","Declined",IF($I251="Ask next time","Ask next time",IF(OR($I251="Yes",$I251="Partly"),IF(ISNUMBER($M251),"Thanked",IF(ISNUMBER($L251),"Send acknowledgment","Waiting for the gift")),IF(AND(ISNUMBER($P251),Settings!$D$2&gt;=$P251),"Follow up now","Follow-up booked")))))</f>
        <v/>
      </c>
      <c r="S251" s="24">
        <f>IF(AND(ISNUMBER($U251),ISNUMBER(Settings!$D$4)),IF($U251&gt;=Settings!$D$4,"$"&amp;FIXED(Settings!$D$4,0)&amp;" or more: written acknowledgment",""),"")</f>
        <v/>
      </c>
      <c r="T251" s="25">
        <f>IF(TRIM($A251&amp;"")&lt;&gt;"",1,0)</f>
        <v/>
      </c>
      <c r="U251" s="25">
        <f>IF(ISNUMBER($K251),$K251,"")</f>
        <v/>
      </c>
      <c r="V251" s="25">
        <f>IF(AND(ISNUMBER($K251),ISNUMBER($L251)),$K251,0)</f>
        <v/>
      </c>
    </row>
    <row r="252">
      <c r="A252" s="26" t="n"/>
      <c r="B252" s="26" t="n"/>
      <c r="C252" s="26" t="n"/>
      <c r="D252" s="26" t="n"/>
      <c r="E252" s="26" t="n"/>
      <c r="F252" s="27" t="n"/>
      <c r="G252" s="26" t="n"/>
      <c r="H252" s="27" t="n"/>
      <c r="I252" s="26" t="n"/>
      <c r="J252" s="26" t="n"/>
      <c r="K252" s="28" t="n"/>
      <c r="L252" s="27" t="n"/>
      <c r="M252" s="27" t="n"/>
      <c r="N252" s="26" t="n"/>
      <c r="P252" s="22">
        <f>IF($T252=0,"",IF(ISNUMBER($H252),$H252,IF(AND(ISNUMBER($F252),ISNUMBER(Settings!$D$3)),$F252+Settings!$D$3,"")))</f>
        <v/>
      </c>
      <c r="Q252" s="23">
        <f>IF(AND($T252=1,ISNUMBER($F252)),Settings!$D$2-$F252,"")</f>
        <v/>
      </c>
      <c r="R252" s="24">
        <f>IF($T252=0,"",IF($I252="No","Declined",IF($I252="Ask next time","Ask next time",IF(OR($I252="Yes",$I252="Partly"),IF(ISNUMBER($M252),"Thanked",IF(ISNUMBER($L252),"Send acknowledgment","Waiting for the gift")),IF(AND(ISNUMBER($P252),Settings!$D$2&gt;=$P252),"Follow up now","Follow-up booked")))))</f>
        <v/>
      </c>
      <c r="S252" s="24">
        <f>IF(AND(ISNUMBER($U252),ISNUMBER(Settings!$D$4)),IF($U252&gt;=Settings!$D$4,"$"&amp;FIXED(Settings!$D$4,0)&amp;" or more: written acknowledgment",""),"")</f>
        <v/>
      </c>
      <c r="T252" s="25">
        <f>IF(TRIM($A252&amp;"")&lt;&gt;"",1,0)</f>
        <v/>
      </c>
      <c r="U252" s="25">
        <f>IF(ISNUMBER($K252),$K252,"")</f>
        <v/>
      </c>
      <c r="V252" s="25">
        <f>IF(AND(ISNUMBER($K252),ISNUMBER($L252)),$K252,0)</f>
        <v/>
      </c>
    </row>
    <row r="253">
      <c r="A253" s="26" t="n"/>
      <c r="B253" s="26" t="n"/>
      <c r="C253" s="26" t="n"/>
      <c r="D253" s="26" t="n"/>
      <c r="E253" s="26" t="n"/>
      <c r="F253" s="27" t="n"/>
      <c r="G253" s="26" t="n"/>
      <c r="H253" s="27" t="n"/>
      <c r="I253" s="26" t="n"/>
      <c r="J253" s="26" t="n"/>
      <c r="K253" s="28" t="n"/>
      <c r="L253" s="27" t="n"/>
      <c r="M253" s="27" t="n"/>
      <c r="N253" s="26" t="n"/>
      <c r="P253" s="22">
        <f>IF($T253=0,"",IF(ISNUMBER($H253),$H253,IF(AND(ISNUMBER($F253),ISNUMBER(Settings!$D$3)),$F253+Settings!$D$3,"")))</f>
        <v/>
      </c>
      <c r="Q253" s="23">
        <f>IF(AND($T253=1,ISNUMBER($F253)),Settings!$D$2-$F253,"")</f>
        <v/>
      </c>
      <c r="R253" s="24">
        <f>IF($T253=0,"",IF($I253="No","Declined",IF($I253="Ask next time","Ask next time",IF(OR($I253="Yes",$I253="Partly"),IF(ISNUMBER($M253),"Thanked",IF(ISNUMBER($L253),"Send acknowledgment","Waiting for the gift")),IF(AND(ISNUMBER($P253),Settings!$D$2&gt;=$P253),"Follow up now","Follow-up booked")))))</f>
        <v/>
      </c>
      <c r="S253" s="24">
        <f>IF(AND(ISNUMBER($U253),ISNUMBER(Settings!$D$4)),IF($U253&gt;=Settings!$D$4,"$"&amp;FIXED(Settings!$D$4,0)&amp;" or more: written acknowledgment",""),"")</f>
        <v/>
      </c>
      <c r="T253" s="25">
        <f>IF(TRIM($A253&amp;"")&lt;&gt;"",1,0)</f>
        <v/>
      </c>
      <c r="U253" s="25">
        <f>IF(ISNUMBER($K253),$K253,"")</f>
        <v/>
      </c>
      <c r="V253" s="25">
        <f>IF(AND(ISNUMBER($K253),ISNUMBER($L253)),$K253,0)</f>
        <v/>
      </c>
    </row>
    <row r="254">
      <c r="A254" s="26" t="n"/>
      <c r="B254" s="26" t="n"/>
      <c r="C254" s="26" t="n"/>
      <c r="D254" s="26" t="n"/>
      <c r="E254" s="26" t="n"/>
      <c r="F254" s="27" t="n"/>
      <c r="G254" s="26" t="n"/>
      <c r="H254" s="27" t="n"/>
      <c r="I254" s="26" t="n"/>
      <c r="J254" s="26" t="n"/>
      <c r="K254" s="28" t="n"/>
      <c r="L254" s="27" t="n"/>
      <c r="M254" s="27" t="n"/>
      <c r="N254" s="26" t="n"/>
      <c r="P254" s="22">
        <f>IF($T254=0,"",IF(ISNUMBER($H254),$H254,IF(AND(ISNUMBER($F254),ISNUMBER(Settings!$D$3)),$F254+Settings!$D$3,"")))</f>
        <v/>
      </c>
      <c r="Q254" s="23">
        <f>IF(AND($T254=1,ISNUMBER($F254)),Settings!$D$2-$F254,"")</f>
        <v/>
      </c>
      <c r="R254" s="24">
        <f>IF($T254=0,"",IF($I254="No","Declined",IF($I254="Ask next time","Ask next time",IF(OR($I254="Yes",$I254="Partly"),IF(ISNUMBER($M254),"Thanked",IF(ISNUMBER($L254),"Send acknowledgment","Waiting for the gift")),IF(AND(ISNUMBER($P254),Settings!$D$2&gt;=$P254),"Follow up now","Follow-up booked")))))</f>
        <v/>
      </c>
      <c r="S254" s="24">
        <f>IF(AND(ISNUMBER($U254),ISNUMBER(Settings!$D$4)),IF($U254&gt;=Settings!$D$4,"$"&amp;FIXED(Settings!$D$4,0)&amp;" or more: written acknowledgment",""),"")</f>
        <v/>
      </c>
      <c r="T254" s="25">
        <f>IF(TRIM($A254&amp;"")&lt;&gt;"",1,0)</f>
        <v/>
      </c>
      <c r="U254" s="25">
        <f>IF(ISNUMBER($K254),$K254,"")</f>
        <v/>
      </c>
      <c r="V254" s="25">
        <f>IF(AND(ISNUMBER($K254),ISNUMBER($L254)),$K254,0)</f>
        <v/>
      </c>
    </row>
    <row r="255">
      <c r="A255" s="26" t="n"/>
      <c r="B255" s="26" t="n"/>
      <c r="C255" s="26" t="n"/>
      <c r="D255" s="26" t="n"/>
      <c r="E255" s="26" t="n"/>
      <c r="F255" s="27" t="n"/>
      <c r="G255" s="26" t="n"/>
      <c r="H255" s="27" t="n"/>
      <c r="I255" s="26" t="n"/>
      <c r="J255" s="26" t="n"/>
      <c r="K255" s="28" t="n"/>
      <c r="L255" s="27" t="n"/>
      <c r="M255" s="27" t="n"/>
      <c r="N255" s="26" t="n"/>
      <c r="P255" s="22">
        <f>IF($T255=0,"",IF(ISNUMBER($H255),$H255,IF(AND(ISNUMBER($F255),ISNUMBER(Settings!$D$3)),$F255+Settings!$D$3,"")))</f>
        <v/>
      </c>
      <c r="Q255" s="23">
        <f>IF(AND($T255=1,ISNUMBER($F255)),Settings!$D$2-$F255,"")</f>
        <v/>
      </c>
      <c r="R255" s="24">
        <f>IF($T255=0,"",IF($I255="No","Declined",IF($I255="Ask next time","Ask next time",IF(OR($I255="Yes",$I255="Partly"),IF(ISNUMBER($M255),"Thanked",IF(ISNUMBER($L255),"Send acknowledgment","Waiting for the gift")),IF(AND(ISNUMBER($P255),Settings!$D$2&gt;=$P255),"Follow up now","Follow-up booked")))))</f>
        <v/>
      </c>
      <c r="S255" s="24">
        <f>IF(AND(ISNUMBER($U255),ISNUMBER(Settings!$D$4)),IF($U255&gt;=Settings!$D$4,"$"&amp;FIXED(Settings!$D$4,0)&amp;" or more: written acknowledgment",""),"")</f>
        <v/>
      </c>
      <c r="T255" s="25">
        <f>IF(TRIM($A255&amp;"")&lt;&gt;"",1,0)</f>
        <v/>
      </c>
      <c r="U255" s="25">
        <f>IF(ISNUMBER($K255),$K255,"")</f>
        <v/>
      </c>
      <c r="V255" s="25">
        <f>IF(AND(ISNUMBER($K255),ISNUMBER($L255)),$K255,0)</f>
        <v/>
      </c>
    </row>
    <row r="256">
      <c r="A256" s="26" t="n"/>
      <c r="B256" s="26" t="n"/>
      <c r="C256" s="26" t="n"/>
      <c r="D256" s="26" t="n"/>
      <c r="E256" s="26" t="n"/>
      <c r="F256" s="27" t="n"/>
      <c r="G256" s="26" t="n"/>
      <c r="H256" s="27" t="n"/>
      <c r="I256" s="26" t="n"/>
      <c r="J256" s="26" t="n"/>
      <c r="K256" s="28" t="n"/>
      <c r="L256" s="27" t="n"/>
      <c r="M256" s="27" t="n"/>
      <c r="N256" s="26" t="n"/>
      <c r="P256" s="22">
        <f>IF($T256=0,"",IF(ISNUMBER($H256),$H256,IF(AND(ISNUMBER($F256),ISNUMBER(Settings!$D$3)),$F256+Settings!$D$3,"")))</f>
        <v/>
      </c>
      <c r="Q256" s="23">
        <f>IF(AND($T256=1,ISNUMBER($F256)),Settings!$D$2-$F256,"")</f>
        <v/>
      </c>
      <c r="R256" s="24">
        <f>IF($T256=0,"",IF($I256="No","Declined",IF($I256="Ask next time","Ask next time",IF(OR($I256="Yes",$I256="Partly"),IF(ISNUMBER($M256),"Thanked",IF(ISNUMBER($L256),"Send acknowledgment","Waiting for the gift")),IF(AND(ISNUMBER($P256),Settings!$D$2&gt;=$P256),"Follow up now","Follow-up booked")))))</f>
        <v/>
      </c>
      <c r="S256" s="24">
        <f>IF(AND(ISNUMBER($U256),ISNUMBER(Settings!$D$4)),IF($U256&gt;=Settings!$D$4,"$"&amp;FIXED(Settings!$D$4,0)&amp;" or more: written acknowledgment",""),"")</f>
        <v/>
      </c>
      <c r="T256" s="25">
        <f>IF(TRIM($A256&amp;"")&lt;&gt;"",1,0)</f>
        <v/>
      </c>
      <c r="U256" s="25">
        <f>IF(ISNUMBER($K256),$K256,"")</f>
        <v/>
      </c>
      <c r="V256" s="25">
        <f>IF(AND(ISNUMBER($K256),ISNUMBER($L256)),$K256,0)</f>
        <v/>
      </c>
    </row>
    <row r="257">
      <c r="A257" s="26" t="n"/>
      <c r="B257" s="26" t="n"/>
      <c r="C257" s="26" t="n"/>
      <c r="D257" s="26" t="n"/>
      <c r="E257" s="26" t="n"/>
      <c r="F257" s="27" t="n"/>
      <c r="G257" s="26" t="n"/>
      <c r="H257" s="27" t="n"/>
      <c r="I257" s="26" t="n"/>
      <c r="J257" s="26" t="n"/>
      <c r="K257" s="28" t="n"/>
      <c r="L257" s="27" t="n"/>
      <c r="M257" s="27" t="n"/>
      <c r="N257" s="26" t="n"/>
      <c r="P257" s="22">
        <f>IF($T257=0,"",IF(ISNUMBER($H257),$H257,IF(AND(ISNUMBER($F257),ISNUMBER(Settings!$D$3)),$F257+Settings!$D$3,"")))</f>
        <v/>
      </c>
      <c r="Q257" s="23">
        <f>IF(AND($T257=1,ISNUMBER($F257)),Settings!$D$2-$F257,"")</f>
        <v/>
      </c>
      <c r="R257" s="24">
        <f>IF($T257=0,"",IF($I257="No","Declined",IF($I257="Ask next time","Ask next time",IF(OR($I257="Yes",$I257="Partly"),IF(ISNUMBER($M257),"Thanked",IF(ISNUMBER($L257),"Send acknowledgment","Waiting for the gift")),IF(AND(ISNUMBER($P257),Settings!$D$2&gt;=$P257),"Follow up now","Follow-up booked")))))</f>
        <v/>
      </c>
      <c r="S257" s="24">
        <f>IF(AND(ISNUMBER($U257),ISNUMBER(Settings!$D$4)),IF($U257&gt;=Settings!$D$4,"$"&amp;FIXED(Settings!$D$4,0)&amp;" or more: written acknowledgment",""),"")</f>
        <v/>
      </c>
      <c r="T257" s="25">
        <f>IF(TRIM($A257&amp;"")&lt;&gt;"",1,0)</f>
        <v/>
      </c>
      <c r="U257" s="25">
        <f>IF(ISNUMBER($K257),$K257,"")</f>
        <v/>
      </c>
      <c r="V257" s="25">
        <f>IF(AND(ISNUMBER($K257),ISNUMBER($L257)),$K257,0)</f>
        <v/>
      </c>
    </row>
    <row r="258">
      <c r="A258" s="26" t="n"/>
      <c r="B258" s="26" t="n"/>
      <c r="C258" s="26" t="n"/>
      <c r="D258" s="26" t="n"/>
      <c r="E258" s="26" t="n"/>
      <c r="F258" s="27" t="n"/>
      <c r="G258" s="26" t="n"/>
      <c r="H258" s="27" t="n"/>
      <c r="I258" s="26" t="n"/>
      <c r="J258" s="26" t="n"/>
      <c r="K258" s="28" t="n"/>
      <c r="L258" s="27" t="n"/>
      <c r="M258" s="27" t="n"/>
      <c r="N258" s="26" t="n"/>
      <c r="P258" s="22">
        <f>IF($T258=0,"",IF(ISNUMBER($H258),$H258,IF(AND(ISNUMBER($F258),ISNUMBER(Settings!$D$3)),$F258+Settings!$D$3,"")))</f>
        <v/>
      </c>
      <c r="Q258" s="23">
        <f>IF(AND($T258=1,ISNUMBER($F258)),Settings!$D$2-$F258,"")</f>
        <v/>
      </c>
      <c r="R258" s="24">
        <f>IF($T258=0,"",IF($I258="No","Declined",IF($I258="Ask next time","Ask next time",IF(OR($I258="Yes",$I258="Partly"),IF(ISNUMBER($M258),"Thanked",IF(ISNUMBER($L258),"Send acknowledgment","Waiting for the gift")),IF(AND(ISNUMBER($P258),Settings!$D$2&gt;=$P258),"Follow up now","Follow-up booked")))))</f>
        <v/>
      </c>
      <c r="S258" s="24">
        <f>IF(AND(ISNUMBER($U258),ISNUMBER(Settings!$D$4)),IF($U258&gt;=Settings!$D$4,"$"&amp;FIXED(Settings!$D$4,0)&amp;" or more: written acknowledgment",""),"")</f>
        <v/>
      </c>
      <c r="T258" s="25">
        <f>IF(TRIM($A258&amp;"")&lt;&gt;"",1,0)</f>
        <v/>
      </c>
      <c r="U258" s="25">
        <f>IF(ISNUMBER($K258),$K258,"")</f>
        <v/>
      </c>
      <c r="V258" s="25">
        <f>IF(AND(ISNUMBER($K258),ISNUMBER($L258)),$K258,0)</f>
        <v/>
      </c>
    </row>
    <row r="259">
      <c r="A259" s="26" t="n"/>
      <c r="B259" s="26" t="n"/>
      <c r="C259" s="26" t="n"/>
      <c r="D259" s="26" t="n"/>
      <c r="E259" s="26" t="n"/>
      <c r="F259" s="27" t="n"/>
      <c r="G259" s="26" t="n"/>
      <c r="H259" s="27" t="n"/>
      <c r="I259" s="26" t="n"/>
      <c r="J259" s="26" t="n"/>
      <c r="K259" s="28" t="n"/>
      <c r="L259" s="27" t="n"/>
      <c r="M259" s="27" t="n"/>
      <c r="N259" s="26" t="n"/>
      <c r="P259" s="22">
        <f>IF($T259=0,"",IF(ISNUMBER($H259),$H259,IF(AND(ISNUMBER($F259),ISNUMBER(Settings!$D$3)),$F259+Settings!$D$3,"")))</f>
        <v/>
      </c>
      <c r="Q259" s="23">
        <f>IF(AND($T259=1,ISNUMBER($F259)),Settings!$D$2-$F259,"")</f>
        <v/>
      </c>
      <c r="R259" s="24">
        <f>IF($T259=0,"",IF($I259="No","Declined",IF($I259="Ask next time","Ask next time",IF(OR($I259="Yes",$I259="Partly"),IF(ISNUMBER($M259),"Thanked",IF(ISNUMBER($L259),"Send acknowledgment","Waiting for the gift")),IF(AND(ISNUMBER($P259),Settings!$D$2&gt;=$P259),"Follow up now","Follow-up booked")))))</f>
        <v/>
      </c>
      <c r="S259" s="24">
        <f>IF(AND(ISNUMBER($U259),ISNUMBER(Settings!$D$4)),IF($U259&gt;=Settings!$D$4,"$"&amp;FIXED(Settings!$D$4,0)&amp;" or more: written acknowledgment",""),"")</f>
        <v/>
      </c>
      <c r="T259" s="25">
        <f>IF(TRIM($A259&amp;"")&lt;&gt;"",1,0)</f>
        <v/>
      </c>
      <c r="U259" s="25">
        <f>IF(ISNUMBER($K259),$K259,"")</f>
        <v/>
      </c>
      <c r="V259" s="25">
        <f>IF(AND(ISNUMBER($K259),ISNUMBER($L259)),$K259,0)</f>
        <v/>
      </c>
    </row>
    <row r="260">
      <c r="A260" s="26" t="n"/>
      <c r="B260" s="26" t="n"/>
      <c r="C260" s="26" t="n"/>
      <c r="D260" s="26" t="n"/>
      <c r="E260" s="26" t="n"/>
      <c r="F260" s="27" t="n"/>
      <c r="G260" s="26" t="n"/>
      <c r="H260" s="27" t="n"/>
      <c r="I260" s="26" t="n"/>
      <c r="J260" s="26" t="n"/>
      <c r="K260" s="28" t="n"/>
      <c r="L260" s="27" t="n"/>
      <c r="M260" s="27" t="n"/>
      <c r="N260" s="26" t="n"/>
      <c r="P260" s="22">
        <f>IF($T260=0,"",IF(ISNUMBER($H260),$H260,IF(AND(ISNUMBER($F260),ISNUMBER(Settings!$D$3)),$F260+Settings!$D$3,"")))</f>
        <v/>
      </c>
      <c r="Q260" s="23">
        <f>IF(AND($T260=1,ISNUMBER($F260)),Settings!$D$2-$F260,"")</f>
        <v/>
      </c>
      <c r="R260" s="24">
        <f>IF($T260=0,"",IF($I260="No","Declined",IF($I260="Ask next time","Ask next time",IF(OR($I260="Yes",$I260="Partly"),IF(ISNUMBER($M260),"Thanked",IF(ISNUMBER($L260),"Send acknowledgment","Waiting for the gift")),IF(AND(ISNUMBER($P260),Settings!$D$2&gt;=$P260),"Follow up now","Follow-up booked")))))</f>
        <v/>
      </c>
      <c r="S260" s="24">
        <f>IF(AND(ISNUMBER($U260),ISNUMBER(Settings!$D$4)),IF($U260&gt;=Settings!$D$4,"$"&amp;FIXED(Settings!$D$4,0)&amp;" or more: written acknowledgment",""),"")</f>
        <v/>
      </c>
      <c r="T260" s="25">
        <f>IF(TRIM($A260&amp;"")&lt;&gt;"",1,0)</f>
        <v/>
      </c>
      <c r="U260" s="25">
        <f>IF(ISNUMBER($K260),$K260,"")</f>
        <v/>
      </c>
      <c r="V260" s="25">
        <f>IF(AND(ISNUMBER($K260),ISNUMBER($L260)),$K260,0)</f>
        <v/>
      </c>
    </row>
    <row r="261">
      <c r="A261" s="26" t="n"/>
      <c r="B261" s="26" t="n"/>
      <c r="C261" s="26" t="n"/>
      <c r="D261" s="26" t="n"/>
      <c r="E261" s="26" t="n"/>
      <c r="F261" s="27" t="n"/>
      <c r="G261" s="26" t="n"/>
      <c r="H261" s="27" t="n"/>
      <c r="I261" s="26" t="n"/>
      <c r="J261" s="26" t="n"/>
      <c r="K261" s="28" t="n"/>
      <c r="L261" s="27" t="n"/>
      <c r="M261" s="27" t="n"/>
      <c r="N261" s="26" t="n"/>
      <c r="P261" s="22">
        <f>IF($T261=0,"",IF(ISNUMBER($H261),$H261,IF(AND(ISNUMBER($F261),ISNUMBER(Settings!$D$3)),$F261+Settings!$D$3,"")))</f>
        <v/>
      </c>
      <c r="Q261" s="23">
        <f>IF(AND($T261=1,ISNUMBER($F261)),Settings!$D$2-$F261,"")</f>
        <v/>
      </c>
      <c r="R261" s="24">
        <f>IF($T261=0,"",IF($I261="No","Declined",IF($I261="Ask next time","Ask next time",IF(OR($I261="Yes",$I261="Partly"),IF(ISNUMBER($M261),"Thanked",IF(ISNUMBER($L261),"Send acknowledgment","Waiting for the gift")),IF(AND(ISNUMBER($P261),Settings!$D$2&gt;=$P261),"Follow up now","Follow-up booked")))))</f>
        <v/>
      </c>
      <c r="S261" s="24">
        <f>IF(AND(ISNUMBER($U261),ISNUMBER(Settings!$D$4)),IF($U261&gt;=Settings!$D$4,"$"&amp;FIXED(Settings!$D$4,0)&amp;" or more: written acknowledgment",""),"")</f>
        <v/>
      </c>
      <c r="T261" s="25">
        <f>IF(TRIM($A261&amp;"")&lt;&gt;"",1,0)</f>
        <v/>
      </c>
      <c r="U261" s="25">
        <f>IF(ISNUMBER($K261),$K261,"")</f>
        <v/>
      </c>
      <c r="V261" s="25">
        <f>IF(AND(ISNUMBER($K261),ISNUMBER($L261)),$K261,0)</f>
        <v/>
      </c>
    </row>
    <row r="262">
      <c r="A262" s="26" t="n"/>
      <c r="B262" s="26" t="n"/>
      <c r="C262" s="26" t="n"/>
      <c r="D262" s="26" t="n"/>
      <c r="E262" s="26" t="n"/>
      <c r="F262" s="27" t="n"/>
      <c r="G262" s="26" t="n"/>
      <c r="H262" s="27" t="n"/>
      <c r="I262" s="26" t="n"/>
      <c r="J262" s="26" t="n"/>
      <c r="K262" s="28" t="n"/>
      <c r="L262" s="27" t="n"/>
      <c r="M262" s="27" t="n"/>
      <c r="N262" s="26" t="n"/>
      <c r="P262" s="22">
        <f>IF($T262=0,"",IF(ISNUMBER($H262),$H262,IF(AND(ISNUMBER($F262),ISNUMBER(Settings!$D$3)),$F262+Settings!$D$3,"")))</f>
        <v/>
      </c>
      <c r="Q262" s="23">
        <f>IF(AND($T262=1,ISNUMBER($F262)),Settings!$D$2-$F262,"")</f>
        <v/>
      </c>
      <c r="R262" s="24">
        <f>IF($T262=0,"",IF($I262="No","Declined",IF($I262="Ask next time","Ask next time",IF(OR($I262="Yes",$I262="Partly"),IF(ISNUMBER($M262),"Thanked",IF(ISNUMBER($L262),"Send acknowledgment","Waiting for the gift")),IF(AND(ISNUMBER($P262),Settings!$D$2&gt;=$P262),"Follow up now","Follow-up booked")))))</f>
        <v/>
      </c>
      <c r="S262" s="24">
        <f>IF(AND(ISNUMBER($U262),ISNUMBER(Settings!$D$4)),IF($U262&gt;=Settings!$D$4,"$"&amp;FIXED(Settings!$D$4,0)&amp;" or more: written acknowledgment",""),"")</f>
        <v/>
      </c>
      <c r="T262" s="25">
        <f>IF(TRIM($A262&amp;"")&lt;&gt;"",1,0)</f>
        <v/>
      </c>
      <c r="U262" s="25">
        <f>IF(ISNUMBER($K262),$K262,"")</f>
        <v/>
      </c>
      <c r="V262" s="25">
        <f>IF(AND(ISNUMBER($K262),ISNUMBER($L262)),$K262,0)</f>
        <v/>
      </c>
    </row>
    <row r="263">
      <c r="A263" s="26" t="n"/>
      <c r="B263" s="26" t="n"/>
      <c r="C263" s="26" t="n"/>
      <c r="D263" s="26" t="n"/>
      <c r="E263" s="26" t="n"/>
      <c r="F263" s="27" t="n"/>
      <c r="G263" s="26" t="n"/>
      <c r="H263" s="27" t="n"/>
      <c r="I263" s="26" t="n"/>
      <c r="J263" s="26" t="n"/>
      <c r="K263" s="28" t="n"/>
      <c r="L263" s="27" t="n"/>
      <c r="M263" s="27" t="n"/>
      <c r="N263" s="26" t="n"/>
      <c r="P263" s="22">
        <f>IF($T263=0,"",IF(ISNUMBER($H263),$H263,IF(AND(ISNUMBER($F263),ISNUMBER(Settings!$D$3)),$F263+Settings!$D$3,"")))</f>
        <v/>
      </c>
      <c r="Q263" s="23">
        <f>IF(AND($T263=1,ISNUMBER($F263)),Settings!$D$2-$F263,"")</f>
        <v/>
      </c>
      <c r="R263" s="24">
        <f>IF($T263=0,"",IF($I263="No","Declined",IF($I263="Ask next time","Ask next time",IF(OR($I263="Yes",$I263="Partly"),IF(ISNUMBER($M263),"Thanked",IF(ISNUMBER($L263),"Send acknowledgment","Waiting for the gift")),IF(AND(ISNUMBER($P263),Settings!$D$2&gt;=$P263),"Follow up now","Follow-up booked")))))</f>
        <v/>
      </c>
      <c r="S263" s="24">
        <f>IF(AND(ISNUMBER($U263),ISNUMBER(Settings!$D$4)),IF($U263&gt;=Settings!$D$4,"$"&amp;FIXED(Settings!$D$4,0)&amp;" or more: written acknowledgment",""),"")</f>
        <v/>
      </c>
      <c r="T263" s="25">
        <f>IF(TRIM($A263&amp;"")&lt;&gt;"",1,0)</f>
        <v/>
      </c>
      <c r="U263" s="25">
        <f>IF(ISNUMBER($K263),$K263,"")</f>
        <v/>
      </c>
      <c r="V263" s="25">
        <f>IF(AND(ISNUMBER($K263),ISNUMBER($L263)),$K263,0)</f>
        <v/>
      </c>
    </row>
    <row r="264">
      <c r="A264" s="26" t="n"/>
      <c r="B264" s="26" t="n"/>
      <c r="C264" s="26" t="n"/>
      <c r="D264" s="26" t="n"/>
      <c r="E264" s="26" t="n"/>
      <c r="F264" s="27" t="n"/>
      <c r="G264" s="26" t="n"/>
      <c r="H264" s="27" t="n"/>
      <c r="I264" s="26" t="n"/>
      <c r="J264" s="26" t="n"/>
      <c r="K264" s="28" t="n"/>
      <c r="L264" s="27" t="n"/>
      <c r="M264" s="27" t="n"/>
      <c r="N264" s="26" t="n"/>
      <c r="P264" s="22">
        <f>IF($T264=0,"",IF(ISNUMBER($H264),$H264,IF(AND(ISNUMBER($F264),ISNUMBER(Settings!$D$3)),$F264+Settings!$D$3,"")))</f>
        <v/>
      </c>
      <c r="Q264" s="23">
        <f>IF(AND($T264=1,ISNUMBER($F264)),Settings!$D$2-$F264,"")</f>
        <v/>
      </c>
      <c r="R264" s="24">
        <f>IF($T264=0,"",IF($I264="No","Declined",IF($I264="Ask next time","Ask next time",IF(OR($I264="Yes",$I264="Partly"),IF(ISNUMBER($M264),"Thanked",IF(ISNUMBER($L264),"Send acknowledgment","Waiting for the gift")),IF(AND(ISNUMBER($P264),Settings!$D$2&gt;=$P264),"Follow up now","Follow-up booked")))))</f>
        <v/>
      </c>
      <c r="S264" s="24">
        <f>IF(AND(ISNUMBER($U264),ISNUMBER(Settings!$D$4)),IF($U264&gt;=Settings!$D$4,"$"&amp;FIXED(Settings!$D$4,0)&amp;" or more: written acknowledgment",""),"")</f>
        <v/>
      </c>
      <c r="T264" s="25">
        <f>IF(TRIM($A264&amp;"")&lt;&gt;"",1,0)</f>
        <v/>
      </c>
      <c r="U264" s="25">
        <f>IF(ISNUMBER($K264),$K264,"")</f>
        <v/>
      </c>
      <c r="V264" s="25">
        <f>IF(AND(ISNUMBER($K264),ISNUMBER($L264)),$K264,0)</f>
        <v/>
      </c>
    </row>
    <row r="265">
      <c r="A265" s="26" t="n"/>
      <c r="B265" s="26" t="n"/>
      <c r="C265" s="26" t="n"/>
      <c r="D265" s="26" t="n"/>
      <c r="E265" s="26" t="n"/>
      <c r="F265" s="27" t="n"/>
      <c r="G265" s="26" t="n"/>
      <c r="H265" s="27" t="n"/>
      <c r="I265" s="26" t="n"/>
      <c r="J265" s="26" t="n"/>
      <c r="K265" s="28" t="n"/>
      <c r="L265" s="27" t="n"/>
      <c r="M265" s="27" t="n"/>
      <c r="N265" s="26" t="n"/>
      <c r="P265" s="22">
        <f>IF($T265=0,"",IF(ISNUMBER($H265),$H265,IF(AND(ISNUMBER($F265),ISNUMBER(Settings!$D$3)),$F265+Settings!$D$3,"")))</f>
        <v/>
      </c>
      <c r="Q265" s="23">
        <f>IF(AND($T265=1,ISNUMBER($F265)),Settings!$D$2-$F265,"")</f>
        <v/>
      </c>
      <c r="R265" s="24">
        <f>IF($T265=0,"",IF($I265="No","Declined",IF($I265="Ask next time","Ask next time",IF(OR($I265="Yes",$I265="Partly"),IF(ISNUMBER($M265),"Thanked",IF(ISNUMBER($L265),"Send acknowledgment","Waiting for the gift")),IF(AND(ISNUMBER($P265),Settings!$D$2&gt;=$P265),"Follow up now","Follow-up booked")))))</f>
        <v/>
      </c>
      <c r="S265" s="24">
        <f>IF(AND(ISNUMBER($U265),ISNUMBER(Settings!$D$4)),IF($U265&gt;=Settings!$D$4,"$"&amp;FIXED(Settings!$D$4,0)&amp;" or more: written acknowledgment",""),"")</f>
        <v/>
      </c>
      <c r="T265" s="25">
        <f>IF(TRIM($A265&amp;"")&lt;&gt;"",1,0)</f>
        <v/>
      </c>
      <c r="U265" s="25">
        <f>IF(ISNUMBER($K265),$K265,"")</f>
        <v/>
      </c>
      <c r="V265" s="25">
        <f>IF(AND(ISNUMBER($K265),ISNUMBER($L265)),$K265,0)</f>
        <v/>
      </c>
    </row>
    <row r="266">
      <c r="A266" s="26" t="n"/>
      <c r="B266" s="26" t="n"/>
      <c r="C266" s="26" t="n"/>
      <c r="D266" s="26" t="n"/>
      <c r="E266" s="26" t="n"/>
      <c r="F266" s="27" t="n"/>
      <c r="G266" s="26" t="n"/>
      <c r="H266" s="27" t="n"/>
      <c r="I266" s="26" t="n"/>
      <c r="J266" s="26" t="n"/>
      <c r="K266" s="28" t="n"/>
      <c r="L266" s="27" t="n"/>
      <c r="M266" s="27" t="n"/>
      <c r="N266" s="26" t="n"/>
      <c r="P266" s="22">
        <f>IF($T266=0,"",IF(ISNUMBER($H266),$H266,IF(AND(ISNUMBER($F266),ISNUMBER(Settings!$D$3)),$F266+Settings!$D$3,"")))</f>
        <v/>
      </c>
      <c r="Q266" s="23">
        <f>IF(AND($T266=1,ISNUMBER($F266)),Settings!$D$2-$F266,"")</f>
        <v/>
      </c>
      <c r="R266" s="24">
        <f>IF($T266=0,"",IF($I266="No","Declined",IF($I266="Ask next time","Ask next time",IF(OR($I266="Yes",$I266="Partly"),IF(ISNUMBER($M266),"Thanked",IF(ISNUMBER($L266),"Send acknowledgment","Waiting for the gift")),IF(AND(ISNUMBER($P266),Settings!$D$2&gt;=$P266),"Follow up now","Follow-up booked")))))</f>
        <v/>
      </c>
      <c r="S266" s="24">
        <f>IF(AND(ISNUMBER($U266),ISNUMBER(Settings!$D$4)),IF($U266&gt;=Settings!$D$4,"$"&amp;FIXED(Settings!$D$4,0)&amp;" or more: written acknowledgment",""),"")</f>
        <v/>
      </c>
      <c r="T266" s="25">
        <f>IF(TRIM($A266&amp;"")&lt;&gt;"",1,0)</f>
        <v/>
      </c>
      <c r="U266" s="25">
        <f>IF(ISNUMBER($K266),$K266,"")</f>
        <v/>
      </c>
      <c r="V266" s="25">
        <f>IF(AND(ISNUMBER($K266),ISNUMBER($L266)),$K266,0)</f>
        <v/>
      </c>
    </row>
    <row r="267">
      <c r="A267" s="26" t="n"/>
      <c r="B267" s="26" t="n"/>
      <c r="C267" s="26" t="n"/>
      <c r="D267" s="26" t="n"/>
      <c r="E267" s="26" t="n"/>
      <c r="F267" s="27" t="n"/>
      <c r="G267" s="26" t="n"/>
      <c r="H267" s="27" t="n"/>
      <c r="I267" s="26" t="n"/>
      <c r="J267" s="26" t="n"/>
      <c r="K267" s="28" t="n"/>
      <c r="L267" s="27" t="n"/>
      <c r="M267" s="27" t="n"/>
      <c r="N267" s="26" t="n"/>
      <c r="P267" s="22">
        <f>IF($T267=0,"",IF(ISNUMBER($H267),$H267,IF(AND(ISNUMBER($F267),ISNUMBER(Settings!$D$3)),$F267+Settings!$D$3,"")))</f>
        <v/>
      </c>
      <c r="Q267" s="23">
        <f>IF(AND($T267=1,ISNUMBER($F267)),Settings!$D$2-$F267,"")</f>
        <v/>
      </c>
      <c r="R267" s="24">
        <f>IF($T267=0,"",IF($I267="No","Declined",IF($I267="Ask next time","Ask next time",IF(OR($I267="Yes",$I267="Partly"),IF(ISNUMBER($M267),"Thanked",IF(ISNUMBER($L267),"Send acknowledgment","Waiting for the gift")),IF(AND(ISNUMBER($P267),Settings!$D$2&gt;=$P267),"Follow up now","Follow-up booked")))))</f>
        <v/>
      </c>
      <c r="S267" s="24">
        <f>IF(AND(ISNUMBER($U267),ISNUMBER(Settings!$D$4)),IF($U267&gt;=Settings!$D$4,"$"&amp;FIXED(Settings!$D$4,0)&amp;" or more: written acknowledgment",""),"")</f>
        <v/>
      </c>
      <c r="T267" s="25">
        <f>IF(TRIM($A267&amp;"")&lt;&gt;"",1,0)</f>
        <v/>
      </c>
      <c r="U267" s="25">
        <f>IF(ISNUMBER($K267),$K267,"")</f>
        <v/>
      </c>
      <c r="V267" s="25">
        <f>IF(AND(ISNUMBER($K267),ISNUMBER($L267)),$K267,0)</f>
        <v/>
      </c>
    </row>
    <row r="268">
      <c r="A268" s="26" t="n"/>
      <c r="B268" s="26" t="n"/>
      <c r="C268" s="26" t="n"/>
      <c r="D268" s="26" t="n"/>
      <c r="E268" s="26" t="n"/>
      <c r="F268" s="27" t="n"/>
      <c r="G268" s="26" t="n"/>
      <c r="H268" s="27" t="n"/>
      <c r="I268" s="26" t="n"/>
      <c r="J268" s="26" t="n"/>
      <c r="K268" s="28" t="n"/>
      <c r="L268" s="27" t="n"/>
      <c r="M268" s="27" t="n"/>
      <c r="N268" s="26" t="n"/>
      <c r="P268" s="22">
        <f>IF($T268=0,"",IF(ISNUMBER($H268),$H268,IF(AND(ISNUMBER($F268),ISNUMBER(Settings!$D$3)),$F268+Settings!$D$3,"")))</f>
        <v/>
      </c>
      <c r="Q268" s="23">
        <f>IF(AND($T268=1,ISNUMBER($F268)),Settings!$D$2-$F268,"")</f>
        <v/>
      </c>
      <c r="R268" s="24">
        <f>IF($T268=0,"",IF($I268="No","Declined",IF($I268="Ask next time","Ask next time",IF(OR($I268="Yes",$I268="Partly"),IF(ISNUMBER($M268),"Thanked",IF(ISNUMBER($L268),"Send acknowledgment","Waiting for the gift")),IF(AND(ISNUMBER($P268),Settings!$D$2&gt;=$P268),"Follow up now","Follow-up booked")))))</f>
        <v/>
      </c>
      <c r="S268" s="24">
        <f>IF(AND(ISNUMBER($U268),ISNUMBER(Settings!$D$4)),IF($U268&gt;=Settings!$D$4,"$"&amp;FIXED(Settings!$D$4,0)&amp;" or more: written acknowledgment",""),"")</f>
        <v/>
      </c>
      <c r="T268" s="25">
        <f>IF(TRIM($A268&amp;"")&lt;&gt;"",1,0)</f>
        <v/>
      </c>
      <c r="U268" s="25">
        <f>IF(ISNUMBER($K268),$K268,"")</f>
        <v/>
      </c>
      <c r="V268" s="25">
        <f>IF(AND(ISNUMBER($K268),ISNUMBER($L268)),$K268,0)</f>
        <v/>
      </c>
    </row>
    <row r="269">
      <c r="A269" s="26" t="n"/>
      <c r="B269" s="26" t="n"/>
      <c r="C269" s="26" t="n"/>
      <c r="D269" s="26" t="n"/>
      <c r="E269" s="26" t="n"/>
      <c r="F269" s="27" t="n"/>
      <c r="G269" s="26" t="n"/>
      <c r="H269" s="27" t="n"/>
      <c r="I269" s="26" t="n"/>
      <c r="J269" s="26" t="n"/>
      <c r="K269" s="28" t="n"/>
      <c r="L269" s="27" t="n"/>
      <c r="M269" s="27" t="n"/>
      <c r="N269" s="26" t="n"/>
      <c r="P269" s="22">
        <f>IF($T269=0,"",IF(ISNUMBER($H269),$H269,IF(AND(ISNUMBER($F269),ISNUMBER(Settings!$D$3)),$F269+Settings!$D$3,"")))</f>
        <v/>
      </c>
      <c r="Q269" s="23">
        <f>IF(AND($T269=1,ISNUMBER($F269)),Settings!$D$2-$F269,"")</f>
        <v/>
      </c>
      <c r="R269" s="24">
        <f>IF($T269=0,"",IF($I269="No","Declined",IF($I269="Ask next time","Ask next time",IF(OR($I269="Yes",$I269="Partly"),IF(ISNUMBER($M269),"Thanked",IF(ISNUMBER($L269),"Send acknowledgment","Waiting for the gift")),IF(AND(ISNUMBER($P269),Settings!$D$2&gt;=$P269),"Follow up now","Follow-up booked")))))</f>
        <v/>
      </c>
      <c r="S269" s="24">
        <f>IF(AND(ISNUMBER($U269),ISNUMBER(Settings!$D$4)),IF($U269&gt;=Settings!$D$4,"$"&amp;FIXED(Settings!$D$4,0)&amp;" or more: written acknowledgment",""),"")</f>
        <v/>
      </c>
      <c r="T269" s="25">
        <f>IF(TRIM($A269&amp;"")&lt;&gt;"",1,0)</f>
        <v/>
      </c>
      <c r="U269" s="25">
        <f>IF(ISNUMBER($K269),$K269,"")</f>
        <v/>
      </c>
      <c r="V269" s="25">
        <f>IF(AND(ISNUMBER($K269),ISNUMBER($L269)),$K269,0)</f>
        <v/>
      </c>
    </row>
    <row r="270">
      <c r="A270" s="26" t="n"/>
      <c r="B270" s="26" t="n"/>
      <c r="C270" s="26" t="n"/>
      <c r="D270" s="26" t="n"/>
      <c r="E270" s="26" t="n"/>
      <c r="F270" s="27" t="n"/>
      <c r="G270" s="26" t="n"/>
      <c r="H270" s="27" t="n"/>
      <c r="I270" s="26" t="n"/>
      <c r="J270" s="26" t="n"/>
      <c r="K270" s="28" t="n"/>
      <c r="L270" s="27" t="n"/>
      <c r="M270" s="27" t="n"/>
      <c r="N270" s="26" t="n"/>
      <c r="P270" s="22">
        <f>IF($T270=0,"",IF(ISNUMBER($H270),$H270,IF(AND(ISNUMBER($F270),ISNUMBER(Settings!$D$3)),$F270+Settings!$D$3,"")))</f>
        <v/>
      </c>
      <c r="Q270" s="23">
        <f>IF(AND($T270=1,ISNUMBER($F270)),Settings!$D$2-$F270,"")</f>
        <v/>
      </c>
      <c r="R270" s="24">
        <f>IF($T270=0,"",IF($I270="No","Declined",IF($I270="Ask next time","Ask next time",IF(OR($I270="Yes",$I270="Partly"),IF(ISNUMBER($M270),"Thanked",IF(ISNUMBER($L270),"Send acknowledgment","Waiting for the gift")),IF(AND(ISNUMBER($P270),Settings!$D$2&gt;=$P270),"Follow up now","Follow-up booked")))))</f>
        <v/>
      </c>
      <c r="S270" s="24">
        <f>IF(AND(ISNUMBER($U270),ISNUMBER(Settings!$D$4)),IF($U270&gt;=Settings!$D$4,"$"&amp;FIXED(Settings!$D$4,0)&amp;" or more: written acknowledgment",""),"")</f>
        <v/>
      </c>
      <c r="T270" s="25">
        <f>IF(TRIM($A270&amp;"")&lt;&gt;"",1,0)</f>
        <v/>
      </c>
      <c r="U270" s="25">
        <f>IF(ISNUMBER($K270),$K270,"")</f>
        <v/>
      </c>
      <c r="V270" s="25">
        <f>IF(AND(ISNUMBER($K270),ISNUMBER($L270)),$K270,0)</f>
        <v/>
      </c>
    </row>
    <row r="271">
      <c r="A271" s="26" t="n"/>
      <c r="B271" s="26" t="n"/>
      <c r="C271" s="26" t="n"/>
      <c r="D271" s="26" t="n"/>
      <c r="E271" s="26" t="n"/>
      <c r="F271" s="27" t="n"/>
      <c r="G271" s="26" t="n"/>
      <c r="H271" s="27" t="n"/>
      <c r="I271" s="26" t="n"/>
      <c r="J271" s="26" t="n"/>
      <c r="K271" s="28" t="n"/>
      <c r="L271" s="27" t="n"/>
      <c r="M271" s="27" t="n"/>
      <c r="N271" s="26" t="n"/>
      <c r="P271" s="22">
        <f>IF($T271=0,"",IF(ISNUMBER($H271),$H271,IF(AND(ISNUMBER($F271),ISNUMBER(Settings!$D$3)),$F271+Settings!$D$3,"")))</f>
        <v/>
      </c>
      <c r="Q271" s="23">
        <f>IF(AND($T271=1,ISNUMBER($F271)),Settings!$D$2-$F271,"")</f>
        <v/>
      </c>
      <c r="R271" s="24">
        <f>IF($T271=0,"",IF($I271="No","Declined",IF($I271="Ask next time","Ask next time",IF(OR($I271="Yes",$I271="Partly"),IF(ISNUMBER($M271),"Thanked",IF(ISNUMBER($L271),"Send acknowledgment","Waiting for the gift")),IF(AND(ISNUMBER($P271),Settings!$D$2&gt;=$P271),"Follow up now","Follow-up booked")))))</f>
        <v/>
      </c>
      <c r="S271" s="24">
        <f>IF(AND(ISNUMBER($U271),ISNUMBER(Settings!$D$4)),IF($U271&gt;=Settings!$D$4,"$"&amp;FIXED(Settings!$D$4,0)&amp;" or more: written acknowledgment",""),"")</f>
        <v/>
      </c>
      <c r="T271" s="25">
        <f>IF(TRIM($A271&amp;"")&lt;&gt;"",1,0)</f>
        <v/>
      </c>
      <c r="U271" s="25">
        <f>IF(ISNUMBER($K271),$K271,"")</f>
        <v/>
      </c>
      <c r="V271" s="25">
        <f>IF(AND(ISNUMBER($K271),ISNUMBER($L271)),$K271,0)</f>
        <v/>
      </c>
    </row>
    <row r="272">
      <c r="A272" s="26" t="n"/>
      <c r="B272" s="26" t="n"/>
      <c r="C272" s="26" t="n"/>
      <c r="D272" s="26" t="n"/>
      <c r="E272" s="26" t="n"/>
      <c r="F272" s="27" t="n"/>
      <c r="G272" s="26" t="n"/>
      <c r="H272" s="27" t="n"/>
      <c r="I272" s="26" t="n"/>
      <c r="J272" s="26" t="n"/>
      <c r="K272" s="28" t="n"/>
      <c r="L272" s="27" t="n"/>
      <c r="M272" s="27" t="n"/>
      <c r="N272" s="26" t="n"/>
      <c r="P272" s="22">
        <f>IF($T272=0,"",IF(ISNUMBER($H272),$H272,IF(AND(ISNUMBER($F272),ISNUMBER(Settings!$D$3)),$F272+Settings!$D$3,"")))</f>
        <v/>
      </c>
      <c r="Q272" s="23">
        <f>IF(AND($T272=1,ISNUMBER($F272)),Settings!$D$2-$F272,"")</f>
        <v/>
      </c>
      <c r="R272" s="24">
        <f>IF($T272=0,"",IF($I272="No","Declined",IF($I272="Ask next time","Ask next time",IF(OR($I272="Yes",$I272="Partly"),IF(ISNUMBER($M272),"Thanked",IF(ISNUMBER($L272),"Send acknowledgment","Waiting for the gift")),IF(AND(ISNUMBER($P272),Settings!$D$2&gt;=$P272),"Follow up now","Follow-up booked")))))</f>
        <v/>
      </c>
      <c r="S272" s="24">
        <f>IF(AND(ISNUMBER($U272),ISNUMBER(Settings!$D$4)),IF($U272&gt;=Settings!$D$4,"$"&amp;FIXED(Settings!$D$4,0)&amp;" or more: written acknowledgment",""),"")</f>
        <v/>
      </c>
      <c r="T272" s="25">
        <f>IF(TRIM($A272&amp;"")&lt;&gt;"",1,0)</f>
        <v/>
      </c>
      <c r="U272" s="25">
        <f>IF(ISNUMBER($K272),$K272,"")</f>
        <v/>
      </c>
      <c r="V272" s="25">
        <f>IF(AND(ISNUMBER($K272),ISNUMBER($L272)),$K272,0)</f>
        <v/>
      </c>
    </row>
    <row r="273">
      <c r="A273" s="26" t="n"/>
      <c r="B273" s="26" t="n"/>
      <c r="C273" s="26" t="n"/>
      <c r="D273" s="26" t="n"/>
      <c r="E273" s="26" t="n"/>
      <c r="F273" s="27" t="n"/>
      <c r="G273" s="26" t="n"/>
      <c r="H273" s="27" t="n"/>
      <c r="I273" s="26" t="n"/>
      <c r="J273" s="26" t="n"/>
      <c r="K273" s="28" t="n"/>
      <c r="L273" s="27" t="n"/>
      <c r="M273" s="27" t="n"/>
      <c r="N273" s="26" t="n"/>
      <c r="P273" s="22">
        <f>IF($T273=0,"",IF(ISNUMBER($H273),$H273,IF(AND(ISNUMBER($F273),ISNUMBER(Settings!$D$3)),$F273+Settings!$D$3,"")))</f>
        <v/>
      </c>
      <c r="Q273" s="23">
        <f>IF(AND($T273=1,ISNUMBER($F273)),Settings!$D$2-$F273,"")</f>
        <v/>
      </c>
      <c r="R273" s="24">
        <f>IF($T273=0,"",IF($I273="No","Declined",IF($I273="Ask next time","Ask next time",IF(OR($I273="Yes",$I273="Partly"),IF(ISNUMBER($M273),"Thanked",IF(ISNUMBER($L273),"Send acknowledgment","Waiting for the gift")),IF(AND(ISNUMBER($P273),Settings!$D$2&gt;=$P273),"Follow up now","Follow-up booked")))))</f>
        <v/>
      </c>
      <c r="S273" s="24">
        <f>IF(AND(ISNUMBER($U273),ISNUMBER(Settings!$D$4)),IF($U273&gt;=Settings!$D$4,"$"&amp;FIXED(Settings!$D$4,0)&amp;" or more: written acknowledgment",""),"")</f>
        <v/>
      </c>
      <c r="T273" s="25">
        <f>IF(TRIM($A273&amp;"")&lt;&gt;"",1,0)</f>
        <v/>
      </c>
      <c r="U273" s="25">
        <f>IF(ISNUMBER($K273),$K273,"")</f>
        <v/>
      </c>
      <c r="V273" s="25">
        <f>IF(AND(ISNUMBER($K273),ISNUMBER($L273)),$K273,0)</f>
        <v/>
      </c>
    </row>
    <row r="274">
      <c r="A274" s="26" t="n"/>
      <c r="B274" s="26" t="n"/>
      <c r="C274" s="26" t="n"/>
      <c r="D274" s="26" t="n"/>
      <c r="E274" s="26" t="n"/>
      <c r="F274" s="27" t="n"/>
      <c r="G274" s="26" t="n"/>
      <c r="H274" s="27" t="n"/>
      <c r="I274" s="26" t="n"/>
      <c r="J274" s="26" t="n"/>
      <c r="K274" s="28" t="n"/>
      <c r="L274" s="27" t="n"/>
      <c r="M274" s="27" t="n"/>
      <c r="N274" s="26" t="n"/>
      <c r="P274" s="22">
        <f>IF($T274=0,"",IF(ISNUMBER($H274),$H274,IF(AND(ISNUMBER($F274),ISNUMBER(Settings!$D$3)),$F274+Settings!$D$3,"")))</f>
        <v/>
      </c>
      <c r="Q274" s="23">
        <f>IF(AND($T274=1,ISNUMBER($F274)),Settings!$D$2-$F274,"")</f>
        <v/>
      </c>
      <c r="R274" s="24">
        <f>IF($T274=0,"",IF($I274="No","Declined",IF($I274="Ask next time","Ask next time",IF(OR($I274="Yes",$I274="Partly"),IF(ISNUMBER($M274),"Thanked",IF(ISNUMBER($L274),"Send acknowledgment","Waiting for the gift")),IF(AND(ISNUMBER($P274),Settings!$D$2&gt;=$P274),"Follow up now","Follow-up booked")))))</f>
        <v/>
      </c>
      <c r="S274" s="24">
        <f>IF(AND(ISNUMBER($U274),ISNUMBER(Settings!$D$4)),IF($U274&gt;=Settings!$D$4,"$"&amp;FIXED(Settings!$D$4,0)&amp;" or more: written acknowledgment",""),"")</f>
        <v/>
      </c>
      <c r="T274" s="25">
        <f>IF(TRIM($A274&amp;"")&lt;&gt;"",1,0)</f>
        <v/>
      </c>
      <c r="U274" s="25">
        <f>IF(ISNUMBER($K274),$K274,"")</f>
        <v/>
      </c>
      <c r="V274" s="25">
        <f>IF(AND(ISNUMBER($K274),ISNUMBER($L274)),$K274,0)</f>
        <v/>
      </c>
    </row>
    <row r="275">
      <c r="A275" s="26" t="n"/>
      <c r="B275" s="26" t="n"/>
      <c r="C275" s="26" t="n"/>
      <c r="D275" s="26" t="n"/>
      <c r="E275" s="26" t="n"/>
      <c r="F275" s="27" t="n"/>
      <c r="G275" s="26" t="n"/>
      <c r="H275" s="27" t="n"/>
      <c r="I275" s="26" t="n"/>
      <c r="J275" s="26" t="n"/>
      <c r="K275" s="28" t="n"/>
      <c r="L275" s="27" t="n"/>
      <c r="M275" s="27" t="n"/>
      <c r="N275" s="26" t="n"/>
      <c r="P275" s="22">
        <f>IF($T275=0,"",IF(ISNUMBER($H275),$H275,IF(AND(ISNUMBER($F275),ISNUMBER(Settings!$D$3)),$F275+Settings!$D$3,"")))</f>
        <v/>
      </c>
      <c r="Q275" s="23">
        <f>IF(AND($T275=1,ISNUMBER($F275)),Settings!$D$2-$F275,"")</f>
        <v/>
      </c>
      <c r="R275" s="24">
        <f>IF($T275=0,"",IF($I275="No","Declined",IF($I275="Ask next time","Ask next time",IF(OR($I275="Yes",$I275="Partly"),IF(ISNUMBER($M275),"Thanked",IF(ISNUMBER($L275),"Send acknowledgment","Waiting for the gift")),IF(AND(ISNUMBER($P275),Settings!$D$2&gt;=$P275),"Follow up now","Follow-up booked")))))</f>
        <v/>
      </c>
      <c r="S275" s="24">
        <f>IF(AND(ISNUMBER($U275),ISNUMBER(Settings!$D$4)),IF($U275&gt;=Settings!$D$4,"$"&amp;FIXED(Settings!$D$4,0)&amp;" or more: written acknowledgment",""),"")</f>
        <v/>
      </c>
      <c r="T275" s="25">
        <f>IF(TRIM($A275&amp;"")&lt;&gt;"",1,0)</f>
        <v/>
      </c>
      <c r="U275" s="25">
        <f>IF(ISNUMBER($K275),$K275,"")</f>
        <v/>
      </c>
      <c r="V275" s="25">
        <f>IF(AND(ISNUMBER($K275),ISNUMBER($L275)),$K275,0)</f>
        <v/>
      </c>
    </row>
    <row r="276">
      <c r="A276" s="26" t="n"/>
      <c r="B276" s="26" t="n"/>
      <c r="C276" s="26" t="n"/>
      <c r="D276" s="26" t="n"/>
      <c r="E276" s="26" t="n"/>
      <c r="F276" s="27" t="n"/>
      <c r="G276" s="26" t="n"/>
      <c r="H276" s="27" t="n"/>
      <c r="I276" s="26" t="n"/>
      <c r="J276" s="26" t="n"/>
      <c r="K276" s="28" t="n"/>
      <c r="L276" s="27" t="n"/>
      <c r="M276" s="27" t="n"/>
      <c r="N276" s="26" t="n"/>
      <c r="P276" s="22">
        <f>IF($T276=0,"",IF(ISNUMBER($H276),$H276,IF(AND(ISNUMBER($F276),ISNUMBER(Settings!$D$3)),$F276+Settings!$D$3,"")))</f>
        <v/>
      </c>
      <c r="Q276" s="23">
        <f>IF(AND($T276=1,ISNUMBER($F276)),Settings!$D$2-$F276,"")</f>
        <v/>
      </c>
      <c r="R276" s="24">
        <f>IF($T276=0,"",IF($I276="No","Declined",IF($I276="Ask next time","Ask next time",IF(OR($I276="Yes",$I276="Partly"),IF(ISNUMBER($M276),"Thanked",IF(ISNUMBER($L276),"Send acknowledgment","Waiting for the gift")),IF(AND(ISNUMBER($P276),Settings!$D$2&gt;=$P276),"Follow up now","Follow-up booked")))))</f>
        <v/>
      </c>
      <c r="S276" s="24">
        <f>IF(AND(ISNUMBER($U276),ISNUMBER(Settings!$D$4)),IF($U276&gt;=Settings!$D$4,"$"&amp;FIXED(Settings!$D$4,0)&amp;" or more: written acknowledgment",""),"")</f>
        <v/>
      </c>
      <c r="T276" s="25">
        <f>IF(TRIM($A276&amp;"")&lt;&gt;"",1,0)</f>
        <v/>
      </c>
      <c r="U276" s="25">
        <f>IF(ISNUMBER($K276),$K276,"")</f>
        <v/>
      </c>
      <c r="V276" s="25">
        <f>IF(AND(ISNUMBER($K276),ISNUMBER($L276)),$K276,0)</f>
        <v/>
      </c>
    </row>
    <row r="277">
      <c r="A277" s="26" t="n"/>
      <c r="B277" s="26" t="n"/>
      <c r="C277" s="26" t="n"/>
      <c r="D277" s="26" t="n"/>
      <c r="E277" s="26" t="n"/>
      <c r="F277" s="27" t="n"/>
      <c r="G277" s="26" t="n"/>
      <c r="H277" s="27" t="n"/>
      <c r="I277" s="26" t="n"/>
      <c r="J277" s="26" t="n"/>
      <c r="K277" s="28" t="n"/>
      <c r="L277" s="27" t="n"/>
      <c r="M277" s="27" t="n"/>
      <c r="N277" s="26" t="n"/>
      <c r="P277" s="22">
        <f>IF($T277=0,"",IF(ISNUMBER($H277),$H277,IF(AND(ISNUMBER($F277),ISNUMBER(Settings!$D$3)),$F277+Settings!$D$3,"")))</f>
        <v/>
      </c>
      <c r="Q277" s="23">
        <f>IF(AND($T277=1,ISNUMBER($F277)),Settings!$D$2-$F277,"")</f>
        <v/>
      </c>
      <c r="R277" s="24">
        <f>IF($T277=0,"",IF($I277="No","Declined",IF($I277="Ask next time","Ask next time",IF(OR($I277="Yes",$I277="Partly"),IF(ISNUMBER($M277),"Thanked",IF(ISNUMBER($L277),"Send acknowledgment","Waiting for the gift")),IF(AND(ISNUMBER($P277),Settings!$D$2&gt;=$P277),"Follow up now","Follow-up booked")))))</f>
        <v/>
      </c>
      <c r="S277" s="24">
        <f>IF(AND(ISNUMBER($U277),ISNUMBER(Settings!$D$4)),IF($U277&gt;=Settings!$D$4,"$"&amp;FIXED(Settings!$D$4,0)&amp;" or more: written acknowledgment",""),"")</f>
        <v/>
      </c>
      <c r="T277" s="25">
        <f>IF(TRIM($A277&amp;"")&lt;&gt;"",1,0)</f>
        <v/>
      </c>
      <c r="U277" s="25">
        <f>IF(ISNUMBER($K277),$K277,"")</f>
        <v/>
      </c>
      <c r="V277" s="25">
        <f>IF(AND(ISNUMBER($K277),ISNUMBER($L277)),$K277,0)</f>
        <v/>
      </c>
    </row>
    <row r="278">
      <c r="A278" s="26" t="n"/>
      <c r="B278" s="26" t="n"/>
      <c r="C278" s="26" t="n"/>
      <c r="D278" s="26" t="n"/>
      <c r="E278" s="26" t="n"/>
      <c r="F278" s="27" t="n"/>
      <c r="G278" s="26" t="n"/>
      <c r="H278" s="27" t="n"/>
      <c r="I278" s="26" t="n"/>
      <c r="J278" s="26" t="n"/>
      <c r="K278" s="28" t="n"/>
      <c r="L278" s="27" t="n"/>
      <c r="M278" s="27" t="n"/>
      <c r="N278" s="26" t="n"/>
      <c r="P278" s="22">
        <f>IF($T278=0,"",IF(ISNUMBER($H278),$H278,IF(AND(ISNUMBER($F278),ISNUMBER(Settings!$D$3)),$F278+Settings!$D$3,"")))</f>
        <v/>
      </c>
      <c r="Q278" s="23">
        <f>IF(AND($T278=1,ISNUMBER($F278)),Settings!$D$2-$F278,"")</f>
        <v/>
      </c>
      <c r="R278" s="24">
        <f>IF($T278=0,"",IF($I278="No","Declined",IF($I278="Ask next time","Ask next time",IF(OR($I278="Yes",$I278="Partly"),IF(ISNUMBER($M278),"Thanked",IF(ISNUMBER($L278),"Send acknowledgment","Waiting for the gift")),IF(AND(ISNUMBER($P278),Settings!$D$2&gt;=$P278),"Follow up now","Follow-up booked")))))</f>
        <v/>
      </c>
      <c r="S278" s="24">
        <f>IF(AND(ISNUMBER($U278),ISNUMBER(Settings!$D$4)),IF($U278&gt;=Settings!$D$4,"$"&amp;FIXED(Settings!$D$4,0)&amp;" or more: written acknowledgment",""),"")</f>
        <v/>
      </c>
      <c r="T278" s="25">
        <f>IF(TRIM($A278&amp;"")&lt;&gt;"",1,0)</f>
        <v/>
      </c>
      <c r="U278" s="25">
        <f>IF(ISNUMBER($K278),$K278,"")</f>
        <v/>
      </c>
      <c r="V278" s="25">
        <f>IF(AND(ISNUMBER($K278),ISNUMBER($L278)),$K278,0)</f>
        <v/>
      </c>
    </row>
    <row r="279">
      <c r="A279" s="26" t="n"/>
      <c r="B279" s="26" t="n"/>
      <c r="C279" s="26" t="n"/>
      <c r="D279" s="26" t="n"/>
      <c r="E279" s="26" t="n"/>
      <c r="F279" s="27" t="n"/>
      <c r="G279" s="26" t="n"/>
      <c r="H279" s="27" t="n"/>
      <c r="I279" s="26" t="n"/>
      <c r="J279" s="26" t="n"/>
      <c r="K279" s="28" t="n"/>
      <c r="L279" s="27" t="n"/>
      <c r="M279" s="27" t="n"/>
      <c r="N279" s="26" t="n"/>
      <c r="P279" s="22">
        <f>IF($T279=0,"",IF(ISNUMBER($H279),$H279,IF(AND(ISNUMBER($F279),ISNUMBER(Settings!$D$3)),$F279+Settings!$D$3,"")))</f>
        <v/>
      </c>
      <c r="Q279" s="23">
        <f>IF(AND($T279=1,ISNUMBER($F279)),Settings!$D$2-$F279,"")</f>
        <v/>
      </c>
      <c r="R279" s="24">
        <f>IF($T279=0,"",IF($I279="No","Declined",IF($I279="Ask next time","Ask next time",IF(OR($I279="Yes",$I279="Partly"),IF(ISNUMBER($M279),"Thanked",IF(ISNUMBER($L279),"Send acknowledgment","Waiting for the gift")),IF(AND(ISNUMBER($P279),Settings!$D$2&gt;=$P279),"Follow up now","Follow-up booked")))))</f>
        <v/>
      </c>
      <c r="S279" s="24">
        <f>IF(AND(ISNUMBER($U279),ISNUMBER(Settings!$D$4)),IF($U279&gt;=Settings!$D$4,"$"&amp;FIXED(Settings!$D$4,0)&amp;" or more: written acknowledgment",""),"")</f>
        <v/>
      </c>
      <c r="T279" s="25">
        <f>IF(TRIM($A279&amp;"")&lt;&gt;"",1,0)</f>
        <v/>
      </c>
      <c r="U279" s="25">
        <f>IF(ISNUMBER($K279),$K279,"")</f>
        <v/>
      </c>
      <c r="V279" s="25">
        <f>IF(AND(ISNUMBER($K279),ISNUMBER($L279)),$K279,0)</f>
        <v/>
      </c>
    </row>
    <row r="280">
      <c r="A280" s="26" t="n"/>
      <c r="B280" s="26" t="n"/>
      <c r="C280" s="26" t="n"/>
      <c r="D280" s="26" t="n"/>
      <c r="E280" s="26" t="n"/>
      <c r="F280" s="27" t="n"/>
      <c r="G280" s="26" t="n"/>
      <c r="H280" s="27" t="n"/>
      <c r="I280" s="26" t="n"/>
      <c r="J280" s="26" t="n"/>
      <c r="K280" s="28" t="n"/>
      <c r="L280" s="27" t="n"/>
      <c r="M280" s="27" t="n"/>
      <c r="N280" s="26" t="n"/>
      <c r="P280" s="22">
        <f>IF($T280=0,"",IF(ISNUMBER($H280),$H280,IF(AND(ISNUMBER($F280),ISNUMBER(Settings!$D$3)),$F280+Settings!$D$3,"")))</f>
        <v/>
      </c>
      <c r="Q280" s="23">
        <f>IF(AND($T280=1,ISNUMBER($F280)),Settings!$D$2-$F280,"")</f>
        <v/>
      </c>
      <c r="R280" s="24">
        <f>IF($T280=0,"",IF($I280="No","Declined",IF($I280="Ask next time","Ask next time",IF(OR($I280="Yes",$I280="Partly"),IF(ISNUMBER($M280),"Thanked",IF(ISNUMBER($L280),"Send acknowledgment","Waiting for the gift")),IF(AND(ISNUMBER($P280),Settings!$D$2&gt;=$P280),"Follow up now","Follow-up booked")))))</f>
        <v/>
      </c>
      <c r="S280" s="24">
        <f>IF(AND(ISNUMBER($U280),ISNUMBER(Settings!$D$4)),IF($U280&gt;=Settings!$D$4,"$"&amp;FIXED(Settings!$D$4,0)&amp;" or more: written acknowledgment",""),"")</f>
        <v/>
      </c>
      <c r="T280" s="25">
        <f>IF(TRIM($A280&amp;"")&lt;&gt;"",1,0)</f>
        <v/>
      </c>
      <c r="U280" s="25">
        <f>IF(ISNUMBER($K280),$K280,"")</f>
        <v/>
      </c>
      <c r="V280" s="25">
        <f>IF(AND(ISNUMBER($K280),ISNUMBER($L280)),$K280,0)</f>
        <v/>
      </c>
    </row>
    <row r="281">
      <c r="A281" s="26" t="n"/>
      <c r="B281" s="26" t="n"/>
      <c r="C281" s="26" t="n"/>
      <c r="D281" s="26" t="n"/>
      <c r="E281" s="26" t="n"/>
      <c r="F281" s="27" t="n"/>
      <c r="G281" s="26" t="n"/>
      <c r="H281" s="27" t="n"/>
      <c r="I281" s="26" t="n"/>
      <c r="J281" s="26" t="n"/>
      <c r="K281" s="28" t="n"/>
      <c r="L281" s="27" t="n"/>
      <c r="M281" s="27" t="n"/>
      <c r="N281" s="26" t="n"/>
      <c r="P281" s="22">
        <f>IF($T281=0,"",IF(ISNUMBER($H281),$H281,IF(AND(ISNUMBER($F281),ISNUMBER(Settings!$D$3)),$F281+Settings!$D$3,"")))</f>
        <v/>
      </c>
      <c r="Q281" s="23">
        <f>IF(AND($T281=1,ISNUMBER($F281)),Settings!$D$2-$F281,"")</f>
        <v/>
      </c>
      <c r="R281" s="24">
        <f>IF($T281=0,"",IF($I281="No","Declined",IF($I281="Ask next time","Ask next time",IF(OR($I281="Yes",$I281="Partly"),IF(ISNUMBER($M281),"Thanked",IF(ISNUMBER($L281),"Send acknowledgment","Waiting for the gift")),IF(AND(ISNUMBER($P281),Settings!$D$2&gt;=$P281),"Follow up now","Follow-up booked")))))</f>
        <v/>
      </c>
      <c r="S281" s="24">
        <f>IF(AND(ISNUMBER($U281),ISNUMBER(Settings!$D$4)),IF($U281&gt;=Settings!$D$4,"$"&amp;FIXED(Settings!$D$4,0)&amp;" or more: written acknowledgment",""),"")</f>
        <v/>
      </c>
      <c r="T281" s="25">
        <f>IF(TRIM($A281&amp;"")&lt;&gt;"",1,0)</f>
        <v/>
      </c>
      <c r="U281" s="25">
        <f>IF(ISNUMBER($K281),$K281,"")</f>
        <v/>
      </c>
      <c r="V281" s="25">
        <f>IF(AND(ISNUMBER($K281),ISNUMBER($L281)),$K281,0)</f>
        <v/>
      </c>
    </row>
    <row r="282">
      <c r="A282" s="26" t="n"/>
      <c r="B282" s="26" t="n"/>
      <c r="C282" s="26" t="n"/>
      <c r="D282" s="26" t="n"/>
      <c r="E282" s="26" t="n"/>
      <c r="F282" s="27" t="n"/>
      <c r="G282" s="26" t="n"/>
      <c r="H282" s="27" t="n"/>
      <c r="I282" s="26" t="n"/>
      <c r="J282" s="26" t="n"/>
      <c r="K282" s="28" t="n"/>
      <c r="L282" s="27" t="n"/>
      <c r="M282" s="27" t="n"/>
      <c r="N282" s="26" t="n"/>
      <c r="P282" s="22">
        <f>IF($T282=0,"",IF(ISNUMBER($H282),$H282,IF(AND(ISNUMBER($F282),ISNUMBER(Settings!$D$3)),$F282+Settings!$D$3,"")))</f>
        <v/>
      </c>
      <c r="Q282" s="23">
        <f>IF(AND($T282=1,ISNUMBER($F282)),Settings!$D$2-$F282,"")</f>
        <v/>
      </c>
      <c r="R282" s="24">
        <f>IF($T282=0,"",IF($I282="No","Declined",IF($I282="Ask next time","Ask next time",IF(OR($I282="Yes",$I282="Partly"),IF(ISNUMBER($M282),"Thanked",IF(ISNUMBER($L282),"Send acknowledgment","Waiting for the gift")),IF(AND(ISNUMBER($P282),Settings!$D$2&gt;=$P282),"Follow up now","Follow-up booked")))))</f>
        <v/>
      </c>
      <c r="S282" s="24">
        <f>IF(AND(ISNUMBER($U282),ISNUMBER(Settings!$D$4)),IF($U282&gt;=Settings!$D$4,"$"&amp;FIXED(Settings!$D$4,0)&amp;" or more: written acknowledgment",""),"")</f>
        <v/>
      </c>
      <c r="T282" s="25">
        <f>IF(TRIM($A282&amp;"")&lt;&gt;"",1,0)</f>
        <v/>
      </c>
      <c r="U282" s="25">
        <f>IF(ISNUMBER($K282),$K282,"")</f>
        <v/>
      </c>
      <c r="V282" s="25">
        <f>IF(AND(ISNUMBER($K282),ISNUMBER($L282)),$K282,0)</f>
        <v/>
      </c>
    </row>
    <row r="283">
      <c r="A283" s="26" t="n"/>
      <c r="B283" s="26" t="n"/>
      <c r="C283" s="26" t="n"/>
      <c r="D283" s="26" t="n"/>
      <c r="E283" s="26" t="n"/>
      <c r="F283" s="27" t="n"/>
      <c r="G283" s="26" t="n"/>
      <c r="H283" s="27" t="n"/>
      <c r="I283" s="26" t="n"/>
      <c r="J283" s="26" t="n"/>
      <c r="K283" s="28" t="n"/>
      <c r="L283" s="27" t="n"/>
      <c r="M283" s="27" t="n"/>
      <c r="N283" s="26" t="n"/>
      <c r="P283" s="22">
        <f>IF($T283=0,"",IF(ISNUMBER($H283),$H283,IF(AND(ISNUMBER($F283),ISNUMBER(Settings!$D$3)),$F283+Settings!$D$3,"")))</f>
        <v/>
      </c>
      <c r="Q283" s="23">
        <f>IF(AND($T283=1,ISNUMBER($F283)),Settings!$D$2-$F283,"")</f>
        <v/>
      </c>
      <c r="R283" s="24">
        <f>IF($T283=0,"",IF($I283="No","Declined",IF($I283="Ask next time","Ask next time",IF(OR($I283="Yes",$I283="Partly"),IF(ISNUMBER($M283),"Thanked",IF(ISNUMBER($L283),"Send acknowledgment","Waiting for the gift")),IF(AND(ISNUMBER($P283),Settings!$D$2&gt;=$P283),"Follow up now","Follow-up booked")))))</f>
        <v/>
      </c>
      <c r="S283" s="24">
        <f>IF(AND(ISNUMBER($U283),ISNUMBER(Settings!$D$4)),IF($U283&gt;=Settings!$D$4,"$"&amp;FIXED(Settings!$D$4,0)&amp;" or more: written acknowledgment",""),"")</f>
        <v/>
      </c>
      <c r="T283" s="25">
        <f>IF(TRIM($A283&amp;"")&lt;&gt;"",1,0)</f>
        <v/>
      </c>
      <c r="U283" s="25">
        <f>IF(ISNUMBER($K283),$K283,"")</f>
        <v/>
      </c>
      <c r="V283" s="25">
        <f>IF(AND(ISNUMBER($K283),ISNUMBER($L283)),$K283,0)</f>
        <v/>
      </c>
    </row>
    <row r="284">
      <c r="A284" s="26" t="n"/>
      <c r="B284" s="26" t="n"/>
      <c r="C284" s="26" t="n"/>
      <c r="D284" s="26" t="n"/>
      <c r="E284" s="26" t="n"/>
      <c r="F284" s="27" t="n"/>
      <c r="G284" s="26" t="n"/>
      <c r="H284" s="27" t="n"/>
      <c r="I284" s="26" t="n"/>
      <c r="J284" s="26" t="n"/>
      <c r="K284" s="28" t="n"/>
      <c r="L284" s="27" t="n"/>
      <c r="M284" s="27" t="n"/>
      <c r="N284" s="26" t="n"/>
      <c r="P284" s="22">
        <f>IF($T284=0,"",IF(ISNUMBER($H284),$H284,IF(AND(ISNUMBER($F284),ISNUMBER(Settings!$D$3)),$F284+Settings!$D$3,"")))</f>
        <v/>
      </c>
      <c r="Q284" s="23">
        <f>IF(AND($T284=1,ISNUMBER($F284)),Settings!$D$2-$F284,"")</f>
        <v/>
      </c>
      <c r="R284" s="24">
        <f>IF($T284=0,"",IF($I284="No","Declined",IF($I284="Ask next time","Ask next time",IF(OR($I284="Yes",$I284="Partly"),IF(ISNUMBER($M284),"Thanked",IF(ISNUMBER($L284),"Send acknowledgment","Waiting for the gift")),IF(AND(ISNUMBER($P284),Settings!$D$2&gt;=$P284),"Follow up now","Follow-up booked")))))</f>
        <v/>
      </c>
      <c r="S284" s="24">
        <f>IF(AND(ISNUMBER($U284),ISNUMBER(Settings!$D$4)),IF($U284&gt;=Settings!$D$4,"$"&amp;FIXED(Settings!$D$4,0)&amp;" or more: written acknowledgment",""),"")</f>
        <v/>
      </c>
      <c r="T284" s="25">
        <f>IF(TRIM($A284&amp;"")&lt;&gt;"",1,0)</f>
        <v/>
      </c>
      <c r="U284" s="25">
        <f>IF(ISNUMBER($K284),$K284,"")</f>
        <v/>
      </c>
      <c r="V284" s="25">
        <f>IF(AND(ISNUMBER($K284),ISNUMBER($L284)),$K284,0)</f>
        <v/>
      </c>
    </row>
    <row r="285">
      <c r="A285" s="26" t="n"/>
      <c r="B285" s="26" t="n"/>
      <c r="C285" s="26" t="n"/>
      <c r="D285" s="26" t="n"/>
      <c r="E285" s="26" t="n"/>
      <c r="F285" s="27" t="n"/>
      <c r="G285" s="26" t="n"/>
      <c r="H285" s="27" t="n"/>
      <c r="I285" s="26" t="n"/>
      <c r="J285" s="26" t="n"/>
      <c r="K285" s="28" t="n"/>
      <c r="L285" s="27" t="n"/>
      <c r="M285" s="27" t="n"/>
      <c r="N285" s="26" t="n"/>
      <c r="P285" s="22">
        <f>IF($T285=0,"",IF(ISNUMBER($H285),$H285,IF(AND(ISNUMBER($F285),ISNUMBER(Settings!$D$3)),$F285+Settings!$D$3,"")))</f>
        <v/>
      </c>
      <c r="Q285" s="23">
        <f>IF(AND($T285=1,ISNUMBER($F285)),Settings!$D$2-$F285,"")</f>
        <v/>
      </c>
      <c r="R285" s="24">
        <f>IF($T285=0,"",IF($I285="No","Declined",IF($I285="Ask next time","Ask next time",IF(OR($I285="Yes",$I285="Partly"),IF(ISNUMBER($M285),"Thanked",IF(ISNUMBER($L285),"Send acknowledgment","Waiting for the gift")),IF(AND(ISNUMBER($P285),Settings!$D$2&gt;=$P285),"Follow up now","Follow-up booked")))))</f>
        <v/>
      </c>
      <c r="S285" s="24">
        <f>IF(AND(ISNUMBER($U285),ISNUMBER(Settings!$D$4)),IF($U285&gt;=Settings!$D$4,"$"&amp;FIXED(Settings!$D$4,0)&amp;" or more: written acknowledgment",""),"")</f>
        <v/>
      </c>
      <c r="T285" s="25">
        <f>IF(TRIM($A285&amp;"")&lt;&gt;"",1,0)</f>
        <v/>
      </c>
      <c r="U285" s="25">
        <f>IF(ISNUMBER($K285),$K285,"")</f>
        <v/>
      </c>
      <c r="V285" s="25">
        <f>IF(AND(ISNUMBER($K285),ISNUMBER($L285)),$K285,0)</f>
        <v/>
      </c>
    </row>
    <row r="286">
      <c r="A286" s="26" t="n"/>
      <c r="B286" s="26" t="n"/>
      <c r="C286" s="26" t="n"/>
      <c r="D286" s="26" t="n"/>
      <c r="E286" s="26" t="n"/>
      <c r="F286" s="27" t="n"/>
      <c r="G286" s="26" t="n"/>
      <c r="H286" s="27" t="n"/>
      <c r="I286" s="26" t="n"/>
      <c r="J286" s="26" t="n"/>
      <c r="K286" s="28" t="n"/>
      <c r="L286" s="27" t="n"/>
      <c r="M286" s="27" t="n"/>
      <c r="N286" s="26" t="n"/>
      <c r="P286" s="22">
        <f>IF($T286=0,"",IF(ISNUMBER($H286),$H286,IF(AND(ISNUMBER($F286),ISNUMBER(Settings!$D$3)),$F286+Settings!$D$3,"")))</f>
        <v/>
      </c>
      <c r="Q286" s="23">
        <f>IF(AND($T286=1,ISNUMBER($F286)),Settings!$D$2-$F286,"")</f>
        <v/>
      </c>
      <c r="R286" s="24">
        <f>IF($T286=0,"",IF($I286="No","Declined",IF($I286="Ask next time","Ask next time",IF(OR($I286="Yes",$I286="Partly"),IF(ISNUMBER($M286),"Thanked",IF(ISNUMBER($L286),"Send acknowledgment","Waiting for the gift")),IF(AND(ISNUMBER($P286),Settings!$D$2&gt;=$P286),"Follow up now","Follow-up booked")))))</f>
        <v/>
      </c>
      <c r="S286" s="24">
        <f>IF(AND(ISNUMBER($U286),ISNUMBER(Settings!$D$4)),IF($U286&gt;=Settings!$D$4,"$"&amp;FIXED(Settings!$D$4,0)&amp;" or more: written acknowledgment",""),"")</f>
        <v/>
      </c>
      <c r="T286" s="25">
        <f>IF(TRIM($A286&amp;"")&lt;&gt;"",1,0)</f>
        <v/>
      </c>
      <c r="U286" s="25">
        <f>IF(ISNUMBER($K286),$K286,"")</f>
        <v/>
      </c>
      <c r="V286" s="25">
        <f>IF(AND(ISNUMBER($K286),ISNUMBER($L286)),$K286,0)</f>
        <v/>
      </c>
    </row>
    <row r="287">
      <c r="A287" s="26" t="n"/>
      <c r="B287" s="26" t="n"/>
      <c r="C287" s="26" t="n"/>
      <c r="D287" s="26" t="n"/>
      <c r="E287" s="26" t="n"/>
      <c r="F287" s="27" t="n"/>
      <c r="G287" s="26" t="n"/>
      <c r="H287" s="27" t="n"/>
      <c r="I287" s="26" t="n"/>
      <c r="J287" s="26" t="n"/>
      <c r="K287" s="28" t="n"/>
      <c r="L287" s="27" t="n"/>
      <c r="M287" s="27" t="n"/>
      <c r="N287" s="26" t="n"/>
      <c r="P287" s="22">
        <f>IF($T287=0,"",IF(ISNUMBER($H287),$H287,IF(AND(ISNUMBER($F287),ISNUMBER(Settings!$D$3)),$F287+Settings!$D$3,"")))</f>
        <v/>
      </c>
      <c r="Q287" s="23">
        <f>IF(AND($T287=1,ISNUMBER($F287)),Settings!$D$2-$F287,"")</f>
        <v/>
      </c>
      <c r="R287" s="24">
        <f>IF($T287=0,"",IF($I287="No","Declined",IF($I287="Ask next time","Ask next time",IF(OR($I287="Yes",$I287="Partly"),IF(ISNUMBER($M287),"Thanked",IF(ISNUMBER($L287),"Send acknowledgment","Waiting for the gift")),IF(AND(ISNUMBER($P287),Settings!$D$2&gt;=$P287),"Follow up now","Follow-up booked")))))</f>
        <v/>
      </c>
      <c r="S287" s="24">
        <f>IF(AND(ISNUMBER($U287),ISNUMBER(Settings!$D$4)),IF($U287&gt;=Settings!$D$4,"$"&amp;FIXED(Settings!$D$4,0)&amp;" or more: written acknowledgment",""),"")</f>
        <v/>
      </c>
      <c r="T287" s="25">
        <f>IF(TRIM($A287&amp;"")&lt;&gt;"",1,0)</f>
        <v/>
      </c>
      <c r="U287" s="25">
        <f>IF(ISNUMBER($K287),$K287,"")</f>
        <v/>
      </c>
      <c r="V287" s="25">
        <f>IF(AND(ISNUMBER($K287),ISNUMBER($L287)),$K287,0)</f>
        <v/>
      </c>
    </row>
    <row r="288">
      <c r="A288" s="26" t="n"/>
      <c r="B288" s="26" t="n"/>
      <c r="C288" s="26" t="n"/>
      <c r="D288" s="26" t="n"/>
      <c r="E288" s="26" t="n"/>
      <c r="F288" s="27" t="n"/>
      <c r="G288" s="26" t="n"/>
      <c r="H288" s="27" t="n"/>
      <c r="I288" s="26" t="n"/>
      <c r="J288" s="26" t="n"/>
      <c r="K288" s="28" t="n"/>
      <c r="L288" s="27" t="n"/>
      <c r="M288" s="27" t="n"/>
      <c r="N288" s="26" t="n"/>
      <c r="P288" s="22">
        <f>IF($T288=0,"",IF(ISNUMBER($H288),$H288,IF(AND(ISNUMBER($F288),ISNUMBER(Settings!$D$3)),$F288+Settings!$D$3,"")))</f>
        <v/>
      </c>
      <c r="Q288" s="23">
        <f>IF(AND($T288=1,ISNUMBER($F288)),Settings!$D$2-$F288,"")</f>
        <v/>
      </c>
      <c r="R288" s="24">
        <f>IF($T288=0,"",IF($I288="No","Declined",IF($I288="Ask next time","Ask next time",IF(OR($I288="Yes",$I288="Partly"),IF(ISNUMBER($M288),"Thanked",IF(ISNUMBER($L288),"Send acknowledgment","Waiting for the gift")),IF(AND(ISNUMBER($P288),Settings!$D$2&gt;=$P288),"Follow up now","Follow-up booked")))))</f>
        <v/>
      </c>
      <c r="S288" s="24">
        <f>IF(AND(ISNUMBER($U288),ISNUMBER(Settings!$D$4)),IF($U288&gt;=Settings!$D$4,"$"&amp;FIXED(Settings!$D$4,0)&amp;" or more: written acknowledgment",""),"")</f>
        <v/>
      </c>
      <c r="T288" s="25">
        <f>IF(TRIM($A288&amp;"")&lt;&gt;"",1,0)</f>
        <v/>
      </c>
      <c r="U288" s="25">
        <f>IF(ISNUMBER($K288),$K288,"")</f>
        <v/>
      </c>
      <c r="V288" s="25">
        <f>IF(AND(ISNUMBER($K288),ISNUMBER($L288)),$K288,0)</f>
        <v/>
      </c>
    </row>
    <row r="289">
      <c r="A289" s="26" t="n"/>
      <c r="B289" s="26" t="n"/>
      <c r="C289" s="26" t="n"/>
      <c r="D289" s="26" t="n"/>
      <c r="E289" s="26" t="n"/>
      <c r="F289" s="27" t="n"/>
      <c r="G289" s="26" t="n"/>
      <c r="H289" s="27" t="n"/>
      <c r="I289" s="26" t="n"/>
      <c r="J289" s="26" t="n"/>
      <c r="K289" s="28" t="n"/>
      <c r="L289" s="27" t="n"/>
      <c r="M289" s="27" t="n"/>
      <c r="N289" s="26" t="n"/>
      <c r="P289" s="22">
        <f>IF($T289=0,"",IF(ISNUMBER($H289),$H289,IF(AND(ISNUMBER($F289),ISNUMBER(Settings!$D$3)),$F289+Settings!$D$3,"")))</f>
        <v/>
      </c>
      <c r="Q289" s="23">
        <f>IF(AND($T289=1,ISNUMBER($F289)),Settings!$D$2-$F289,"")</f>
        <v/>
      </c>
      <c r="R289" s="24">
        <f>IF($T289=0,"",IF($I289="No","Declined",IF($I289="Ask next time","Ask next time",IF(OR($I289="Yes",$I289="Partly"),IF(ISNUMBER($M289),"Thanked",IF(ISNUMBER($L289),"Send acknowledgment","Waiting for the gift")),IF(AND(ISNUMBER($P289),Settings!$D$2&gt;=$P289),"Follow up now","Follow-up booked")))))</f>
        <v/>
      </c>
      <c r="S289" s="24">
        <f>IF(AND(ISNUMBER($U289),ISNUMBER(Settings!$D$4)),IF($U289&gt;=Settings!$D$4,"$"&amp;FIXED(Settings!$D$4,0)&amp;" or more: written acknowledgment",""),"")</f>
        <v/>
      </c>
      <c r="T289" s="25">
        <f>IF(TRIM($A289&amp;"")&lt;&gt;"",1,0)</f>
        <v/>
      </c>
      <c r="U289" s="25">
        <f>IF(ISNUMBER($K289),$K289,"")</f>
        <v/>
      </c>
      <c r="V289" s="25">
        <f>IF(AND(ISNUMBER($K289),ISNUMBER($L289)),$K289,0)</f>
        <v/>
      </c>
    </row>
    <row r="290">
      <c r="A290" s="26" t="n"/>
      <c r="B290" s="26" t="n"/>
      <c r="C290" s="26" t="n"/>
      <c r="D290" s="26" t="n"/>
      <c r="E290" s="26" t="n"/>
      <c r="F290" s="27" t="n"/>
      <c r="G290" s="26" t="n"/>
      <c r="H290" s="27" t="n"/>
      <c r="I290" s="26" t="n"/>
      <c r="J290" s="26" t="n"/>
      <c r="K290" s="28" t="n"/>
      <c r="L290" s="27" t="n"/>
      <c r="M290" s="27" t="n"/>
      <c r="N290" s="26" t="n"/>
      <c r="P290" s="22">
        <f>IF($T290=0,"",IF(ISNUMBER($H290),$H290,IF(AND(ISNUMBER($F290),ISNUMBER(Settings!$D$3)),$F290+Settings!$D$3,"")))</f>
        <v/>
      </c>
      <c r="Q290" s="23">
        <f>IF(AND($T290=1,ISNUMBER($F290)),Settings!$D$2-$F290,"")</f>
        <v/>
      </c>
      <c r="R290" s="24">
        <f>IF($T290=0,"",IF($I290="No","Declined",IF($I290="Ask next time","Ask next time",IF(OR($I290="Yes",$I290="Partly"),IF(ISNUMBER($M290),"Thanked",IF(ISNUMBER($L290),"Send acknowledgment","Waiting for the gift")),IF(AND(ISNUMBER($P290),Settings!$D$2&gt;=$P290),"Follow up now","Follow-up booked")))))</f>
        <v/>
      </c>
      <c r="S290" s="24">
        <f>IF(AND(ISNUMBER($U290),ISNUMBER(Settings!$D$4)),IF($U290&gt;=Settings!$D$4,"$"&amp;FIXED(Settings!$D$4,0)&amp;" or more: written acknowledgment",""),"")</f>
        <v/>
      </c>
      <c r="T290" s="25">
        <f>IF(TRIM($A290&amp;"")&lt;&gt;"",1,0)</f>
        <v/>
      </c>
      <c r="U290" s="25">
        <f>IF(ISNUMBER($K290),$K290,"")</f>
        <v/>
      </c>
      <c r="V290" s="25">
        <f>IF(AND(ISNUMBER($K290),ISNUMBER($L290)),$K290,0)</f>
        <v/>
      </c>
    </row>
    <row r="291">
      <c r="A291" s="26" t="n"/>
      <c r="B291" s="26" t="n"/>
      <c r="C291" s="26" t="n"/>
      <c r="D291" s="26" t="n"/>
      <c r="E291" s="26" t="n"/>
      <c r="F291" s="27" t="n"/>
      <c r="G291" s="26" t="n"/>
      <c r="H291" s="27" t="n"/>
      <c r="I291" s="26" t="n"/>
      <c r="J291" s="26" t="n"/>
      <c r="K291" s="28" t="n"/>
      <c r="L291" s="27" t="n"/>
      <c r="M291" s="27" t="n"/>
      <c r="N291" s="26" t="n"/>
      <c r="P291" s="22">
        <f>IF($T291=0,"",IF(ISNUMBER($H291),$H291,IF(AND(ISNUMBER($F291),ISNUMBER(Settings!$D$3)),$F291+Settings!$D$3,"")))</f>
        <v/>
      </c>
      <c r="Q291" s="23">
        <f>IF(AND($T291=1,ISNUMBER($F291)),Settings!$D$2-$F291,"")</f>
        <v/>
      </c>
      <c r="R291" s="24">
        <f>IF($T291=0,"",IF($I291="No","Declined",IF($I291="Ask next time","Ask next time",IF(OR($I291="Yes",$I291="Partly"),IF(ISNUMBER($M291),"Thanked",IF(ISNUMBER($L291),"Send acknowledgment","Waiting for the gift")),IF(AND(ISNUMBER($P291),Settings!$D$2&gt;=$P291),"Follow up now","Follow-up booked")))))</f>
        <v/>
      </c>
      <c r="S291" s="24">
        <f>IF(AND(ISNUMBER($U291),ISNUMBER(Settings!$D$4)),IF($U291&gt;=Settings!$D$4,"$"&amp;FIXED(Settings!$D$4,0)&amp;" or more: written acknowledgment",""),"")</f>
        <v/>
      </c>
      <c r="T291" s="25">
        <f>IF(TRIM($A291&amp;"")&lt;&gt;"",1,0)</f>
        <v/>
      </c>
      <c r="U291" s="25">
        <f>IF(ISNUMBER($K291),$K291,"")</f>
        <v/>
      </c>
      <c r="V291" s="25">
        <f>IF(AND(ISNUMBER($K291),ISNUMBER($L291)),$K291,0)</f>
        <v/>
      </c>
    </row>
    <row r="292">
      <c r="A292" s="26" t="n"/>
      <c r="B292" s="26" t="n"/>
      <c r="C292" s="26" t="n"/>
      <c r="D292" s="26" t="n"/>
      <c r="E292" s="26" t="n"/>
      <c r="F292" s="27" t="n"/>
      <c r="G292" s="26" t="n"/>
      <c r="H292" s="27" t="n"/>
      <c r="I292" s="26" t="n"/>
      <c r="J292" s="26" t="n"/>
      <c r="K292" s="28" t="n"/>
      <c r="L292" s="27" t="n"/>
      <c r="M292" s="27" t="n"/>
      <c r="N292" s="26" t="n"/>
      <c r="P292" s="22">
        <f>IF($T292=0,"",IF(ISNUMBER($H292),$H292,IF(AND(ISNUMBER($F292),ISNUMBER(Settings!$D$3)),$F292+Settings!$D$3,"")))</f>
        <v/>
      </c>
      <c r="Q292" s="23">
        <f>IF(AND($T292=1,ISNUMBER($F292)),Settings!$D$2-$F292,"")</f>
        <v/>
      </c>
      <c r="R292" s="24">
        <f>IF($T292=0,"",IF($I292="No","Declined",IF($I292="Ask next time","Ask next time",IF(OR($I292="Yes",$I292="Partly"),IF(ISNUMBER($M292),"Thanked",IF(ISNUMBER($L292),"Send acknowledgment","Waiting for the gift")),IF(AND(ISNUMBER($P292),Settings!$D$2&gt;=$P292),"Follow up now","Follow-up booked")))))</f>
        <v/>
      </c>
      <c r="S292" s="24">
        <f>IF(AND(ISNUMBER($U292),ISNUMBER(Settings!$D$4)),IF($U292&gt;=Settings!$D$4,"$"&amp;FIXED(Settings!$D$4,0)&amp;" or more: written acknowledgment",""),"")</f>
        <v/>
      </c>
      <c r="T292" s="25">
        <f>IF(TRIM($A292&amp;"")&lt;&gt;"",1,0)</f>
        <v/>
      </c>
      <c r="U292" s="25">
        <f>IF(ISNUMBER($K292),$K292,"")</f>
        <v/>
      </c>
      <c r="V292" s="25">
        <f>IF(AND(ISNUMBER($K292),ISNUMBER($L292)),$K292,0)</f>
        <v/>
      </c>
    </row>
    <row r="293">
      <c r="A293" s="26" t="n"/>
      <c r="B293" s="26" t="n"/>
      <c r="C293" s="26" t="n"/>
      <c r="D293" s="26" t="n"/>
      <c r="E293" s="26" t="n"/>
      <c r="F293" s="27" t="n"/>
      <c r="G293" s="26" t="n"/>
      <c r="H293" s="27" t="n"/>
      <c r="I293" s="26" t="n"/>
      <c r="J293" s="26" t="n"/>
      <c r="K293" s="28" t="n"/>
      <c r="L293" s="27" t="n"/>
      <c r="M293" s="27" t="n"/>
      <c r="N293" s="26" t="n"/>
      <c r="P293" s="22">
        <f>IF($T293=0,"",IF(ISNUMBER($H293),$H293,IF(AND(ISNUMBER($F293),ISNUMBER(Settings!$D$3)),$F293+Settings!$D$3,"")))</f>
        <v/>
      </c>
      <c r="Q293" s="23">
        <f>IF(AND($T293=1,ISNUMBER($F293)),Settings!$D$2-$F293,"")</f>
        <v/>
      </c>
      <c r="R293" s="24">
        <f>IF($T293=0,"",IF($I293="No","Declined",IF($I293="Ask next time","Ask next time",IF(OR($I293="Yes",$I293="Partly"),IF(ISNUMBER($M293),"Thanked",IF(ISNUMBER($L293),"Send acknowledgment","Waiting for the gift")),IF(AND(ISNUMBER($P293),Settings!$D$2&gt;=$P293),"Follow up now","Follow-up booked")))))</f>
        <v/>
      </c>
      <c r="S293" s="24">
        <f>IF(AND(ISNUMBER($U293),ISNUMBER(Settings!$D$4)),IF($U293&gt;=Settings!$D$4,"$"&amp;FIXED(Settings!$D$4,0)&amp;" or more: written acknowledgment",""),"")</f>
        <v/>
      </c>
      <c r="T293" s="25">
        <f>IF(TRIM($A293&amp;"")&lt;&gt;"",1,0)</f>
        <v/>
      </c>
      <c r="U293" s="25">
        <f>IF(ISNUMBER($K293),$K293,"")</f>
        <v/>
      </c>
      <c r="V293" s="25">
        <f>IF(AND(ISNUMBER($K293),ISNUMBER($L293)),$K293,0)</f>
        <v/>
      </c>
    </row>
    <row r="294">
      <c r="A294" s="26" t="n"/>
      <c r="B294" s="26" t="n"/>
      <c r="C294" s="26" t="n"/>
      <c r="D294" s="26" t="n"/>
      <c r="E294" s="26" t="n"/>
      <c r="F294" s="27" t="n"/>
      <c r="G294" s="26" t="n"/>
      <c r="H294" s="27" t="n"/>
      <c r="I294" s="26" t="n"/>
      <c r="J294" s="26" t="n"/>
      <c r="K294" s="28" t="n"/>
      <c r="L294" s="27" t="n"/>
      <c r="M294" s="27" t="n"/>
      <c r="N294" s="26" t="n"/>
      <c r="P294" s="22">
        <f>IF($T294=0,"",IF(ISNUMBER($H294),$H294,IF(AND(ISNUMBER($F294),ISNUMBER(Settings!$D$3)),$F294+Settings!$D$3,"")))</f>
        <v/>
      </c>
      <c r="Q294" s="23">
        <f>IF(AND($T294=1,ISNUMBER($F294)),Settings!$D$2-$F294,"")</f>
        <v/>
      </c>
      <c r="R294" s="24">
        <f>IF($T294=0,"",IF($I294="No","Declined",IF($I294="Ask next time","Ask next time",IF(OR($I294="Yes",$I294="Partly"),IF(ISNUMBER($M294),"Thanked",IF(ISNUMBER($L294),"Send acknowledgment","Waiting for the gift")),IF(AND(ISNUMBER($P294),Settings!$D$2&gt;=$P294),"Follow up now","Follow-up booked")))))</f>
        <v/>
      </c>
      <c r="S294" s="24">
        <f>IF(AND(ISNUMBER($U294),ISNUMBER(Settings!$D$4)),IF($U294&gt;=Settings!$D$4,"$"&amp;FIXED(Settings!$D$4,0)&amp;" or more: written acknowledgment",""),"")</f>
        <v/>
      </c>
      <c r="T294" s="25">
        <f>IF(TRIM($A294&amp;"")&lt;&gt;"",1,0)</f>
        <v/>
      </c>
      <c r="U294" s="25">
        <f>IF(ISNUMBER($K294),$K294,"")</f>
        <v/>
      </c>
      <c r="V294" s="25">
        <f>IF(AND(ISNUMBER($K294),ISNUMBER($L294)),$K294,0)</f>
        <v/>
      </c>
    </row>
    <row r="295">
      <c r="A295" s="26" t="n"/>
      <c r="B295" s="26" t="n"/>
      <c r="C295" s="26" t="n"/>
      <c r="D295" s="26" t="n"/>
      <c r="E295" s="26" t="n"/>
      <c r="F295" s="27" t="n"/>
      <c r="G295" s="26" t="n"/>
      <c r="H295" s="27" t="n"/>
      <c r="I295" s="26" t="n"/>
      <c r="J295" s="26" t="n"/>
      <c r="K295" s="28" t="n"/>
      <c r="L295" s="27" t="n"/>
      <c r="M295" s="27" t="n"/>
      <c r="N295" s="26" t="n"/>
      <c r="P295" s="22">
        <f>IF($T295=0,"",IF(ISNUMBER($H295),$H295,IF(AND(ISNUMBER($F295),ISNUMBER(Settings!$D$3)),$F295+Settings!$D$3,"")))</f>
        <v/>
      </c>
      <c r="Q295" s="23">
        <f>IF(AND($T295=1,ISNUMBER($F295)),Settings!$D$2-$F295,"")</f>
        <v/>
      </c>
      <c r="R295" s="24">
        <f>IF($T295=0,"",IF($I295="No","Declined",IF($I295="Ask next time","Ask next time",IF(OR($I295="Yes",$I295="Partly"),IF(ISNUMBER($M295),"Thanked",IF(ISNUMBER($L295),"Send acknowledgment","Waiting for the gift")),IF(AND(ISNUMBER($P295),Settings!$D$2&gt;=$P295),"Follow up now","Follow-up booked")))))</f>
        <v/>
      </c>
      <c r="S295" s="24">
        <f>IF(AND(ISNUMBER($U295),ISNUMBER(Settings!$D$4)),IF($U295&gt;=Settings!$D$4,"$"&amp;FIXED(Settings!$D$4,0)&amp;" or more: written acknowledgment",""),"")</f>
        <v/>
      </c>
      <c r="T295" s="25">
        <f>IF(TRIM($A295&amp;"")&lt;&gt;"",1,0)</f>
        <v/>
      </c>
      <c r="U295" s="25">
        <f>IF(ISNUMBER($K295),$K295,"")</f>
        <v/>
      </c>
      <c r="V295" s="25">
        <f>IF(AND(ISNUMBER($K295),ISNUMBER($L295)),$K295,0)</f>
        <v/>
      </c>
    </row>
    <row r="296">
      <c r="A296" s="26" t="n"/>
      <c r="B296" s="26" t="n"/>
      <c r="C296" s="26" t="n"/>
      <c r="D296" s="26" t="n"/>
      <c r="E296" s="26" t="n"/>
      <c r="F296" s="27" t="n"/>
      <c r="G296" s="26" t="n"/>
      <c r="H296" s="27" t="n"/>
      <c r="I296" s="26" t="n"/>
      <c r="J296" s="26" t="n"/>
      <c r="K296" s="28" t="n"/>
      <c r="L296" s="27" t="n"/>
      <c r="M296" s="27" t="n"/>
      <c r="N296" s="26" t="n"/>
      <c r="P296" s="22">
        <f>IF($T296=0,"",IF(ISNUMBER($H296),$H296,IF(AND(ISNUMBER($F296),ISNUMBER(Settings!$D$3)),$F296+Settings!$D$3,"")))</f>
        <v/>
      </c>
      <c r="Q296" s="23">
        <f>IF(AND($T296=1,ISNUMBER($F296)),Settings!$D$2-$F296,"")</f>
        <v/>
      </c>
      <c r="R296" s="24">
        <f>IF($T296=0,"",IF($I296="No","Declined",IF($I296="Ask next time","Ask next time",IF(OR($I296="Yes",$I296="Partly"),IF(ISNUMBER($M296),"Thanked",IF(ISNUMBER($L296),"Send acknowledgment","Waiting for the gift")),IF(AND(ISNUMBER($P296),Settings!$D$2&gt;=$P296),"Follow up now","Follow-up booked")))))</f>
        <v/>
      </c>
      <c r="S296" s="24">
        <f>IF(AND(ISNUMBER($U296),ISNUMBER(Settings!$D$4)),IF($U296&gt;=Settings!$D$4,"$"&amp;FIXED(Settings!$D$4,0)&amp;" or more: written acknowledgment",""),"")</f>
        <v/>
      </c>
      <c r="T296" s="25">
        <f>IF(TRIM($A296&amp;"")&lt;&gt;"",1,0)</f>
        <v/>
      </c>
      <c r="U296" s="25">
        <f>IF(ISNUMBER($K296),$K296,"")</f>
        <v/>
      </c>
      <c r="V296" s="25">
        <f>IF(AND(ISNUMBER($K296),ISNUMBER($L296)),$K296,0)</f>
        <v/>
      </c>
    </row>
    <row r="297">
      <c r="A297" s="26" t="n"/>
      <c r="B297" s="26" t="n"/>
      <c r="C297" s="26" t="n"/>
      <c r="D297" s="26" t="n"/>
      <c r="E297" s="26" t="n"/>
      <c r="F297" s="27" t="n"/>
      <c r="G297" s="26" t="n"/>
      <c r="H297" s="27" t="n"/>
      <c r="I297" s="26" t="n"/>
      <c r="J297" s="26" t="n"/>
      <c r="K297" s="28" t="n"/>
      <c r="L297" s="27" t="n"/>
      <c r="M297" s="27" t="n"/>
      <c r="N297" s="26" t="n"/>
      <c r="P297" s="22">
        <f>IF($T297=0,"",IF(ISNUMBER($H297),$H297,IF(AND(ISNUMBER($F297),ISNUMBER(Settings!$D$3)),$F297+Settings!$D$3,"")))</f>
        <v/>
      </c>
      <c r="Q297" s="23">
        <f>IF(AND($T297=1,ISNUMBER($F297)),Settings!$D$2-$F297,"")</f>
        <v/>
      </c>
      <c r="R297" s="24">
        <f>IF($T297=0,"",IF($I297="No","Declined",IF($I297="Ask next time","Ask next time",IF(OR($I297="Yes",$I297="Partly"),IF(ISNUMBER($M297),"Thanked",IF(ISNUMBER($L297),"Send acknowledgment","Waiting for the gift")),IF(AND(ISNUMBER($P297),Settings!$D$2&gt;=$P297),"Follow up now","Follow-up booked")))))</f>
        <v/>
      </c>
      <c r="S297" s="24">
        <f>IF(AND(ISNUMBER($U297),ISNUMBER(Settings!$D$4)),IF($U297&gt;=Settings!$D$4,"$"&amp;FIXED(Settings!$D$4,0)&amp;" or more: written acknowledgment",""),"")</f>
        <v/>
      </c>
      <c r="T297" s="25">
        <f>IF(TRIM($A297&amp;"")&lt;&gt;"",1,0)</f>
        <v/>
      </c>
      <c r="U297" s="25">
        <f>IF(ISNUMBER($K297),$K297,"")</f>
        <v/>
      </c>
      <c r="V297" s="25">
        <f>IF(AND(ISNUMBER($K297),ISNUMBER($L297)),$K297,0)</f>
        <v/>
      </c>
    </row>
    <row r="298">
      <c r="A298" s="26" t="n"/>
      <c r="B298" s="26" t="n"/>
      <c r="C298" s="26" t="n"/>
      <c r="D298" s="26" t="n"/>
      <c r="E298" s="26" t="n"/>
      <c r="F298" s="27" t="n"/>
      <c r="G298" s="26" t="n"/>
      <c r="H298" s="27" t="n"/>
      <c r="I298" s="26" t="n"/>
      <c r="J298" s="26" t="n"/>
      <c r="K298" s="28" t="n"/>
      <c r="L298" s="27" t="n"/>
      <c r="M298" s="27" t="n"/>
      <c r="N298" s="26" t="n"/>
      <c r="P298" s="22">
        <f>IF($T298=0,"",IF(ISNUMBER($H298),$H298,IF(AND(ISNUMBER($F298),ISNUMBER(Settings!$D$3)),$F298+Settings!$D$3,"")))</f>
        <v/>
      </c>
      <c r="Q298" s="23">
        <f>IF(AND($T298=1,ISNUMBER($F298)),Settings!$D$2-$F298,"")</f>
        <v/>
      </c>
      <c r="R298" s="24">
        <f>IF($T298=0,"",IF($I298="No","Declined",IF($I298="Ask next time","Ask next time",IF(OR($I298="Yes",$I298="Partly"),IF(ISNUMBER($M298),"Thanked",IF(ISNUMBER($L298),"Send acknowledgment","Waiting for the gift")),IF(AND(ISNUMBER($P298),Settings!$D$2&gt;=$P298),"Follow up now","Follow-up booked")))))</f>
        <v/>
      </c>
      <c r="S298" s="24">
        <f>IF(AND(ISNUMBER($U298),ISNUMBER(Settings!$D$4)),IF($U298&gt;=Settings!$D$4,"$"&amp;FIXED(Settings!$D$4,0)&amp;" or more: written acknowledgment",""),"")</f>
        <v/>
      </c>
      <c r="T298" s="25">
        <f>IF(TRIM($A298&amp;"")&lt;&gt;"",1,0)</f>
        <v/>
      </c>
      <c r="U298" s="25">
        <f>IF(ISNUMBER($K298),$K298,"")</f>
        <v/>
      </c>
      <c r="V298" s="25">
        <f>IF(AND(ISNUMBER($K298),ISNUMBER($L298)),$K298,0)</f>
        <v/>
      </c>
    </row>
    <row r="299">
      <c r="A299" s="26" t="n"/>
      <c r="B299" s="26" t="n"/>
      <c r="C299" s="26" t="n"/>
      <c r="D299" s="26" t="n"/>
      <c r="E299" s="26" t="n"/>
      <c r="F299" s="27" t="n"/>
      <c r="G299" s="26" t="n"/>
      <c r="H299" s="27" t="n"/>
      <c r="I299" s="26" t="n"/>
      <c r="J299" s="26" t="n"/>
      <c r="K299" s="28" t="n"/>
      <c r="L299" s="27" t="n"/>
      <c r="M299" s="27" t="n"/>
      <c r="N299" s="26" t="n"/>
      <c r="P299" s="22">
        <f>IF($T299=0,"",IF(ISNUMBER($H299),$H299,IF(AND(ISNUMBER($F299),ISNUMBER(Settings!$D$3)),$F299+Settings!$D$3,"")))</f>
        <v/>
      </c>
      <c r="Q299" s="23">
        <f>IF(AND($T299=1,ISNUMBER($F299)),Settings!$D$2-$F299,"")</f>
        <v/>
      </c>
      <c r="R299" s="24">
        <f>IF($T299=0,"",IF($I299="No","Declined",IF($I299="Ask next time","Ask next time",IF(OR($I299="Yes",$I299="Partly"),IF(ISNUMBER($M299),"Thanked",IF(ISNUMBER($L299),"Send acknowledgment","Waiting for the gift")),IF(AND(ISNUMBER($P299),Settings!$D$2&gt;=$P299),"Follow up now","Follow-up booked")))))</f>
        <v/>
      </c>
      <c r="S299" s="24">
        <f>IF(AND(ISNUMBER($U299),ISNUMBER(Settings!$D$4)),IF($U299&gt;=Settings!$D$4,"$"&amp;FIXED(Settings!$D$4,0)&amp;" or more: written acknowledgment",""),"")</f>
        <v/>
      </c>
      <c r="T299" s="25">
        <f>IF(TRIM($A299&amp;"")&lt;&gt;"",1,0)</f>
        <v/>
      </c>
      <c r="U299" s="25">
        <f>IF(ISNUMBER($K299),$K299,"")</f>
        <v/>
      </c>
      <c r="V299" s="25">
        <f>IF(AND(ISNUMBER($K299),ISNUMBER($L299)),$K299,0)</f>
        <v/>
      </c>
    </row>
    <row r="300">
      <c r="A300" s="26" t="n"/>
      <c r="B300" s="26" t="n"/>
      <c r="C300" s="26" t="n"/>
      <c r="D300" s="26" t="n"/>
      <c r="E300" s="26" t="n"/>
      <c r="F300" s="27" t="n"/>
      <c r="G300" s="26" t="n"/>
      <c r="H300" s="27" t="n"/>
      <c r="I300" s="26" t="n"/>
      <c r="J300" s="26" t="n"/>
      <c r="K300" s="28" t="n"/>
      <c r="L300" s="27" t="n"/>
      <c r="M300" s="27" t="n"/>
      <c r="N300" s="26" t="n"/>
      <c r="P300" s="22">
        <f>IF($T300=0,"",IF(ISNUMBER($H300),$H300,IF(AND(ISNUMBER($F300),ISNUMBER(Settings!$D$3)),$F300+Settings!$D$3,"")))</f>
        <v/>
      </c>
      <c r="Q300" s="23">
        <f>IF(AND($T300=1,ISNUMBER($F300)),Settings!$D$2-$F300,"")</f>
        <v/>
      </c>
      <c r="R300" s="24">
        <f>IF($T300=0,"",IF($I300="No","Declined",IF($I300="Ask next time","Ask next time",IF(OR($I300="Yes",$I300="Partly"),IF(ISNUMBER($M300),"Thanked",IF(ISNUMBER($L300),"Send acknowledgment","Waiting for the gift")),IF(AND(ISNUMBER($P300),Settings!$D$2&gt;=$P300),"Follow up now","Follow-up booked")))))</f>
        <v/>
      </c>
      <c r="S300" s="24">
        <f>IF(AND(ISNUMBER($U300),ISNUMBER(Settings!$D$4)),IF($U300&gt;=Settings!$D$4,"$"&amp;FIXED(Settings!$D$4,0)&amp;" or more: written acknowledgment",""),"")</f>
        <v/>
      </c>
      <c r="T300" s="25">
        <f>IF(TRIM($A300&amp;"")&lt;&gt;"",1,0)</f>
        <v/>
      </c>
      <c r="U300" s="25">
        <f>IF(ISNUMBER($K300),$K300,"")</f>
        <v/>
      </c>
      <c r="V300" s="25">
        <f>IF(AND(ISNUMBER($K300),ISNUMBER($L300)),$K300,0)</f>
        <v/>
      </c>
    </row>
    <row r="301">
      <c r="A301" s="26" t="n"/>
      <c r="B301" s="26" t="n"/>
      <c r="C301" s="26" t="n"/>
      <c r="D301" s="26" t="n"/>
      <c r="E301" s="26" t="n"/>
      <c r="F301" s="27" t="n"/>
      <c r="G301" s="26" t="n"/>
      <c r="H301" s="27" t="n"/>
      <c r="I301" s="26" t="n"/>
      <c r="J301" s="26" t="n"/>
      <c r="K301" s="28" t="n"/>
      <c r="L301" s="27" t="n"/>
      <c r="M301" s="27" t="n"/>
      <c r="N301" s="26" t="n"/>
      <c r="P301" s="22">
        <f>IF($T301=0,"",IF(ISNUMBER($H301),$H301,IF(AND(ISNUMBER($F301),ISNUMBER(Settings!$D$3)),$F301+Settings!$D$3,"")))</f>
        <v/>
      </c>
      <c r="Q301" s="23">
        <f>IF(AND($T301=1,ISNUMBER($F301)),Settings!$D$2-$F301,"")</f>
        <v/>
      </c>
      <c r="R301" s="24">
        <f>IF($T301=0,"",IF($I301="No","Declined",IF($I301="Ask next time","Ask next time",IF(OR($I301="Yes",$I301="Partly"),IF(ISNUMBER($M301),"Thanked",IF(ISNUMBER($L301),"Send acknowledgment","Waiting for the gift")),IF(AND(ISNUMBER($P301),Settings!$D$2&gt;=$P301),"Follow up now","Follow-up booked")))))</f>
        <v/>
      </c>
      <c r="S301" s="24">
        <f>IF(AND(ISNUMBER($U301),ISNUMBER(Settings!$D$4)),IF($U301&gt;=Settings!$D$4,"$"&amp;FIXED(Settings!$D$4,0)&amp;" or more: written acknowledgment",""),"")</f>
        <v/>
      </c>
      <c r="T301" s="25">
        <f>IF(TRIM($A301&amp;"")&lt;&gt;"",1,0)</f>
        <v/>
      </c>
      <c r="U301" s="25">
        <f>IF(ISNUMBER($K301),$K301,"")</f>
        <v/>
      </c>
      <c r="V301" s="25">
        <f>IF(AND(ISNUMBER($K301),ISNUMBER($L301)),$K301,0)</f>
        <v/>
      </c>
    </row>
  </sheetData>
  <conditionalFormatting sqref="P2:S301">
    <cfRule type="expression" priority="1" dxfId="0">
      <formula>OR($R2="Follow up now",$R2="Send acknowledgment")</formula>
    </cfRule>
  </conditionalFormatting>
  <dataValidations count="6">
    <dataValidation sqref="F2:F301" showDropDown="0" showInputMessage="1" showErrorMessage="1" allowBlank="1" errorTitle="Date" error="Type a date, for example 2027-04-12." promptTitle="Date" prompt="Type a date, for example 2027-04-12." type="date" errorStyle="warning" operator="greaterThan">
      <formula1>36526</formula1>
    </dataValidation>
    <dataValidation sqref="H2:H301" showDropDown="0" showInputMessage="1" showErrorMessage="1" allowBlank="1" errorTitle="Date" error="Type a date, for example 2027-04-12." promptTitle="Date" prompt="Type a date, for example 2027-04-12." type="date" errorStyle="warning" operator="greaterThan">
      <formula1>36526</formula1>
    </dataValidation>
    <dataValidation sqref="L2:L301" showDropDown="0" showInputMessage="1" showErrorMessage="1" allowBlank="1" errorTitle="Date" error="Type a date, for example 2027-04-12." promptTitle="Date" prompt="Type a date, for example 2027-04-12." type="date" errorStyle="warning" operator="greaterThan">
      <formula1>36526</formula1>
    </dataValidation>
    <dataValidation sqref="M2:M301" showDropDown="0" showInputMessage="1" showErrorMessage="1" allowBlank="1" errorTitle="Date" error="Type a date, for example 2027-04-12." promptTitle="Date" prompt="Type a date, for example 2027-04-12." type="date" errorStyle="warning" operator="greaterThan">
      <formula1>36526</formula1>
    </dataValidation>
    <dataValidation sqref="G2:G301" showDropDown="0" showInputMessage="1" showErrorMessage="1" allowBlank="1" errorTitle="How you asked" error="Pick a value from the list. In person, Letter, Email, Their online form or Phone." promptTitle="How you asked" prompt="In person, Letter, Email, Their online form or Phone." type="list" errorStyle="warning">
      <formula1>"In person,Letter,Email,Their online form,Phone"</formula1>
    </dataValidation>
    <dataValidation sqref="I2:I301" showDropDown="0" showInputMessage="1" showErrorMessage="1" allowBlank="1" errorTitle="Outcome" error="Pick a value from the list. Waiting, Yes, Partly, No or Ask next time." promptTitle="Outcome" prompt="Waiting, Yes, Partly, No or Ask next time." type="list" errorStyle="warning">
      <formula1>"Waiting,Yes,Partly,No,Ask next time"</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B28"/>
  <sheetViews>
    <sheetView showGridLines="0" workbookViewId="0">
      <selection activeCell="A1" sqref="A1"/>
    </sheetView>
  </sheetViews>
  <sheetFormatPr baseColWidth="8" defaultRowHeight="15"/>
  <cols>
    <col width="44" customWidth="1" min="1" max="1"/>
    <col width="14" customWidth="1" min="2" max="2"/>
  </cols>
  <sheetData>
    <row r="1">
      <c r="A1" s="29" t="inlineStr">
        <is>
          <t>Donation requests at a glance</t>
        </is>
      </c>
    </row>
    <row r="2">
      <c r="A2" s="3">
        <f>IF(COUNTIF(Requests!$N$2:$N$301,"EXAMPLE*")&gt;0,"You are looking at EXAMPLE data. Clear the EXAMPLE rows on Requests, then add your own.","")</f>
        <v/>
      </c>
    </row>
    <row r="4">
      <c r="A4" s="4" t="inlineStr">
        <is>
          <t>Requests</t>
        </is>
      </c>
      <c r="B4" s="4" t="inlineStr">
        <is>
          <t>Count</t>
        </is>
      </c>
    </row>
    <row r="5">
      <c r="A5" s="30" t="inlineStr">
        <is>
          <t>Businesses asked</t>
        </is>
      </c>
      <c r="B5" s="31">
        <f>SUM(Requests!$T$2:$T$301)</f>
        <v/>
      </c>
    </row>
    <row r="6">
      <c r="A6" s="30" t="inlineStr">
        <is>
          <t>Outcome: Waiting</t>
        </is>
      </c>
      <c r="B6" s="31">
        <f>COUNTIF(Requests!$I$2:$I$301,"Waiting")</f>
        <v/>
      </c>
    </row>
    <row r="7">
      <c r="A7" s="30" t="inlineStr">
        <is>
          <t>Outcome: Yes</t>
        </is>
      </c>
      <c r="B7" s="31">
        <f>COUNTIF(Requests!$I$2:$I$301,"Yes")</f>
        <v/>
      </c>
    </row>
    <row r="8">
      <c r="A8" s="30" t="inlineStr">
        <is>
          <t>Outcome: Partly</t>
        </is>
      </c>
      <c r="B8" s="31">
        <f>COUNTIF(Requests!$I$2:$I$301,"Partly")</f>
        <v/>
      </c>
    </row>
    <row r="9">
      <c r="A9" s="30" t="inlineStr">
        <is>
          <t>Outcome: No</t>
        </is>
      </c>
      <c r="B9" s="31">
        <f>COUNTIF(Requests!$I$2:$I$301,"No")</f>
        <v/>
      </c>
    </row>
    <row r="10">
      <c r="A10" s="30" t="inlineStr">
        <is>
          <t>Outcome: Ask next time</t>
        </is>
      </c>
      <c r="B10" s="31">
        <f>COUNTIF(Requests!$I$2:$I$301,"Ask next time")</f>
        <v/>
      </c>
    </row>
    <row r="12">
      <c r="A12" s="4" t="inlineStr">
        <is>
          <t>Status</t>
        </is>
      </c>
      <c r="B12" s="4" t="inlineStr">
        <is>
          <t>Count</t>
        </is>
      </c>
    </row>
    <row r="13">
      <c r="A13" s="30" t="inlineStr">
        <is>
          <t>Follow up now</t>
        </is>
      </c>
      <c r="B13" s="31">
        <f>COUNTIF(Requests!$R$2:$R$301,"Follow up now")</f>
        <v/>
      </c>
    </row>
    <row r="14">
      <c r="A14" s="30" t="inlineStr">
        <is>
          <t>Follow-up booked</t>
        </is>
      </c>
      <c r="B14" s="31">
        <f>COUNTIF(Requests!$R$2:$R$301,"Follow-up booked")</f>
        <v/>
      </c>
    </row>
    <row r="15">
      <c r="A15" s="30" t="inlineStr">
        <is>
          <t>Waiting for the gift</t>
        </is>
      </c>
      <c r="B15" s="31">
        <f>COUNTIF(Requests!$R$2:$R$301,"Waiting for the gift")</f>
        <v/>
      </c>
    </row>
    <row r="16">
      <c r="A16" s="30" t="inlineStr">
        <is>
          <t>Send acknowledgment</t>
        </is>
      </c>
      <c r="B16" s="31">
        <f>COUNTIF(Requests!$R$2:$R$301,"Send acknowledgment")</f>
        <v/>
      </c>
    </row>
    <row r="17">
      <c r="A17" s="30" t="inlineStr">
        <is>
          <t>Thanked</t>
        </is>
      </c>
      <c r="B17" s="31">
        <f>COUNTIF(Requests!$R$2:$R$301,"Thanked")</f>
        <v/>
      </c>
    </row>
    <row r="18">
      <c r="A18" s="30" t="inlineStr">
        <is>
          <t>Declined</t>
        </is>
      </c>
      <c r="B18" s="31">
        <f>COUNTIF(Requests!$R$2:$R$301,"Declined")</f>
        <v/>
      </c>
    </row>
    <row r="19">
      <c r="A19" s="30" t="inlineStr">
        <is>
          <t>Ask next time</t>
        </is>
      </c>
      <c r="B19" s="31">
        <f>COUNTIF(Requests!$R$2:$R$301,"Ask next time")</f>
        <v/>
      </c>
    </row>
    <row r="21">
      <c r="A21" s="4" t="inlineStr">
        <is>
          <t>Results</t>
        </is>
      </c>
      <c r="B21" s="4" t="inlineStr">
        <is>
          <t>Value</t>
        </is>
      </c>
    </row>
    <row r="22">
      <c r="A22" s="30" t="inlineStr">
        <is>
          <t>Yes or partly, share of decided requests</t>
        </is>
      </c>
      <c r="B22" s="32">
        <f>IF(((COUNTIF(Requests!$I$2:$I$301,"Yes")+COUNTIF(Requests!$I$2:$I$301,"Partly"))+COUNTIF(Requests!$I$2:$I$301,"No"))=0,"",(COUNTIF(Requests!$I$2:$I$301,"Yes")+COUNTIF(Requests!$I$2:$I$301,"Partly"))/((COUNTIF(Requests!$I$2:$I$301,"Yes")+COUNTIF(Requests!$I$2:$I$301,"Partly"))+COUNTIF(Requests!$I$2:$I$301,"No")))</f>
        <v/>
      </c>
    </row>
    <row r="23">
      <c r="A23" s="30" t="inlineStr">
        <is>
          <t>Gifts with a value</t>
        </is>
      </c>
      <c r="B23" s="31">
        <f>COUNT(Requests!$U$2:$U$301)</f>
        <v/>
      </c>
    </row>
    <row r="24">
      <c r="A24" s="30" t="inlineStr">
        <is>
          <t>Value of gifts received</t>
        </is>
      </c>
      <c r="B24" s="33">
        <f>SUM(Requests!$V$2:$V$301)</f>
        <v/>
      </c>
    </row>
    <row r="25">
      <c r="A25" s="30" t="inlineStr">
        <is>
          <t>Gifts at or over the line on Settings</t>
        </is>
      </c>
      <c r="B25" s="31">
        <f>COUNTIF(Requests!$U$2:$U$301,"&gt;="&amp;Settings!$D$4)</f>
        <v/>
      </c>
    </row>
    <row r="27">
      <c r="A27" s="15" t="inlineStr">
        <is>
          <t>Values are the figures typed on Requests, not an appraisal.</t>
        </is>
      </c>
    </row>
    <row r="28">
      <c r="A28" s="15" t="inlineStr">
        <is>
          <t>Made by HornetForms, hornetforms.com</t>
        </is>
      </c>
    </row>
  </sheetData>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D6"/>
  <sheetViews>
    <sheetView workbookViewId="0">
      <selection activeCell="A1" sqref="A1"/>
    </sheetView>
  </sheetViews>
  <sheetFormatPr baseColWidth="8" defaultRowHeight="15"/>
  <cols>
    <col width="44" customWidth="1" min="1" max="1"/>
    <col width="16" customWidth="1" min="2" max="2"/>
    <col width="24" customWidth="1" min="3" max="3"/>
    <col width="16" customWidth="1" min="4" max="4"/>
  </cols>
  <sheetData>
    <row r="1" ht="36" customHeight="1">
      <c r="A1" s="4" t="inlineStr">
        <is>
          <t>Setting</t>
        </is>
      </c>
      <c r="B1" s="4" t="inlineStr">
        <is>
          <t>Your value</t>
        </is>
      </c>
      <c r="C1" s="4" t="inlineStr">
        <is>
          <t>Example (used when yours is empty)</t>
        </is>
      </c>
      <c r="D1" s="4" t="inlineStr">
        <is>
          <t>In use</t>
        </is>
      </c>
    </row>
    <row r="2" ht="30" customHeight="1">
      <c r="A2" s="34" t="inlineStr">
        <is>
          <t>As of date</t>
        </is>
      </c>
      <c r="B2" s="35" t="n"/>
      <c r="C2" s="36" t="inlineStr">
        <is>
          <t>Today</t>
        </is>
      </c>
      <c r="D2" s="37">
        <f>IF(ISNUMBER(B2),B2,TODAY())</f>
        <v/>
      </c>
    </row>
    <row r="3" ht="30" customHeight="1">
      <c r="A3" s="34" t="inlineStr">
        <is>
          <t>Days after asking to follow up (your choice)</t>
        </is>
      </c>
      <c r="B3" s="38" t="n"/>
      <c r="C3" s="36" t="n">
        <v>14</v>
      </c>
      <c r="D3" s="31">
        <f>IF(ISNUMBER(B3),B3,C3)</f>
        <v/>
      </c>
    </row>
    <row r="4" ht="30" customHeight="1">
      <c r="A4" s="34" t="inlineStr">
        <is>
          <t>Line: written acknowledgment ($)</t>
        </is>
      </c>
      <c r="B4" s="39" t="n"/>
      <c r="C4" s="36" t="n">
        <v>250</v>
      </c>
      <c r="D4" s="40">
        <f>IF(ISNUMBER(B4),B4,C4)</f>
        <v/>
      </c>
    </row>
    <row r="6">
      <c r="A6" s="15" t="inlineStr">
        <is>
          <t>The $250 line is a US federal rule from IRS Publication 1771 (Rev. 11-2023), checked 2026-10-28. General information only, not tax advice: check with your adviser.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2026-10-28T19:28:52Z</dcterms:created>
  <dcterms:modified xmlns:dcterms="http://purl.org/dc/terms/" xmlns:xsi="http://www.w3.org/2001/XMLSchema-instance" xsi:type="dcterms:W3CDTF">2026-10-28T19:28:53Z</dcterms:modified>
</cp:coreProperties>
</file>