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omplaint log" sheetId="2" state="visible" r:id="rId2"/>
    <sheet xmlns:r="http://schemas.openxmlformats.org/officeDocument/2006/relationships" name="Summary" sheetId="3" state="visible" r:id="rId3"/>
    <sheet xmlns:r="http://schemas.openxmlformats.org/officeDocument/2006/relationships" name="Lists" sheetId="4" state="visible" r:id="rId4"/>
  </sheets>
  <definedNames>
    <definedName name="_xlnm._FilterDatabase" localSheetId="1" hidden="1">'Complaint log'!$A$7:$K$207</definedName>
  </definedNames>
  <calcPr calcId="124519" fullCalcOnLoad="1"/>
</workbook>
</file>

<file path=xl/styles.xml><?xml version="1.0" encoding="utf-8"?>
<styleSheet xmlns="http://schemas.openxmlformats.org/spreadsheetml/2006/main">
  <numFmts count="2">
    <numFmt numFmtId="164" formatCode="yyyy-mm-dd"/>
    <numFmt numFmtId="165" formatCode="mmm yyyy"/>
  </numFmts>
  <fonts count="11">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5E5468"/>
      </patternFill>
    </fill>
    <fill>
      <patternFill patternType="solid">
        <fgColor rgb="007A4A0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5" fillId="0" borderId="0" pivotButton="0" quotePrefix="0" xfId="0"/>
    <xf numFmtId="0" fontId="5" fillId="3" borderId="1" applyAlignment="1" pivotButton="0" quotePrefix="0" xfId="0">
      <alignment horizontal="left"/>
    </xf>
    <xf numFmtId="0" fontId="3" fillId="6" borderId="1" applyAlignment="1" pivotButton="0" quotePrefix="0" xfId="0">
      <alignment vertical="center" wrapText="1"/>
    </xf>
    <xf numFmtId="0" fontId="3" fillId="7" borderId="1" applyAlignment="1" pivotButton="0" quotePrefix="0" xfId="0">
      <alignment vertical="center" wrapText="1"/>
    </xf>
    <xf numFmtId="0" fontId="10" fillId="4" borderId="1" applyAlignment="1" pivotButton="0" quotePrefix="0" xfId="0">
      <alignment horizontal="center" vertical="center"/>
    </xf>
    <xf numFmtId="164" fontId="6" fillId="3" borderId="1" applyAlignment="1" pivotButton="0" quotePrefix="0" xfId="0">
      <alignment horizontal="center" vertical="center"/>
    </xf>
    <xf numFmtId="0" fontId="6" fillId="3" borderId="1" applyAlignment="1" pivotButton="0" quotePrefix="0" xfId="0">
      <alignment vertical="center" wrapText="1"/>
    </xf>
    <xf numFmtId="0" fontId="5" fillId="3" borderId="1" applyAlignment="1" pivotButton="0" quotePrefix="0" xfId="0">
      <alignment horizontal="center" vertical="center" wrapText="1"/>
    </xf>
    <xf numFmtId="1" fontId="10" fillId="4" borderId="1" applyAlignment="1" pivotButton="0" quotePrefix="0" xfId="0">
      <alignment horizontal="center" vertical="center"/>
    </xf>
    <xf numFmtId="1" fontId="10" fillId="4" borderId="1" applyAlignment="1" pivotButton="0" quotePrefix="0" xfId="0">
      <alignment horizontal="center"/>
    </xf>
    <xf numFmtId="0" fontId="6" fillId="4" borderId="1" applyAlignment="1" pivotButton="0" quotePrefix="0" xfId="0">
      <alignment horizontal="left"/>
    </xf>
    <xf numFmtId="0" fontId="6" fillId="4" borderId="1" applyAlignment="1" pivotButton="0" quotePrefix="0" xfId="0">
      <alignment horizontal="center"/>
    </xf>
    <xf numFmtId="0" fontId="5" fillId="4" borderId="1" applyAlignment="1" pivotButton="0" quotePrefix="0" xfId="0">
      <alignment horizontal="left"/>
    </xf>
    <xf numFmtId="0" fontId="5" fillId="4" borderId="1" applyAlignment="1" pivotButton="0" quotePrefix="0" xfId="0">
      <alignment horizontal="center"/>
    </xf>
    <xf numFmtId="165" fontId="6" fillId="4" borderId="1" applyAlignment="1" pivotButton="0" quotePrefix="0" xfId="0">
      <alignment horizontal="center"/>
    </xf>
    <xf numFmtId="0" fontId="6" fillId="3" borderId="1" pivotButton="0" quotePrefix="0" xfId="0"/>
  </cellXfs>
  <cellStyles count="1">
    <cellStyle name="Normal" xfId="0" builtinId="0" hidden="0"/>
  </cellStyles>
  <dxfs count="2">
    <dxf>
      <font>
        <name val="Arial"/>
        <b val="1"/>
        <color rgb="008A1C12"/>
      </font>
      <fill>
        <patternFill patternType="solid">
          <bgColor rgb="00F8D9D5"/>
        </patternFill>
      </fill>
    </dxf>
    <dxf>
      <font>
        <name val="Arial"/>
        <b val="1"/>
        <color rgb="0015703A"/>
      </font>
      <fill>
        <patternFill patternType="solid">
          <bgColor rgb="00DCEF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HornetForms</author>
  </authors>
  <commentList>
    <comment ref="C5" authorId="0" shapeId="0">
      <text>
        <t>How many days you aim to take to settle a complaint, as a whole number. Open complaints older than this turn red, and the Summary counts them.</t>
      </text>
    </comment>
    <comment ref="B7" authorId="0" shapeId="0">
      <text>
        <t>The day the complaint came in, typed as a date (for example 2027-06-24). From an online form, use the Submitted at date.</t>
      </text>
    </comment>
    <comment ref="D7" authorId="0" shapeId="0">
      <text>
        <t>Pick a category. The words come from the Lists tab.</t>
      </text>
    </comment>
    <comment ref="F7" authorId="0" shapeId="0">
      <text>
        <t>What the customer asked for. The words come from the Lists tab.</t>
      </text>
    </comment>
    <comment ref="G7" authorId="0" shapeId="0">
      <text>
        <t>Who looks after this complaint.</t>
      </text>
    </comment>
    <comment ref="H7" authorId="0" shapeId="0">
      <text>
        <t>What you did and when you replied, in a few words.</t>
      </text>
    </comment>
    <comment ref="I7" authorId="0" shapeId="0">
      <text>
        <t>The day the complaint was settled. A complaint stays open until this has a date.</t>
      </text>
    </comment>
    <comment ref="J7" authorId="0" shapeId="0">
      <text>
        <t>Worked out: closed date minus date received, or today minus date received while the complaint is open. Please do not type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31A2E"/>
    <outlinePr summaryBelow="1" summaryRight="1"/>
    <pageSetUpPr/>
  </sheetPr>
  <dimension ref="B2: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Complaint log</t>
        </is>
      </c>
    </row>
    <row r="3">
      <c r="B3" s="2" t="inlineStr">
        <is>
          <t>Log every customer complaint, what they want, what you did and how long it stays open. Works in Excel and Google Sheets.</t>
        </is>
      </c>
    </row>
    <row r="5">
      <c r="B5" s="3" t="inlineStr">
        <is>
          <t>Step</t>
        </is>
      </c>
      <c r="C5" s="3" t="inlineStr">
        <is>
          <t>What to do</t>
        </is>
      </c>
      <c r="D5" s="3" t="inlineStr">
        <is>
          <t>How</t>
        </is>
      </c>
    </row>
    <row r="6" ht="44" customHeight="1">
      <c r="B6" s="4" t="n">
        <v>1</v>
      </c>
      <c r="C6" s="5" t="inlineStr">
        <is>
          <t>Set your target</t>
        </is>
      </c>
      <c r="D6" s="6" t="inlineStr">
        <is>
          <t>On the Complaint log tab, type in C5 how many days you aim to take to settle a complaint. The template starts at 10. Open complaints older than that turn red.</t>
        </is>
      </c>
    </row>
    <row r="7" ht="44" customHeight="1">
      <c r="B7" s="4" t="n">
        <v>2</v>
      </c>
      <c r="C7" s="5" t="inlineStr">
        <is>
          <t>Delete the EXAMPLE rows</t>
        </is>
      </c>
      <c r="D7" s="6" t="inlineStr">
        <is>
          <t>The first six rows show a filled-in log. Delete their contents when you are ready to log your own.</t>
        </is>
      </c>
    </row>
    <row r="8" ht="51" customHeight="1">
      <c r="B8" s="4" t="n">
        <v>3</v>
      </c>
      <c r="C8" s="5" t="inlineStr">
        <is>
          <t>Log each complaint the day it arrives</t>
        </is>
      </c>
      <c r="D8" s="6" t="inlineStr">
        <is>
          <t>One row per complaint: the date, the customer, the category, what happened and the outcome they want. If complaints come from an online form, copy the Submitted at date and the answers from your Google Sheets row or CSV export.</t>
        </is>
      </c>
    </row>
    <row r="9" ht="44" customHeight="1">
      <c r="B9" s="4" t="n">
        <v>4</v>
      </c>
      <c r="C9" s="5" t="inlineStr">
        <is>
          <t>Record what you did</t>
        </is>
      </c>
      <c r="D9" s="6" t="inlineStr">
        <is>
          <t>Type who handles it and what you did, including when you replied. Add the closed date when the complaint is settled.</t>
        </is>
      </c>
    </row>
    <row r="10" ht="51" customHeight="1">
      <c r="B10" s="4" t="n">
        <v>5</v>
      </c>
      <c r="C10" s="5" t="inlineStr">
        <is>
          <t>Review it once a month</t>
        </is>
      </c>
      <c r="D10" s="6" t="inlineStr">
        <is>
          <t>The Summary tab shows open complaints by category, how many are past your target, the average days to close and a count for each of the last 12 months. Look for the category that keeps coming up.</t>
        </is>
      </c>
    </row>
    <row r="12">
      <c r="B12" s="7" t="inlineStr">
        <is>
          <t>Color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Please keep them as they are.</t>
        </is>
      </c>
    </row>
    <row r="17">
      <c r="B17" s="7" t="inlineStr">
        <is>
          <t>Good to know</t>
        </is>
      </c>
    </row>
    <row r="18" ht="34" customHeight="1">
      <c r="C18" s="12" t="inlineStr">
        <is>
          <t>Days open = closed date minus date received. While a complaint is open, it uses today's date, so the number grows each day until you add the closed date.</t>
        </is>
      </c>
    </row>
    <row r="19" ht="28" customHeight="1">
      <c r="C19" s="12" t="inlineStr">
        <is>
          <t>Type dates as dates (2027-06-24). A date typed as text leaves Days open empty.</t>
        </is>
      </c>
    </row>
    <row r="20" ht="28" customHeight="1">
      <c r="C20" s="12" t="inlineStr">
        <is>
          <t>Use one row per complaint, even when one customer complains twice, so each gets its own closed date.</t>
        </is>
      </c>
    </row>
    <row r="21" ht="28" customHeight="1">
      <c r="C21" s="12" t="inlineStr">
        <is>
          <t>Write down what you promised and when, in Action taken or Notes, so anyone who picks it up can keep the promise.</t>
        </is>
      </c>
    </row>
    <row r="22" ht="28" customHeight="1">
      <c r="C22" s="12" t="inlineStr">
        <is>
          <t>Everyone who can open this file can read every row. Keep only what you need to settle the complaint.</t>
        </is>
      </c>
    </row>
    <row r="24">
      <c r="B24" s="7" t="inlineStr">
        <is>
          <t>Example data</t>
        </is>
      </c>
    </row>
    <row r="25" ht="32" customHeight="1">
      <c r="C25" s="13" t="inlineStr">
        <is>
          <t>The Complaint log shows six EXAMPLE complaints at a small shop that also delivers and cleans, in October 2026. Delete the EXAMPLE rows before you start.</t>
        </is>
      </c>
    </row>
    <row r="27" ht="26" customHeight="1">
      <c r="C27" s="14" t="inlineStr">
        <is>
          <t>Guide: https://hornetforms.com/blog/customer-complaint-form</t>
        </is>
      </c>
    </row>
    <row r="28">
      <c r="C28" s="15" t="inlineStr">
        <is>
          <t>Made by HornetForms, hornetforms.com</t>
        </is>
      </c>
    </row>
  </sheetData>
  <mergeCells count="7">
    <mergeCell ref="C20:D20"/>
    <mergeCell ref="C21:D21"/>
    <mergeCell ref="C25:D25"/>
    <mergeCell ref="C27:D27"/>
    <mergeCell ref="C19:D19"/>
    <mergeCell ref="C22:D22"/>
    <mergeCell ref="C18:D18"/>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N207"/>
  <sheetViews>
    <sheetView workbookViewId="0">
      <pane xSplit="2" ySplit="7" topLeftCell="C8" activePane="bottomRight" state="frozen"/>
      <selection pane="topRight"/>
      <selection pane="bottomLeft"/>
      <selection pane="bottomRight" activeCell="A1" sqref="A1"/>
    </sheetView>
  </sheetViews>
  <sheetFormatPr baseColWidth="8" defaultRowHeight="15"/>
  <cols>
    <col width="5" customWidth="1" min="1" max="1"/>
    <col width="13" customWidth="1" min="2" max="2"/>
    <col width="22" customWidth="1" min="3" max="3"/>
    <col width="18" customWidth="1" min="4" max="4"/>
    <col width="36" customWidth="1" min="5" max="5"/>
    <col width="18" customWidth="1" min="6" max="6"/>
    <col width="14" customWidth="1" min="7" max="7"/>
    <col width="36" customWidth="1" min="8" max="8"/>
    <col width="13" customWidth="1" min="9" max="9"/>
    <col width="10" customWidth="1" min="10" max="10"/>
    <col width="30" customWidth="1" min="11" max="11"/>
    <col hidden="1" width="8" customWidth="1" min="12" max="12"/>
    <col hidden="1" width="10" customWidth="1" min="13" max="13"/>
    <col hidden="1" width="12" customWidth="1" min="14" max="14"/>
  </cols>
  <sheetData>
    <row r="1">
      <c r="A1" s="16" t="inlineStr">
        <is>
          <t>Complaint log</t>
        </is>
      </c>
    </row>
    <row r="2">
      <c r="A2" s="17" t="inlineStr">
        <is>
          <t>One row per complaint. Type the date, customer, category, what happened and the outcome they want when it comes in. Add who handles it and what you did, then the closed date when it is settled. Days open works itself out.</t>
        </is>
      </c>
    </row>
    <row r="3">
      <c r="A3" s="18">
        <f>IF(COUNTIF('Complaint log'!$C$8:$C$207,"EXAMPLE*")&gt;0,"You are looking at EXAMPLE data. Delete the EXAMPLE rows before you add your own complaints.","")</f>
        <v/>
      </c>
    </row>
    <row r="5">
      <c r="B5" s="19" t="inlineStr">
        <is>
          <t>Target days to close</t>
        </is>
      </c>
      <c r="C5" s="20" t="n">
        <v>10</v>
      </c>
    </row>
    <row r="7" ht="32" customHeight="1">
      <c r="A7" s="21" t="inlineStr">
        <is>
          <t>#</t>
        </is>
      </c>
      <c r="B7" s="22" t="inlineStr">
        <is>
          <t>Date received</t>
        </is>
      </c>
      <c r="C7" s="22" t="inlineStr">
        <is>
          <t>Customer</t>
        </is>
      </c>
      <c r="D7" s="22" t="inlineStr">
        <is>
          <t>Category</t>
        </is>
      </c>
      <c r="E7" s="22" t="inlineStr">
        <is>
          <t>What happened</t>
        </is>
      </c>
      <c r="F7" s="22" t="inlineStr">
        <is>
          <t>Outcome wanted</t>
        </is>
      </c>
      <c r="G7" s="22" t="inlineStr">
        <is>
          <t>Handled by</t>
        </is>
      </c>
      <c r="H7" s="22" t="inlineStr">
        <is>
          <t>Action taken</t>
        </is>
      </c>
      <c r="I7" s="22" t="inlineStr">
        <is>
          <t>Closed date</t>
        </is>
      </c>
      <c r="J7" s="21" t="inlineStr">
        <is>
          <t>Days open</t>
        </is>
      </c>
      <c r="K7" s="22" t="inlineStr">
        <is>
          <t>Notes</t>
        </is>
      </c>
      <c r="L7" s="21" t="inlineStr">
        <is>
          <t>Open?</t>
        </is>
      </c>
      <c r="M7" s="21" t="inlineStr">
        <is>
          <t>Days to close</t>
        </is>
      </c>
      <c r="N7" s="21" t="inlineStr">
        <is>
          <t>Days open (open rows)</t>
        </is>
      </c>
    </row>
    <row r="8">
      <c r="A8" s="23" t="n">
        <v>1</v>
      </c>
      <c r="B8" s="24" t="n">
        <v>46297</v>
      </c>
      <c r="C8" s="25" t="inlineStr">
        <is>
          <t>EXAMPLE: Dana Ruiz</t>
        </is>
      </c>
      <c r="D8" s="26" t="inlineStr">
        <is>
          <t>Delivery or timing</t>
        </is>
      </c>
      <c r="E8" s="25" t="inlineStr">
        <is>
          <t>Order arrived five days late</t>
        </is>
      </c>
      <c r="F8" s="26" t="inlineStr">
        <is>
          <t>An explanation</t>
        </is>
      </c>
      <c r="G8" s="25" t="inlineStr">
        <is>
          <t>Sam</t>
        </is>
      </c>
      <c r="H8" s="25" t="inlineStr">
        <is>
          <t>Called, explained the courier delay, refunded the shipping fee</t>
        </is>
      </c>
      <c r="I8" s="24" t="n">
        <v>46298</v>
      </c>
      <c r="J8" s="27">
        <f>IF(ISNUMBER($B8),IF(ISNUMBER($I8),$I8-$B8,TODAY()-$B8),"")</f>
        <v/>
      </c>
      <c r="K8" s="25" t="inlineStr">
        <is>
          <t>Courier issue, third one this month</t>
        </is>
      </c>
      <c r="L8" s="28">
        <f>IF(ISNUMBER($B8),IF(ISNUMBER($I8),0,1),0)</f>
        <v/>
      </c>
      <c r="M8" s="28">
        <f>IF(AND(ISNUMBER($B8),ISNUMBER($I8)),$I8-$B8,"")</f>
        <v/>
      </c>
      <c r="N8" s="28">
        <f>IF($L8=1,$J8,"")</f>
        <v/>
      </c>
    </row>
    <row r="9">
      <c r="A9" s="23" t="n">
        <v>2</v>
      </c>
      <c r="B9" s="24" t="n">
        <v>46301</v>
      </c>
      <c r="C9" s="25" t="inlineStr">
        <is>
          <t>EXAMPLE: Lee Park</t>
        </is>
      </c>
      <c r="D9" s="26" t="inlineStr">
        <is>
          <t>Product or order</t>
        </is>
      </c>
      <c r="E9" s="25" t="inlineStr">
        <is>
          <t>Mug arrived cracked</t>
        </is>
      </c>
      <c r="F9" s="26" t="inlineStr">
        <is>
          <t>Replacement or repair</t>
        </is>
      </c>
      <c r="G9" s="25" t="inlineStr">
        <is>
          <t>Sam</t>
        </is>
      </c>
      <c r="H9" s="25" t="inlineStr">
        <is>
          <t>Sent a new mug, asked for no return</t>
        </is>
      </c>
      <c r="I9" s="24" t="n">
        <v>46303</v>
      </c>
      <c r="J9" s="27">
        <f>IF(ISNUMBER($B9),IF(ISNUMBER($I9),$I9-$B9,TODAY()-$B9),"")</f>
        <v/>
      </c>
      <c r="K9" s="25" t="n"/>
      <c r="L9" s="28">
        <f>IF(ISNUMBER($B9),IF(ISNUMBER($I9),0,1),0)</f>
        <v/>
      </c>
      <c r="M9" s="28">
        <f>IF(AND(ISNUMBER($B9),ISNUMBER($I9)),$I9-$B9,"")</f>
        <v/>
      </c>
      <c r="N9" s="28">
        <f>IF($L9=1,$J9,"")</f>
        <v/>
      </c>
    </row>
    <row r="10">
      <c r="A10" s="23" t="n">
        <v>3</v>
      </c>
      <c r="B10" s="24" t="n">
        <v>46304</v>
      </c>
      <c r="C10" s="25" t="inlineStr">
        <is>
          <t>EXAMPLE: Ana Costa</t>
        </is>
      </c>
      <c r="D10" s="26" t="inlineStr">
        <is>
          <t>Billing or price</t>
        </is>
      </c>
      <c r="E10" s="25" t="inlineStr">
        <is>
          <t>Charged twice for one order</t>
        </is>
      </c>
      <c r="F10" s="26" t="inlineStr">
        <is>
          <t>Refund</t>
        </is>
      </c>
      <c r="G10" s="25" t="inlineStr">
        <is>
          <t>Jo</t>
        </is>
      </c>
      <c r="H10" s="25" t="inlineStr">
        <is>
          <t>Refunded the second charge</t>
        </is>
      </c>
      <c r="I10" s="24" t="n">
        <v>46304</v>
      </c>
      <c r="J10" s="27">
        <f>IF(ISNUMBER($B10),IF(ISNUMBER($I10),$I10-$B10,TODAY()-$B10),"")</f>
        <v/>
      </c>
      <c r="K10" s="25" t="inlineStr">
        <is>
          <t>Card machine error</t>
        </is>
      </c>
      <c r="L10" s="28">
        <f>IF(ISNUMBER($B10),IF(ISNUMBER($I10),0,1),0)</f>
        <v/>
      </c>
      <c r="M10" s="28">
        <f>IF(AND(ISNUMBER($B10),ISNUMBER($I10)),$I10-$B10,"")</f>
        <v/>
      </c>
      <c r="N10" s="28">
        <f>IF($L10=1,$J10,"")</f>
        <v/>
      </c>
    </row>
    <row r="11">
      <c r="A11" s="23" t="n">
        <v>4</v>
      </c>
      <c r="B11" s="24" t="n">
        <v>46309</v>
      </c>
      <c r="C11" s="25" t="inlineStr">
        <is>
          <t>EXAMPLE: Omar Haddad</t>
        </is>
      </c>
      <c r="D11" s="26" t="inlineStr">
        <is>
          <t>Service or visit</t>
        </is>
      </c>
      <c r="E11" s="25" t="inlineStr">
        <is>
          <t>Cleaner missed the upstairs bathroom</t>
        </is>
      </c>
      <c r="F11" s="26" t="inlineStr">
        <is>
          <t>Redo the service</t>
        </is>
      </c>
      <c r="G11" s="25" t="inlineStr">
        <is>
          <t>Jo</t>
        </is>
      </c>
      <c r="H11" s="25" t="inlineStr">
        <is>
          <t>Booked a free return visit</t>
        </is>
      </c>
      <c r="I11" s="24" t="n"/>
      <c r="J11" s="27">
        <f>IF(ISNUMBER($B11),IF(ISNUMBER($I11),$I11-$B11,TODAY()-$B11),"")</f>
        <v/>
      </c>
      <c r="K11" s="25" t="inlineStr">
        <is>
          <t>Visit on Friday</t>
        </is>
      </c>
      <c r="L11" s="28">
        <f>IF(ISNUMBER($B11),IF(ISNUMBER($I11),0,1),0)</f>
        <v/>
      </c>
      <c r="M11" s="28">
        <f>IF(AND(ISNUMBER($B11),ISNUMBER($I11)),$I11-$B11,"")</f>
        <v/>
      </c>
      <c r="N11" s="28">
        <f>IF($L11=1,$J11,"")</f>
        <v/>
      </c>
    </row>
    <row r="12">
      <c r="A12" s="23" t="n">
        <v>5</v>
      </c>
      <c r="B12" s="24" t="n">
        <v>46315</v>
      </c>
      <c r="C12" s="25" t="inlineStr">
        <is>
          <t>EXAMPLE: Grace Kim</t>
        </is>
      </c>
      <c r="D12" s="26" t="inlineStr">
        <is>
          <t>Our staff</t>
        </is>
      </c>
      <c r="E12" s="25" t="inlineStr">
        <is>
          <t>Felt rushed at the counter</t>
        </is>
      </c>
      <c r="F12" s="26" t="inlineStr">
        <is>
          <t>An explanation</t>
        </is>
      </c>
      <c r="G12" s="25" t="inlineStr">
        <is>
          <t>Sam</t>
        </is>
      </c>
      <c r="H12" s="25" t="n"/>
      <c r="I12" s="24" t="n"/>
      <c r="J12" s="27">
        <f>IF(ISNUMBER($B12),IF(ISNUMBER($I12),$I12-$B12,TODAY()-$B12),"")</f>
        <v/>
      </c>
      <c r="K12" s="25" t="inlineStr">
        <is>
          <t>Wants a call after 5 pm</t>
        </is>
      </c>
      <c r="L12" s="28">
        <f>IF(ISNUMBER($B12),IF(ISNUMBER($I12),0,1),0)</f>
        <v/>
      </c>
      <c r="M12" s="28">
        <f>IF(AND(ISNUMBER($B12),ISNUMBER($I12)),$I12-$B12,"")</f>
        <v/>
      </c>
      <c r="N12" s="28">
        <f>IF($L12=1,$J12,"")</f>
        <v/>
      </c>
    </row>
    <row r="13">
      <c r="A13" s="23" t="n">
        <v>6</v>
      </c>
      <c r="B13" s="24" t="n">
        <v>46322</v>
      </c>
      <c r="C13" s="25" t="inlineStr">
        <is>
          <t>EXAMPLE: Tom Becker</t>
        </is>
      </c>
      <c r="D13" s="26" t="inlineStr">
        <is>
          <t>Delivery or timing</t>
        </is>
      </c>
      <c r="E13" s="25" t="inlineStr">
        <is>
          <t>Parcel left at the wrong door</t>
        </is>
      </c>
      <c r="F13" s="26" t="inlineStr">
        <is>
          <t>Something else</t>
        </is>
      </c>
      <c r="G13" s="25" t="n"/>
      <c r="H13" s="25" t="n"/>
      <c r="I13" s="24" t="n"/>
      <c r="J13" s="27">
        <f>IF(ISNUMBER($B13),IF(ISNUMBER($I13),$I13-$B13,TODAY()-$B13),"")</f>
        <v/>
      </c>
      <c r="K13" s="25" t="n"/>
      <c r="L13" s="28">
        <f>IF(ISNUMBER($B13),IF(ISNUMBER($I13),0,1),0)</f>
        <v/>
      </c>
      <c r="M13" s="28">
        <f>IF(AND(ISNUMBER($B13),ISNUMBER($I13)),$I13-$B13,"")</f>
        <v/>
      </c>
      <c r="N13" s="28">
        <f>IF($L13=1,$J13,"")</f>
        <v/>
      </c>
    </row>
    <row r="14">
      <c r="A14" s="23" t="n">
        <v>7</v>
      </c>
      <c r="B14" s="24" t="n"/>
      <c r="C14" s="25" t="n"/>
      <c r="D14" s="26" t="n"/>
      <c r="E14" s="25" t="n"/>
      <c r="F14" s="26" t="n"/>
      <c r="G14" s="25" t="n"/>
      <c r="H14" s="25" t="n"/>
      <c r="I14" s="24" t="n"/>
      <c r="J14" s="27">
        <f>IF(ISNUMBER($B14),IF(ISNUMBER($I14),$I14-$B14,TODAY()-$B14),"")</f>
        <v/>
      </c>
      <c r="K14" s="25" t="n"/>
      <c r="L14" s="28">
        <f>IF(ISNUMBER($B14),IF(ISNUMBER($I14),0,1),0)</f>
        <v/>
      </c>
      <c r="M14" s="28">
        <f>IF(AND(ISNUMBER($B14),ISNUMBER($I14)),$I14-$B14,"")</f>
        <v/>
      </c>
      <c r="N14" s="28">
        <f>IF($L14=1,$J14,"")</f>
        <v/>
      </c>
    </row>
    <row r="15">
      <c r="A15" s="23" t="n">
        <v>8</v>
      </c>
      <c r="B15" s="24" t="n"/>
      <c r="C15" s="25" t="n"/>
      <c r="D15" s="26" t="n"/>
      <c r="E15" s="25" t="n"/>
      <c r="F15" s="26" t="n"/>
      <c r="G15" s="25" t="n"/>
      <c r="H15" s="25" t="n"/>
      <c r="I15" s="24" t="n"/>
      <c r="J15" s="27">
        <f>IF(ISNUMBER($B15),IF(ISNUMBER($I15),$I15-$B15,TODAY()-$B15),"")</f>
        <v/>
      </c>
      <c r="K15" s="25" t="n"/>
      <c r="L15" s="28">
        <f>IF(ISNUMBER($B15),IF(ISNUMBER($I15),0,1),0)</f>
        <v/>
      </c>
      <c r="M15" s="28">
        <f>IF(AND(ISNUMBER($B15),ISNUMBER($I15)),$I15-$B15,"")</f>
        <v/>
      </c>
      <c r="N15" s="28">
        <f>IF($L15=1,$J15,"")</f>
        <v/>
      </c>
    </row>
    <row r="16">
      <c r="A16" s="23" t="n">
        <v>9</v>
      </c>
      <c r="B16" s="24" t="n"/>
      <c r="C16" s="25" t="n"/>
      <c r="D16" s="26" t="n"/>
      <c r="E16" s="25" t="n"/>
      <c r="F16" s="26" t="n"/>
      <c r="G16" s="25" t="n"/>
      <c r="H16" s="25" t="n"/>
      <c r="I16" s="24" t="n"/>
      <c r="J16" s="27">
        <f>IF(ISNUMBER($B16),IF(ISNUMBER($I16),$I16-$B16,TODAY()-$B16),"")</f>
        <v/>
      </c>
      <c r="K16" s="25" t="n"/>
      <c r="L16" s="28">
        <f>IF(ISNUMBER($B16),IF(ISNUMBER($I16),0,1),0)</f>
        <v/>
      </c>
      <c r="M16" s="28">
        <f>IF(AND(ISNUMBER($B16),ISNUMBER($I16)),$I16-$B16,"")</f>
        <v/>
      </c>
      <c r="N16" s="28">
        <f>IF($L16=1,$J16,"")</f>
        <v/>
      </c>
    </row>
    <row r="17">
      <c r="A17" s="23" t="n">
        <v>10</v>
      </c>
      <c r="B17" s="24" t="n"/>
      <c r="C17" s="25" t="n"/>
      <c r="D17" s="26" t="n"/>
      <c r="E17" s="25" t="n"/>
      <c r="F17" s="26" t="n"/>
      <c r="G17" s="25" t="n"/>
      <c r="H17" s="25" t="n"/>
      <c r="I17" s="24" t="n"/>
      <c r="J17" s="27">
        <f>IF(ISNUMBER($B17),IF(ISNUMBER($I17),$I17-$B17,TODAY()-$B17),"")</f>
        <v/>
      </c>
      <c r="K17" s="25" t="n"/>
      <c r="L17" s="28">
        <f>IF(ISNUMBER($B17),IF(ISNUMBER($I17),0,1),0)</f>
        <v/>
      </c>
      <c r="M17" s="28">
        <f>IF(AND(ISNUMBER($B17),ISNUMBER($I17)),$I17-$B17,"")</f>
        <v/>
      </c>
      <c r="N17" s="28">
        <f>IF($L17=1,$J17,"")</f>
        <v/>
      </c>
    </row>
    <row r="18">
      <c r="A18" s="23" t="n">
        <v>11</v>
      </c>
      <c r="B18" s="24" t="n"/>
      <c r="C18" s="25" t="n"/>
      <c r="D18" s="26" t="n"/>
      <c r="E18" s="25" t="n"/>
      <c r="F18" s="26" t="n"/>
      <c r="G18" s="25" t="n"/>
      <c r="H18" s="25" t="n"/>
      <c r="I18" s="24" t="n"/>
      <c r="J18" s="27">
        <f>IF(ISNUMBER($B18),IF(ISNUMBER($I18),$I18-$B18,TODAY()-$B18),"")</f>
        <v/>
      </c>
      <c r="K18" s="25" t="n"/>
      <c r="L18" s="28">
        <f>IF(ISNUMBER($B18),IF(ISNUMBER($I18),0,1),0)</f>
        <v/>
      </c>
      <c r="M18" s="28">
        <f>IF(AND(ISNUMBER($B18),ISNUMBER($I18)),$I18-$B18,"")</f>
        <v/>
      </c>
      <c r="N18" s="28">
        <f>IF($L18=1,$J18,"")</f>
        <v/>
      </c>
    </row>
    <row r="19">
      <c r="A19" s="23" t="n">
        <v>12</v>
      </c>
      <c r="B19" s="24" t="n"/>
      <c r="C19" s="25" t="n"/>
      <c r="D19" s="26" t="n"/>
      <c r="E19" s="25" t="n"/>
      <c r="F19" s="26" t="n"/>
      <c r="G19" s="25" t="n"/>
      <c r="H19" s="25" t="n"/>
      <c r="I19" s="24" t="n"/>
      <c r="J19" s="27">
        <f>IF(ISNUMBER($B19),IF(ISNUMBER($I19),$I19-$B19,TODAY()-$B19),"")</f>
        <v/>
      </c>
      <c r="K19" s="25" t="n"/>
      <c r="L19" s="28">
        <f>IF(ISNUMBER($B19),IF(ISNUMBER($I19),0,1),0)</f>
        <v/>
      </c>
      <c r="M19" s="28">
        <f>IF(AND(ISNUMBER($B19),ISNUMBER($I19)),$I19-$B19,"")</f>
        <v/>
      </c>
      <c r="N19" s="28">
        <f>IF($L19=1,$J19,"")</f>
        <v/>
      </c>
    </row>
    <row r="20">
      <c r="A20" s="23" t="n">
        <v>13</v>
      </c>
      <c r="B20" s="24" t="n"/>
      <c r="C20" s="25" t="n"/>
      <c r="D20" s="26" t="n"/>
      <c r="E20" s="25" t="n"/>
      <c r="F20" s="26" t="n"/>
      <c r="G20" s="25" t="n"/>
      <c r="H20" s="25" t="n"/>
      <c r="I20" s="24" t="n"/>
      <c r="J20" s="27">
        <f>IF(ISNUMBER($B20),IF(ISNUMBER($I20),$I20-$B20,TODAY()-$B20),"")</f>
        <v/>
      </c>
      <c r="K20" s="25" t="n"/>
      <c r="L20" s="28">
        <f>IF(ISNUMBER($B20),IF(ISNUMBER($I20),0,1),0)</f>
        <v/>
      </c>
      <c r="M20" s="28">
        <f>IF(AND(ISNUMBER($B20),ISNUMBER($I20)),$I20-$B20,"")</f>
        <v/>
      </c>
      <c r="N20" s="28">
        <f>IF($L20=1,$J20,"")</f>
        <v/>
      </c>
    </row>
    <row r="21">
      <c r="A21" s="23" t="n">
        <v>14</v>
      </c>
      <c r="B21" s="24" t="n"/>
      <c r="C21" s="25" t="n"/>
      <c r="D21" s="26" t="n"/>
      <c r="E21" s="25" t="n"/>
      <c r="F21" s="26" t="n"/>
      <c r="G21" s="25" t="n"/>
      <c r="H21" s="25" t="n"/>
      <c r="I21" s="24" t="n"/>
      <c r="J21" s="27">
        <f>IF(ISNUMBER($B21),IF(ISNUMBER($I21),$I21-$B21,TODAY()-$B21),"")</f>
        <v/>
      </c>
      <c r="K21" s="25" t="n"/>
      <c r="L21" s="28">
        <f>IF(ISNUMBER($B21),IF(ISNUMBER($I21),0,1),0)</f>
        <v/>
      </c>
      <c r="M21" s="28">
        <f>IF(AND(ISNUMBER($B21),ISNUMBER($I21)),$I21-$B21,"")</f>
        <v/>
      </c>
      <c r="N21" s="28">
        <f>IF($L21=1,$J21,"")</f>
        <v/>
      </c>
    </row>
    <row r="22">
      <c r="A22" s="23" t="n">
        <v>15</v>
      </c>
      <c r="B22" s="24" t="n"/>
      <c r="C22" s="25" t="n"/>
      <c r="D22" s="26" t="n"/>
      <c r="E22" s="25" t="n"/>
      <c r="F22" s="26" t="n"/>
      <c r="G22" s="25" t="n"/>
      <c r="H22" s="25" t="n"/>
      <c r="I22" s="24" t="n"/>
      <c r="J22" s="27">
        <f>IF(ISNUMBER($B22),IF(ISNUMBER($I22),$I22-$B22,TODAY()-$B22),"")</f>
        <v/>
      </c>
      <c r="K22" s="25" t="n"/>
      <c r="L22" s="28">
        <f>IF(ISNUMBER($B22),IF(ISNUMBER($I22),0,1),0)</f>
        <v/>
      </c>
      <c r="M22" s="28">
        <f>IF(AND(ISNUMBER($B22),ISNUMBER($I22)),$I22-$B22,"")</f>
        <v/>
      </c>
      <c r="N22" s="28">
        <f>IF($L22=1,$J22,"")</f>
        <v/>
      </c>
    </row>
    <row r="23">
      <c r="A23" s="23" t="n">
        <v>16</v>
      </c>
      <c r="B23" s="24" t="n"/>
      <c r="C23" s="25" t="n"/>
      <c r="D23" s="26" t="n"/>
      <c r="E23" s="25" t="n"/>
      <c r="F23" s="26" t="n"/>
      <c r="G23" s="25" t="n"/>
      <c r="H23" s="25" t="n"/>
      <c r="I23" s="24" t="n"/>
      <c r="J23" s="27">
        <f>IF(ISNUMBER($B23),IF(ISNUMBER($I23),$I23-$B23,TODAY()-$B23),"")</f>
        <v/>
      </c>
      <c r="K23" s="25" t="n"/>
      <c r="L23" s="28">
        <f>IF(ISNUMBER($B23),IF(ISNUMBER($I23),0,1),0)</f>
        <v/>
      </c>
      <c r="M23" s="28">
        <f>IF(AND(ISNUMBER($B23),ISNUMBER($I23)),$I23-$B23,"")</f>
        <v/>
      </c>
      <c r="N23" s="28">
        <f>IF($L23=1,$J23,"")</f>
        <v/>
      </c>
    </row>
    <row r="24">
      <c r="A24" s="23" t="n">
        <v>17</v>
      </c>
      <c r="B24" s="24" t="n"/>
      <c r="C24" s="25" t="n"/>
      <c r="D24" s="26" t="n"/>
      <c r="E24" s="25" t="n"/>
      <c r="F24" s="26" t="n"/>
      <c r="G24" s="25" t="n"/>
      <c r="H24" s="25" t="n"/>
      <c r="I24" s="24" t="n"/>
      <c r="J24" s="27">
        <f>IF(ISNUMBER($B24),IF(ISNUMBER($I24),$I24-$B24,TODAY()-$B24),"")</f>
        <v/>
      </c>
      <c r="K24" s="25" t="n"/>
      <c r="L24" s="28">
        <f>IF(ISNUMBER($B24),IF(ISNUMBER($I24),0,1),0)</f>
        <v/>
      </c>
      <c r="M24" s="28">
        <f>IF(AND(ISNUMBER($B24),ISNUMBER($I24)),$I24-$B24,"")</f>
        <v/>
      </c>
      <c r="N24" s="28">
        <f>IF($L24=1,$J24,"")</f>
        <v/>
      </c>
    </row>
    <row r="25">
      <c r="A25" s="23" t="n">
        <v>18</v>
      </c>
      <c r="B25" s="24" t="n"/>
      <c r="C25" s="25" t="n"/>
      <c r="D25" s="26" t="n"/>
      <c r="E25" s="25" t="n"/>
      <c r="F25" s="26" t="n"/>
      <c r="G25" s="25" t="n"/>
      <c r="H25" s="25" t="n"/>
      <c r="I25" s="24" t="n"/>
      <c r="J25" s="27">
        <f>IF(ISNUMBER($B25),IF(ISNUMBER($I25),$I25-$B25,TODAY()-$B25),"")</f>
        <v/>
      </c>
      <c r="K25" s="25" t="n"/>
      <c r="L25" s="28">
        <f>IF(ISNUMBER($B25),IF(ISNUMBER($I25),0,1),0)</f>
        <v/>
      </c>
      <c r="M25" s="28">
        <f>IF(AND(ISNUMBER($B25),ISNUMBER($I25)),$I25-$B25,"")</f>
        <v/>
      </c>
      <c r="N25" s="28">
        <f>IF($L25=1,$J25,"")</f>
        <v/>
      </c>
    </row>
    <row r="26">
      <c r="A26" s="23" t="n">
        <v>19</v>
      </c>
      <c r="B26" s="24" t="n"/>
      <c r="C26" s="25" t="n"/>
      <c r="D26" s="26" t="n"/>
      <c r="E26" s="25" t="n"/>
      <c r="F26" s="26" t="n"/>
      <c r="G26" s="25" t="n"/>
      <c r="H26" s="25" t="n"/>
      <c r="I26" s="24" t="n"/>
      <c r="J26" s="27">
        <f>IF(ISNUMBER($B26),IF(ISNUMBER($I26),$I26-$B26,TODAY()-$B26),"")</f>
        <v/>
      </c>
      <c r="K26" s="25" t="n"/>
      <c r="L26" s="28">
        <f>IF(ISNUMBER($B26),IF(ISNUMBER($I26),0,1),0)</f>
        <v/>
      </c>
      <c r="M26" s="28">
        <f>IF(AND(ISNUMBER($B26),ISNUMBER($I26)),$I26-$B26,"")</f>
        <v/>
      </c>
      <c r="N26" s="28">
        <f>IF($L26=1,$J26,"")</f>
        <v/>
      </c>
    </row>
    <row r="27">
      <c r="A27" s="23" t="n">
        <v>20</v>
      </c>
      <c r="B27" s="24" t="n"/>
      <c r="C27" s="25" t="n"/>
      <c r="D27" s="26" t="n"/>
      <c r="E27" s="25" t="n"/>
      <c r="F27" s="26" t="n"/>
      <c r="G27" s="25" t="n"/>
      <c r="H27" s="25" t="n"/>
      <c r="I27" s="24" t="n"/>
      <c r="J27" s="27">
        <f>IF(ISNUMBER($B27),IF(ISNUMBER($I27),$I27-$B27,TODAY()-$B27),"")</f>
        <v/>
      </c>
      <c r="K27" s="25" t="n"/>
      <c r="L27" s="28">
        <f>IF(ISNUMBER($B27),IF(ISNUMBER($I27),0,1),0)</f>
        <v/>
      </c>
      <c r="M27" s="28">
        <f>IF(AND(ISNUMBER($B27),ISNUMBER($I27)),$I27-$B27,"")</f>
        <v/>
      </c>
      <c r="N27" s="28">
        <f>IF($L27=1,$J27,"")</f>
        <v/>
      </c>
    </row>
    <row r="28">
      <c r="A28" s="23" t="n">
        <v>21</v>
      </c>
      <c r="B28" s="24" t="n"/>
      <c r="C28" s="25" t="n"/>
      <c r="D28" s="26" t="n"/>
      <c r="E28" s="25" t="n"/>
      <c r="F28" s="26" t="n"/>
      <c r="G28" s="25" t="n"/>
      <c r="H28" s="25" t="n"/>
      <c r="I28" s="24" t="n"/>
      <c r="J28" s="27">
        <f>IF(ISNUMBER($B28),IF(ISNUMBER($I28),$I28-$B28,TODAY()-$B28),"")</f>
        <v/>
      </c>
      <c r="K28" s="25" t="n"/>
      <c r="L28" s="28">
        <f>IF(ISNUMBER($B28),IF(ISNUMBER($I28),0,1),0)</f>
        <v/>
      </c>
      <c r="M28" s="28">
        <f>IF(AND(ISNUMBER($B28),ISNUMBER($I28)),$I28-$B28,"")</f>
        <v/>
      </c>
      <c r="N28" s="28">
        <f>IF($L28=1,$J28,"")</f>
        <v/>
      </c>
    </row>
    <row r="29">
      <c r="A29" s="23" t="n">
        <v>22</v>
      </c>
      <c r="B29" s="24" t="n"/>
      <c r="C29" s="25" t="n"/>
      <c r="D29" s="26" t="n"/>
      <c r="E29" s="25" t="n"/>
      <c r="F29" s="26" t="n"/>
      <c r="G29" s="25" t="n"/>
      <c r="H29" s="25" t="n"/>
      <c r="I29" s="24" t="n"/>
      <c r="J29" s="27">
        <f>IF(ISNUMBER($B29),IF(ISNUMBER($I29),$I29-$B29,TODAY()-$B29),"")</f>
        <v/>
      </c>
      <c r="K29" s="25" t="n"/>
      <c r="L29" s="28">
        <f>IF(ISNUMBER($B29),IF(ISNUMBER($I29),0,1),0)</f>
        <v/>
      </c>
      <c r="M29" s="28">
        <f>IF(AND(ISNUMBER($B29),ISNUMBER($I29)),$I29-$B29,"")</f>
        <v/>
      </c>
      <c r="N29" s="28">
        <f>IF($L29=1,$J29,"")</f>
        <v/>
      </c>
    </row>
    <row r="30">
      <c r="A30" s="23" t="n">
        <v>23</v>
      </c>
      <c r="B30" s="24" t="n"/>
      <c r="C30" s="25" t="n"/>
      <c r="D30" s="26" t="n"/>
      <c r="E30" s="25" t="n"/>
      <c r="F30" s="26" t="n"/>
      <c r="G30" s="25" t="n"/>
      <c r="H30" s="25" t="n"/>
      <c r="I30" s="24" t="n"/>
      <c r="J30" s="27">
        <f>IF(ISNUMBER($B30),IF(ISNUMBER($I30),$I30-$B30,TODAY()-$B30),"")</f>
        <v/>
      </c>
      <c r="K30" s="25" t="n"/>
      <c r="L30" s="28">
        <f>IF(ISNUMBER($B30),IF(ISNUMBER($I30),0,1),0)</f>
        <v/>
      </c>
      <c r="M30" s="28">
        <f>IF(AND(ISNUMBER($B30),ISNUMBER($I30)),$I30-$B30,"")</f>
        <v/>
      </c>
      <c r="N30" s="28">
        <f>IF($L30=1,$J30,"")</f>
        <v/>
      </c>
    </row>
    <row r="31">
      <c r="A31" s="23" t="n">
        <v>24</v>
      </c>
      <c r="B31" s="24" t="n"/>
      <c r="C31" s="25" t="n"/>
      <c r="D31" s="26" t="n"/>
      <c r="E31" s="25" t="n"/>
      <c r="F31" s="26" t="n"/>
      <c r="G31" s="25" t="n"/>
      <c r="H31" s="25" t="n"/>
      <c r="I31" s="24" t="n"/>
      <c r="J31" s="27">
        <f>IF(ISNUMBER($B31),IF(ISNUMBER($I31),$I31-$B31,TODAY()-$B31),"")</f>
        <v/>
      </c>
      <c r="K31" s="25" t="n"/>
      <c r="L31" s="28">
        <f>IF(ISNUMBER($B31),IF(ISNUMBER($I31),0,1),0)</f>
        <v/>
      </c>
      <c r="M31" s="28">
        <f>IF(AND(ISNUMBER($B31),ISNUMBER($I31)),$I31-$B31,"")</f>
        <v/>
      </c>
      <c r="N31" s="28">
        <f>IF($L31=1,$J31,"")</f>
        <v/>
      </c>
    </row>
    <row r="32">
      <c r="A32" s="23" t="n">
        <v>25</v>
      </c>
      <c r="B32" s="24" t="n"/>
      <c r="C32" s="25" t="n"/>
      <c r="D32" s="26" t="n"/>
      <c r="E32" s="25" t="n"/>
      <c r="F32" s="26" t="n"/>
      <c r="G32" s="25" t="n"/>
      <c r="H32" s="25" t="n"/>
      <c r="I32" s="24" t="n"/>
      <c r="J32" s="27">
        <f>IF(ISNUMBER($B32),IF(ISNUMBER($I32),$I32-$B32,TODAY()-$B32),"")</f>
        <v/>
      </c>
      <c r="K32" s="25" t="n"/>
      <c r="L32" s="28">
        <f>IF(ISNUMBER($B32),IF(ISNUMBER($I32),0,1),0)</f>
        <v/>
      </c>
      <c r="M32" s="28">
        <f>IF(AND(ISNUMBER($B32),ISNUMBER($I32)),$I32-$B32,"")</f>
        <v/>
      </c>
      <c r="N32" s="28">
        <f>IF($L32=1,$J32,"")</f>
        <v/>
      </c>
    </row>
    <row r="33">
      <c r="A33" s="23" t="n">
        <v>26</v>
      </c>
      <c r="B33" s="24" t="n"/>
      <c r="C33" s="25" t="n"/>
      <c r="D33" s="26" t="n"/>
      <c r="E33" s="25" t="n"/>
      <c r="F33" s="26" t="n"/>
      <c r="G33" s="25" t="n"/>
      <c r="H33" s="25" t="n"/>
      <c r="I33" s="24" t="n"/>
      <c r="J33" s="27">
        <f>IF(ISNUMBER($B33),IF(ISNUMBER($I33),$I33-$B33,TODAY()-$B33),"")</f>
        <v/>
      </c>
      <c r="K33" s="25" t="n"/>
      <c r="L33" s="28">
        <f>IF(ISNUMBER($B33),IF(ISNUMBER($I33),0,1),0)</f>
        <v/>
      </c>
      <c r="M33" s="28">
        <f>IF(AND(ISNUMBER($B33),ISNUMBER($I33)),$I33-$B33,"")</f>
        <v/>
      </c>
      <c r="N33" s="28">
        <f>IF($L33=1,$J33,"")</f>
        <v/>
      </c>
    </row>
    <row r="34">
      <c r="A34" s="23" t="n">
        <v>27</v>
      </c>
      <c r="B34" s="24" t="n"/>
      <c r="C34" s="25" t="n"/>
      <c r="D34" s="26" t="n"/>
      <c r="E34" s="25" t="n"/>
      <c r="F34" s="26" t="n"/>
      <c r="G34" s="25" t="n"/>
      <c r="H34" s="25" t="n"/>
      <c r="I34" s="24" t="n"/>
      <c r="J34" s="27">
        <f>IF(ISNUMBER($B34),IF(ISNUMBER($I34),$I34-$B34,TODAY()-$B34),"")</f>
        <v/>
      </c>
      <c r="K34" s="25" t="n"/>
      <c r="L34" s="28">
        <f>IF(ISNUMBER($B34),IF(ISNUMBER($I34),0,1),0)</f>
        <v/>
      </c>
      <c r="M34" s="28">
        <f>IF(AND(ISNUMBER($B34),ISNUMBER($I34)),$I34-$B34,"")</f>
        <v/>
      </c>
      <c r="N34" s="28">
        <f>IF($L34=1,$J34,"")</f>
        <v/>
      </c>
    </row>
    <row r="35">
      <c r="A35" s="23" t="n">
        <v>28</v>
      </c>
      <c r="B35" s="24" t="n"/>
      <c r="C35" s="25" t="n"/>
      <c r="D35" s="26" t="n"/>
      <c r="E35" s="25" t="n"/>
      <c r="F35" s="26" t="n"/>
      <c r="G35" s="25" t="n"/>
      <c r="H35" s="25" t="n"/>
      <c r="I35" s="24" t="n"/>
      <c r="J35" s="27">
        <f>IF(ISNUMBER($B35),IF(ISNUMBER($I35),$I35-$B35,TODAY()-$B35),"")</f>
        <v/>
      </c>
      <c r="K35" s="25" t="n"/>
      <c r="L35" s="28">
        <f>IF(ISNUMBER($B35),IF(ISNUMBER($I35),0,1),0)</f>
        <v/>
      </c>
      <c r="M35" s="28">
        <f>IF(AND(ISNUMBER($B35),ISNUMBER($I35)),$I35-$B35,"")</f>
        <v/>
      </c>
      <c r="N35" s="28">
        <f>IF($L35=1,$J35,"")</f>
        <v/>
      </c>
    </row>
    <row r="36">
      <c r="A36" s="23" t="n">
        <v>29</v>
      </c>
      <c r="B36" s="24" t="n"/>
      <c r="C36" s="25" t="n"/>
      <c r="D36" s="26" t="n"/>
      <c r="E36" s="25" t="n"/>
      <c r="F36" s="26" t="n"/>
      <c r="G36" s="25" t="n"/>
      <c r="H36" s="25" t="n"/>
      <c r="I36" s="24" t="n"/>
      <c r="J36" s="27">
        <f>IF(ISNUMBER($B36),IF(ISNUMBER($I36),$I36-$B36,TODAY()-$B36),"")</f>
        <v/>
      </c>
      <c r="K36" s="25" t="n"/>
      <c r="L36" s="28">
        <f>IF(ISNUMBER($B36),IF(ISNUMBER($I36),0,1),0)</f>
        <v/>
      </c>
      <c r="M36" s="28">
        <f>IF(AND(ISNUMBER($B36),ISNUMBER($I36)),$I36-$B36,"")</f>
        <v/>
      </c>
      <c r="N36" s="28">
        <f>IF($L36=1,$J36,"")</f>
        <v/>
      </c>
    </row>
    <row r="37">
      <c r="A37" s="23" t="n">
        <v>30</v>
      </c>
      <c r="B37" s="24" t="n"/>
      <c r="C37" s="25" t="n"/>
      <c r="D37" s="26" t="n"/>
      <c r="E37" s="25" t="n"/>
      <c r="F37" s="26" t="n"/>
      <c r="G37" s="25" t="n"/>
      <c r="H37" s="25" t="n"/>
      <c r="I37" s="24" t="n"/>
      <c r="J37" s="27">
        <f>IF(ISNUMBER($B37),IF(ISNUMBER($I37),$I37-$B37,TODAY()-$B37),"")</f>
        <v/>
      </c>
      <c r="K37" s="25" t="n"/>
      <c r="L37" s="28">
        <f>IF(ISNUMBER($B37),IF(ISNUMBER($I37),0,1),0)</f>
        <v/>
      </c>
      <c r="M37" s="28">
        <f>IF(AND(ISNUMBER($B37),ISNUMBER($I37)),$I37-$B37,"")</f>
        <v/>
      </c>
      <c r="N37" s="28">
        <f>IF($L37=1,$J37,"")</f>
        <v/>
      </c>
    </row>
    <row r="38">
      <c r="A38" s="23" t="n">
        <v>31</v>
      </c>
      <c r="B38" s="24" t="n"/>
      <c r="C38" s="25" t="n"/>
      <c r="D38" s="26" t="n"/>
      <c r="E38" s="25" t="n"/>
      <c r="F38" s="26" t="n"/>
      <c r="G38" s="25" t="n"/>
      <c r="H38" s="25" t="n"/>
      <c r="I38" s="24" t="n"/>
      <c r="J38" s="27">
        <f>IF(ISNUMBER($B38),IF(ISNUMBER($I38),$I38-$B38,TODAY()-$B38),"")</f>
        <v/>
      </c>
      <c r="K38" s="25" t="n"/>
      <c r="L38" s="28">
        <f>IF(ISNUMBER($B38),IF(ISNUMBER($I38),0,1),0)</f>
        <v/>
      </c>
      <c r="M38" s="28">
        <f>IF(AND(ISNUMBER($B38),ISNUMBER($I38)),$I38-$B38,"")</f>
        <v/>
      </c>
      <c r="N38" s="28">
        <f>IF($L38=1,$J38,"")</f>
        <v/>
      </c>
    </row>
    <row r="39">
      <c r="A39" s="23" t="n">
        <v>32</v>
      </c>
      <c r="B39" s="24" t="n"/>
      <c r="C39" s="25" t="n"/>
      <c r="D39" s="26" t="n"/>
      <c r="E39" s="25" t="n"/>
      <c r="F39" s="26" t="n"/>
      <c r="G39" s="25" t="n"/>
      <c r="H39" s="25" t="n"/>
      <c r="I39" s="24" t="n"/>
      <c r="J39" s="27">
        <f>IF(ISNUMBER($B39),IF(ISNUMBER($I39),$I39-$B39,TODAY()-$B39),"")</f>
        <v/>
      </c>
      <c r="K39" s="25" t="n"/>
      <c r="L39" s="28">
        <f>IF(ISNUMBER($B39),IF(ISNUMBER($I39),0,1),0)</f>
        <v/>
      </c>
      <c r="M39" s="28">
        <f>IF(AND(ISNUMBER($B39),ISNUMBER($I39)),$I39-$B39,"")</f>
        <v/>
      </c>
      <c r="N39" s="28">
        <f>IF($L39=1,$J39,"")</f>
        <v/>
      </c>
    </row>
    <row r="40">
      <c r="A40" s="23" t="n">
        <v>33</v>
      </c>
      <c r="B40" s="24" t="n"/>
      <c r="C40" s="25" t="n"/>
      <c r="D40" s="26" t="n"/>
      <c r="E40" s="25" t="n"/>
      <c r="F40" s="26" t="n"/>
      <c r="G40" s="25" t="n"/>
      <c r="H40" s="25" t="n"/>
      <c r="I40" s="24" t="n"/>
      <c r="J40" s="27">
        <f>IF(ISNUMBER($B40),IF(ISNUMBER($I40),$I40-$B40,TODAY()-$B40),"")</f>
        <v/>
      </c>
      <c r="K40" s="25" t="n"/>
      <c r="L40" s="28">
        <f>IF(ISNUMBER($B40),IF(ISNUMBER($I40),0,1),0)</f>
        <v/>
      </c>
      <c r="M40" s="28">
        <f>IF(AND(ISNUMBER($B40),ISNUMBER($I40)),$I40-$B40,"")</f>
        <v/>
      </c>
      <c r="N40" s="28">
        <f>IF($L40=1,$J40,"")</f>
        <v/>
      </c>
    </row>
    <row r="41">
      <c r="A41" s="23" t="n">
        <v>34</v>
      </c>
      <c r="B41" s="24" t="n"/>
      <c r="C41" s="25" t="n"/>
      <c r="D41" s="26" t="n"/>
      <c r="E41" s="25" t="n"/>
      <c r="F41" s="26" t="n"/>
      <c r="G41" s="25" t="n"/>
      <c r="H41" s="25" t="n"/>
      <c r="I41" s="24" t="n"/>
      <c r="J41" s="27">
        <f>IF(ISNUMBER($B41),IF(ISNUMBER($I41),$I41-$B41,TODAY()-$B41),"")</f>
        <v/>
      </c>
      <c r="K41" s="25" t="n"/>
      <c r="L41" s="28">
        <f>IF(ISNUMBER($B41),IF(ISNUMBER($I41),0,1),0)</f>
        <v/>
      </c>
      <c r="M41" s="28">
        <f>IF(AND(ISNUMBER($B41),ISNUMBER($I41)),$I41-$B41,"")</f>
        <v/>
      </c>
      <c r="N41" s="28">
        <f>IF($L41=1,$J41,"")</f>
        <v/>
      </c>
    </row>
    <row r="42">
      <c r="A42" s="23" t="n">
        <v>35</v>
      </c>
      <c r="B42" s="24" t="n"/>
      <c r="C42" s="25" t="n"/>
      <c r="D42" s="26" t="n"/>
      <c r="E42" s="25" t="n"/>
      <c r="F42" s="26" t="n"/>
      <c r="G42" s="25" t="n"/>
      <c r="H42" s="25" t="n"/>
      <c r="I42" s="24" t="n"/>
      <c r="J42" s="27">
        <f>IF(ISNUMBER($B42),IF(ISNUMBER($I42),$I42-$B42,TODAY()-$B42),"")</f>
        <v/>
      </c>
      <c r="K42" s="25" t="n"/>
      <c r="L42" s="28">
        <f>IF(ISNUMBER($B42),IF(ISNUMBER($I42),0,1),0)</f>
        <v/>
      </c>
      <c r="M42" s="28">
        <f>IF(AND(ISNUMBER($B42),ISNUMBER($I42)),$I42-$B42,"")</f>
        <v/>
      </c>
      <c r="N42" s="28">
        <f>IF($L42=1,$J42,"")</f>
        <v/>
      </c>
    </row>
    <row r="43">
      <c r="A43" s="23" t="n">
        <v>36</v>
      </c>
      <c r="B43" s="24" t="n"/>
      <c r="C43" s="25" t="n"/>
      <c r="D43" s="26" t="n"/>
      <c r="E43" s="25" t="n"/>
      <c r="F43" s="26" t="n"/>
      <c r="G43" s="25" t="n"/>
      <c r="H43" s="25" t="n"/>
      <c r="I43" s="24" t="n"/>
      <c r="J43" s="27">
        <f>IF(ISNUMBER($B43),IF(ISNUMBER($I43),$I43-$B43,TODAY()-$B43),"")</f>
        <v/>
      </c>
      <c r="K43" s="25" t="n"/>
      <c r="L43" s="28">
        <f>IF(ISNUMBER($B43),IF(ISNUMBER($I43),0,1),0)</f>
        <v/>
      </c>
      <c r="M43" s="28">
        <f>IF(AND(ISNUMBER($B43),ISNUMBER($I43)),$I43-$B43,"")</f>
        <v/>
      </c>
      <c r="N43" s="28">
        <f>IF($L43=1,$J43,"")</f>
        <v/>
      </c>
    </row>
    <row r="44">
      <c r="A44" s="23" t="n">
        <v>37</v>
      </c>
      <c r="B44" s="24" t="n"/>
      <c r="C44" s="25" t="n"/>
      <c r="D44" s="26" t="n"/>
      <c r="E44" s="25" t="n"/>
      <c r="F44" s="26" t="n"/>
      <c r="G44" s="25" t="n"/>
      <c r="H44" s="25" t="n"/>
      <c r="I44" s="24" t="n"/>
      <c r="J44" s="27">
        <f>IF(ISNUMBER($B44),IF(ISNUMBER($I44),$I44-$B44,TODAY()-$B44),"")</f>
        <v/>
      </c>
      <c r="K44" s="25" t="n"/>
      <c r="L44" s="28">
        <f>IF(ISNUMBER($B44),IF(ISNUMBER($I44),0,1),0)</f>
        <v/>
      </c>
      <c r="M44" s="28">
        <f>IF(AND(ISNUMBER($B44),ISNUMBER($I44)),$I44-$B44,"")</f>
        <v/>
      </c>
      <c r="N44" s="28">
        <f>IF($L44=1,$J44,"")</f>
        <v/>
      </c>
    </row>
    <row r="45">
      <c r="A45" s="23" t="n">
        <v>38</v>
      </c>
      <c r="B45" s="24" t="n"/>
      <c r="C45" s="25" t="n"/>
      <c r="D45" s="26" t="n"/>
      <c r="E45" s="25" t="n"/>
      <c r="F45" s="26" t="n"/>
      <c r="G45" s="25" t="n"/>
      <c r="H45" s="25" t="n"/>
      <c r="I45" s="24" t="n"/>
      <c r="J45" s="27">
        <f>IF(ISNUMBER($B45),IF(ISNUMBER($I45),$I45-$B45,TODAY()-$B45),"")</f>
        <v/>
      </c>
      <c r="K45" s="25" t="n"/>
      <c r="L45" s="28">
        <f>IF(ISNUMBER($B45),IF(ISNUMBER($I45),0,1),0)</f>
        <v/>
      </c>
      <c r="M45" s="28">
        <f>IF(AND(ISNUMBER($B45),ISNUMBER($I45)),$I45-$B45,"")</f>
        <v/>
      </c>
      <c r="N45" s="28">
        <f>IF($L45=1,$J45,"")</f>
        <v/>
      </c>
    </row>
    <row r="46">
      <c r="A46" s="23" t="n">
        <v>39</v>
      </c>
      <c r="B46" s="24" t="n"/>
      <c r="C46" s="25" t="n"/>
      <c r="D46" s="26" t="n"/>
      <c r="E46" s="25" t="n"/>
      <c r="F46" s="26" t="n"/>
      <c r="G46" s="25" t="n"/>
      <c r="H46" s="25" t="n"/>
      <c r="I46" s="24" t="n"/>
      <c r="J46" s="27">
        <f>IF(ISNUMBER($B46),IF(ISNUMBER($I46),$I46-$B46,TODAY()-$B46),"")</f>
        <v/>
      </c>
      <c r="K46" s="25" t="n"/>
      <c r="L46" s="28">
        <f>IF(ISNUMBER($B46),IF(ISNUMBER($I46),0,1),0)</f>
        <v/>
      </c>
      <c r="M46" s="28">
        <f>IF(AND(ISNUMBER($B46),ISNUMBER($I46)),$I46-$B46,"")</f>
        <v/>
      </c>
      <c r="N46" s="28">
        <f>IF($L46=1,$J46,"")</f>
        <v/>
      </c>
    </row>
    <row r="47">
      <c r="A47" s="23" t="n">
        <v>40</v>
      </c>
      <c r="B47" s="24" t="n"/>
      <c r="C47" s="25" t="n"/>
      <c r="D47" s="26" t="n"/>
      <c r="E47" s="25" t="n"/>
      <c r="F47" s="26" t="n"/>
      <c r="G47" s="25" t="n"/>
      <c r="H47" s="25" t="n"/>
      <c r="I47" s="24" t="n"/>
      <c r="J47" s="27">
        <f>IF(ISNUMBER($B47),IF(ISNUMBER($I47),$I47-$B47,TODAY()-$B47),"")</f>
        <v/>
      </c>
      <c r="K47" s="25" t="n"/>
      <c r="L47" s="28">
        <f>IF(ISNUMBER($B47),IF(ISNUMBER($I47),0,1),0)</f>
        <v/>
      </c>
      <c r="M47" s="28">
        <f>IF(AND(ISNUMBER($B47),ISNUMBER($I47)),$I47-$B47,"")</f>
        <v/>
      </c>
      <c r="N47" s="28">
        <f>IF($L47=1,$J47,"")</f>
        <v/>
      </c>
    </row>
    <row r="48">
      <c r="A48" s="23" t="n">
        <v>41</v>
      </c>
      <c r="B48" s="24" t="n"/>
      <c r="C48" s="25" t="n"/>
      <c r="D48" s="26" t="n"/>
      <c r="E48" s="25" t="n"/>
      <c r="F48" s="26" t="n"/>
      <c r="G48" s="25" t="n"/>
      <c r="H48" s="25" t="n"/>
      <c r="I48" s="24" t="n"/>
      <c r="J48" s="27">
        <f>IF(ISNUMBER($B48),IF(ISNUMBER($I48),$I48-$B48,TODAY()-$B48),"")</f>
        <v/>
      </c>
      <c r="K48" s="25" t="n"/>
      <c r="L48" s="28">
        <f>IF(ISNUMBER($B48),IF(ISNUMBER($I48),0,1),0)</f>
        <v/>
      </c>
      <c r="M48" s="28">
        <f>IF(AND(ISNUMBER($B48),ISNUMBER($I48)),$I48-$B48,"")</f>
        <v/>
      </c>
      <c r="N48" s="28">
        <f>IF($L48=1,$J48,"")</f>
        <v/>
      </c>
    </row>
    <row r="49">
      <c r="A49" s="23" t="n">
        <v>42</v>
      </c>
      <c r="B49" s="24" t="n"/>
      <c r="C49" s="25" t="n"/>
      <c r="D49" s="26" t="n"/>
      <c r="E49" s="25" t="n"/>
      <c r="F49" s="26" t="n"/>
      <c r="G49" s="25" t="n"/>
      <c r="H49" s="25" t="n"/>
      <c r="I49" s="24" t="n"/>
      <c r="J49" s="27">
        <f>IF(ISNUMBER($B49),IF(ISNUMBER($I49),$I49-$B49,TODAY()-$B49),"")</f>
        <v/>
      </c>
      <c r="K49" s="25" t="n"/>
      <c r="L49" s="28">
        <f>IF(ISNUMBER($B49),IF(ISNUMBER($I49),0,1),0)</f>
        <v/>
      </c>
      <c r="M49" s="28">
        <f>IF(AND(ISNUMBER($B49),ISNUMBER($I49)),$I49-$B49,"")</f>
        <v/>
      </c>
      <c r="N49" s="28">
        <f>IF($L49=1,$J49,"")</f>
        <v/>
      </c>
    </row>
    <row r="50">
      <c r="A50" s="23" t="n">
        <v>43</v>
      </c>
      <c r="B50" s="24" t="n"/>
      <c r="C50" s="25" t="n"/>
      <c r="D50" s="26" t="n"/>
      <c r="E50" s="25" t="n"/>
      <c r="F50" s="26" t="n"/>
      <c r="G50" s="25" t="n"/>
      <c r="H50" s="25" t="n"/>
      <c r="I50" s="24" t="n"/>
      <c r="J50" s="27">
        <f>IF(ISNUMBER($B50),IF(ISNUMBER($I50),$I50-$B50,TODAY()-$B50),"")</f>
        <v/>
      </c>
      <c r="K50" s="25" t="n"/>
      <c r="L50" s="28">
        <f>IF(ISNUMBER($B50),IF(ISNUMBER($I50),0,1),0)</f>
        <v/>
      </c>
      <c r="M50" s="28">
        <f>IF(AND(ISNUMBER($B50),ISNUMBER($I50)),$I50-$B50,"")</f>
        <v/>
      </c>
      <c r="N50" s="28">
        <f>IF($L50=1,$J50,"")</f>
        <v/>
      </c>
    </row>
    <row r="51">
      <c r="A51" s="23" t="n">
        <v>44</v>
      </c>
      <c r="B51" s="24" t="n"/>
      <c r="C51" s="25" t="n"/>
      <c r="D51" s="26" t="n"/>
      <c r="E51" s="25" t="n"/>
      <c r="F51" s="26" t="n"/>
      <c r="G51" s="25" t="n"/>
      <c r="H51" s="25" t="n"/>
      <c r="I51" s="24" t="n"/>
      <c r="J51" s="27">
        <f>IF(ISNUMBER($B51),IF(ISNUMBER($I51),$I51-$B51,TODAY()-$B51),"")</f>
        <v/>
      </c>
      <c r="K51" s="25" t="n"/>
      <c r="L51" s="28">
        <f>IF(ISNUMBER($B51),IF(ISNUMBER($I51),0,1),0)</f>
        <v/>
      </c>
      <c r="M51" s="28">
        <f>IF(AND(ISNUMBER($B51),ISNUMBER($I51)),$I51-$B51,"")</f>
        <v/>
      </c>
      <c r="N51" s="28">
        <f>IF($L51=1,$J51,"")</f>
        <v/>
      </c>
    </row>
    <row r="52">
      <c r="A52" s="23" t="n">
        <v>45</v>
      </c>
      <c r="B52" s="24" t="n"/>
      <c r="C52" s="25" t="n"/>
      <c r="D52" s="26" t="n"/>
      <c r="E52" s="25" t="n"/>
      <c r="F52" s="26" t="n"/>
      <c r="G52" s="25" t="n"/>
      <c r="H52" s="25" t="n"/>
      <c r="I52" s="24" t="n"/>
      <c r="J52" s="27">
        <f>IF(ISNUMBER($B52),IF(ISNUMBER($I52),$I52-$B52,TODAY()-$B52),"")</f>
        <v/>
      </c>
      <c r="K52" s="25" t="n"/>
      <c r="L52" s="28">
        <f>IF(ISNUMBER($B52),IF(ISNUMBER($I52),0,1),0)</f>
        <v/>
      </c>
      <c r="M52" s="28">
        <f>IF(AND(ISNUMBER($B52),ISNUMBER($I52)),$I52-$B52,"")</f>
        <v/>
      </c>
      <c r="N52" s="28">
        <f>IF($L52=1,$J52,"")</f>
        <v/>
      </c>
    </row>
    <row r="53">
      <c r="A53" s="23" t="n">
        <v>46</v>
      </c>
      <c r="B53" s="24" t="n"/>
      <c r="C53" s="25" t="n"/>
      <c r="D53" s="26" t="n"/>
      <c r="E53" s="25" t="n"/>
      <c r="F53" s="26" t="n"/>
      <c r="G53" s="25" t="n"/>
      <c r="H53" s="25" t="n"/>
      <c r="I53" s="24" t="n"/>
      <c r="J53" s="27">
        <f>IF(ISNUMBER($B53),IF(ISNUMBER($I53),$I53-$B53,TODAY()-$B53),"")</f>
        <v/>
      </c>
      <c r="K53" s="25" t="n"/>
      <c r="L53" s="28">
        <f>IF(ISNUMBER($B53),IF(ISNUMBER($I53),0,1),0)</f>
        <v/>
      </c>
      <c r="M53" s="28">
        <f>IF(AND(ISNUMBER($B53),ISNUMBER($I53)),$I53-$B53,"")</f>
        <v/>
      </c>
      <c r="N53" s="28">
        <f>IF($L53=1,$J53,"")</f>
        <v/>
      </c>
    </row>
    <row r="54">
      <c r="A54" s="23" t="n">
        <v>47</v>
      </c>
      <c r="B54" s="24" t="n"/>
      <c r="C54" s="25" t="n"/>
      <c r="D54" s="26" t="n"/>
      <c r="E54" s="25" t="n"/>
      <c r="F54" s="26" t="n"/>
      <c r="G54" s="25" t="n"/>
      <c r="H54" s="25" t="n"/>
      <c r="I54" s="24" t="n"/>
      <c r="J54" s="27">
        <f>IF(ISNUMBER($B54),IF(ISNUMBER($I54),$I54-$B54,TODAY()-$B54),"")</f>
        <v/>
      </c>
      <c r="K54" s="25" t="n"/>
      <c r="L54" s="28">
        <f>IF(ISNUMBER($B54),IF(ISNUMBER($I54),0,1),0)</f>
        <v/>
      </c>
      <c r="M54" s="28">
        <f>IF(AND(ISNUMBER($B54),ISNUMBER($I54)),$I54-$B54,"")</f>
        <v/>
      </c>
      <c r="N54" s="28">
        <f>IF($L54=1,$J54,"")</f>
        <v/>
      </c>
    </row>
    <row r="55">
      <c r="A55" s="23" t="n">
        <v>48</v>
      </c>
      <c r="B55" s="24" t="n"/>
      <c r="C55" s="25" t="n"/>
      <c r="D55" s="26" t="n"/>
      <c r="E55" s="25" t="n"/>
      <c r="F55" s="26" t="n"/>
      <c r="G55" s="25" t="n"/>
      <c r="H55" s="25" t="n"/>
      <c r="I55" s="24" t="n"/>
      <c r="J55" s="27">
        <f>IF(ISNUMBER($B55),IF(ISNUMBER($I55),$I55-$B55,TODAY()-$B55),"")</f>
        <v/>
      </c>
      <c r="K55" s="25" t="n"/>
      <c r="L55" s="28">
        <f>IF(ISNUMBER($B55),IF(ISNUMBER($I55),0,1),0)</f>
        <v/>
      </c>
      <c r="M55" s="28">
        <f>IF(AND(ISNUMBER($B55),ISNUMBER($I55)),$I55-$B55,"")</f>
        <v/>
      </c>
      <c r="N55" s="28">
        <f>IF($L55=1,$J55,"")</f>
        <v/>
      </c>
    </row>
    <row r="56">
      <c r="A56" s="23" t="n">
        <v>49</v>
      </c>
      <c r="B56" s="24" t="n"/>
      <c r="C56" s="25" t="n"/>
      <c r="D56" s="26" t="n"/>
      <c r="E56" s="25" t="n"/>
      <c r="F56" s="26" t="n"/>
      <c r="G56" s="25" t="n"/>
      <c r="H56" s="25" t="n"/>
      <c r="I56" s="24" t="n"/>
      <c r="J56" s="27">
        <f>IF(ISNUMBER($B56),IF(ISNUMBER($I56),$I56-$B56,TODAY()-$B56),"")</f>
        <v/>
      </c>
      <c r="K56" s="25" t="n"/>
      <c r="L56" s="28">
        <f>IF(ISNUMBER($B56),IF(ISNUMBER($I56),0,1),0)</f>
        <v/>
      </c>
      <c r="M56" s="28">
        <f>IF(AND(ISNUMBER($B56),ISNUMBER($I56)),$I56-$B56,"")</f>
        <v/>
      </c>
      <c r="N56" s="28">
        <f>IF($L56=1,$J56,"")</f>
        <v/>
      </c>
    </row>
    <row r="57">
      <c r="A57" s="23" t="n">
        <v>50</v>
      </c>
      <c r="B57" s="24" t="n"/>
      <c r="C57" s="25" t="n"/>
      <c r="D57" s="26" t="n"/>
      <c r="E57" s="25" t="n"/>
      <c r="F57" s="26" t="n"/>
      <c r="G57" s="25" t="n"/>
      <c r="H57" s="25" t="n"/>
      <c r="I57" s="24" t="n"/>
      <c r="J57" s="27">
        <f>IF(ISNUMBER($B57),IF(ISNUMBER($I57),$I57-$B57,TODAY()-$B57),"")</f>
        <v/>
      </c>
      <c r="K57" s="25" t="n"/>
      <c r="L57" s="28">
        <f>IF(ISNUMBER($B57),IF(ISNUMBER($I57),0,1),0)</f>
        <v/>
      </c>
      <c r="M57" s="28">
        <f>IF(AND(ISNUMBER($B57),ISNUMBER($I57)),$I57-$B57,"")</f>
        <v/>
      </c>
      <c r="N57" s="28">
        <f>IF($L57=1,$J57,"")</f>
        <v/>
      </c>
    </row>
    <row r="58">
      <c r="A58" s="23" t="n">
        <v>51</v>
      </c>
      <c r="B58" s="24" t="n"/>
      <c r="C58" s="25" t="n"/>
      <c r="D58" s="26" t="n"/>
      <c r="E58" s="25" t="n"/>
      <c r="F58" s="26" t="n"/>
      <c r="G58" s="25" t="n"/>
      <c r="H58" s="25" t="n"/>
      <c r="I58" s="24" t="n"/>
      <c r="J58" s="27">
        <f>IF(ISNUMBER($B58),IF(ISNUMBER($I58),$I58-$B58,TODAY()-$B58),"")</f>
        <v/>
      </c>
      <c r="K58" s="25" t="n"/>
      <c r="L58" s="28">
        <f>IF(ISNUMBER($B58),IF(ISNUMBER($I58),0,1),0)</f>
        <v/>
      </c>
      <c r="M58" s="28">
        <f>IF(AND(ISNUMBER($B58),ISNUMBER($I58)),$I58-$B58,"")</f>
        <v/>
      </c>
      <c r="N58" s="28">
        <f>IF($L58=1,$J58,"")</f>
        <v/>
      </c>
    </row>
    <row r="59">
      <c r="A59" s="23" t="n">
        <v>52</v>
      </c>
      <c r="B59" s="24" t="n"/>
      <c r="C59" s="25" t="n"/>
      <c r="D59" s="26" t="n"/>
      <c r="E59" s="25" t="n"/>
      <c r="F59" s="26" t="n"/>
      <c r="G59" s="25" t="n"/>
      <c r="H59" s="25" t="n"/>
      <c r="I59" s="24" t="n"/>
      <c r="J59" s="27">
        <f>IF(ISNUMBER($B59),IF(ISNUMBER($I59),$I59-$B59,TODAY()-$B59),"")</f>
        <v/>
      </c>
      <c r="K59" s="25" t="n"/>
      <c r="L59" s="28">
        <f>IF(ISNUMBER($B59),IF(ISNUMBER($I59),0,1),0)</f>
        <v/>
      </c>
      <c r="M59" s="28">
        <f>IF(AND(ISNUMBER($B59),ISNUMBER($I59)),$I59-$B59,"")</f>
        <v/>
      </c>
      <c r="N59" s="28">
        <f>IF($L59=1,$J59,"")</f>
        <v/>
      </c>
    </row>
    <row r="60">
      <c r="A60" s="23" t="n">
        <v>53</v>
      </c>
      <c r="B60" s="24" t="n"/>
      <c r="C60" s="25" t="n"/>
      <c r="D60" s="26" t="n"/>
      <c r="E60" s="25" t="n"/>
      <c r="F60" s="26" t="n"/>
      <c r="G60" s="25" t="n"/>
      <c r="H60" s="25" t="n"/>
      <c r="I60" s="24" t="n"/>
      <c r="J60" s="27">
        <f>IF(ISNUMBER($B60),IF(ISNUMBER($I60),$I60-$B60,TODAY()-$B60),"")</f>
        <v/>
      </c>
      <c r="K60" s="25" t="n"/>
      <c r="L60" s="28">
        <f>IF(ISNUMBER($B60),IF(ISNUMBER($I60),0,1),0)</f>
        <v/>
      </c>
      <c r="M60" s="28">
        <f>IF(AND(ISNUMBER($B60),ISNUMBER($I60)),$I60-$B60,"")</f>
        <v/>
      </c>
      <c r="N60" s="28">
        <f>IF($L60=1,$J60,"")</f>
        <v/>
      </c>
    </row>
    <row r="61">
      <c r="A61" s="23" t="n">
        <v>54</v>
      </c>
      <c r="B61" s="24" t="n"/>
      <c r="C61" s="25" t="n"/>
      <c r="D61" s="26" t="n"/>
      <c r="E61" s="25" t="n"/>
      <c r="F61" s="26" t="n"/>
      <c r="G61" s="25" t="n"/>
      <c r="H61" s="25" t="n"/>
      <c r="I61" s="24" t="n"/>
      <c r="J61" s="27">
        <f>IF(ISNUMBER($B61),IF(ISNUMBER($I61),$I61-$B61,TODAY()-$B61),"")</f>
        <v/>
      </c>
      <c r="K61" s="25" t="n"/>
      <c r="L61" s="28">
        <f>IF(ISNUMBER($B61),IF(ISNUMBER($I61),0,1),0)</f>
        <v/>
      </c>
      <c r="M61" s="28">
        <f>IF(AND(ISNUMBER($B61),ISNUMBER($I61)),$I61-$B61,"")</f>
        <v/>
      </c>
      <c r="N61" s="28">
        <f>IF($L61=1,$J61,"")</f>
        <v/>
      </c>
    </row>
    <row r="62">
      <c r="A62" s="23" t="n">
        <v>55</v>
      </c>
      <c r="B62" s="24" t="n"/>
      <c r="C62" s="25" t="n"/>
      <c r="D62" s="26" t="n"/>
      <c r="E62" s="25" t="n"/>
      <c r="F62" s="26" t="n"/>
      <c r="G62" s="25" t="n"/>
      <c r="H62" s="25" t="n"/>
      <c r="I62" s="24" t="n"/>
      <c r="J62" s="27">
        <f>IF(ISNUMBER($B62),IF(ISNUMBER($I62),$I62-$B62,TODAY()-$B62),"")</f>
        <v/>
      </c>
      <c r="K62" s="25" t="n"/>
      <c r="L62" s="28">
        <f>IF(ISNUMBER($B62),IF(ISNUMBER($I62),0,1),0)</f>
        <v/>
      </c>
      <c r="M62" s="28">
        <f>IF(AND(ISNUMBER($B62),ISNUMBER($I62)),$I62-$B62,"")</f>
        <v/>
      </c>
      <c r="N62" s="28">
        <f>IF($L62=1,$J62,"")</f>
        <v/>
      </c>
    </row>
    <row r="63">
      <c r="A63" s="23" t="n">
        <v>56</v>
      </c>
      <c r="B63" s="24" t="n"/>
      <c r="C63" s="25" t="n"/>
      <c r="D63" s="26" t="n"/>
      <c r="E63" s="25" t="n"/>
      <c r="F63" s="26" t="n"/>
      <c r="G63" s="25" t="n"/>
      <c r="H63" s="25" t="n"/>
      <c r="I63" s="24" t="n"/>
      <c r="J63" s="27">
        <f>IF(ISNUMBER($B63),IF(ISNUMBER($I63),$I63-$B63,TODAY()-$B63),"")</f>
        <v/>
      </c>
      <c r="K63" s="25" t="n"/>
      <c r="L63" s="28">
        <f>IF(ISNUMBER($B63),IF(ISNUMBER($I63),0,1),0)</f>
        <v/>
      </c>
      <c r="M63" s="28">
        <f>IF(AND(ISNUMBER($B63),ISNUMBER($I63)),$I63-$B63,"")</f>
        <v/>
      </c>
      <c r="N63" s="28">
        <f>IF($L63=1,$J63,"")</f>
        <v/>
      </c>
    </row>
    <row r="64">
      <c r="A64" s="23" t="n">
        <v>57</v>
      </c>
      <c r="B64" s="24" t="n"/>
      <c r="C64" s="25" t="n"/>
      <c r="D64" s="26" t="n"/>
      <c r="E64" s="25" t="n"/>
      <c r="F64" s="26" t="n"/>
      <c r="G64" s="25" t="n"/>
      <c r="H64" s="25" t="n"/>
      <c r="I64" s="24" t="n"/>
      <c r="J64" s="27">
        <f>IF(ISNUMBER($B64),IF(ISNUMBER($I64),$I64-$B64,TODAY()-$B64),"")</f>
        <v/>
      </c>
      <c r="K64" s="25" t="n"/>
      <c r="L64" s="28">
        <f>IF(ISNUMBER($B64),IF(ISNUMBER($I64),0,1),0)</f>
        <v/>
      </c>
      <c r="M64" s="28">
        <f>IF(AND(ISNUMBER($B64),ISNUMBER($I64)),$I64-$B64,"")</f>
        <v/>
      </c>
      <c r="N64" s="28">
        <f>IF($L64=1,$J64,"")</f>
        <v/>
      </c>
    </row>
    <row r="65">
      <c r="A65" s="23" t="n">
        <v>58</v>
      </c>
      <c r="B65" s="24" t="n"/>
      <c r="C65" s="25" t="n"/>
      <c r="D65" s="26" t="n"/>
      <c r="E65" s="25" t="n"/>
      <c r="F65" s="26" t="n"/>
      <c r="G65" s="25" t="n"/>
      <c r="H65" s="25" t="n"/>
      <c r="I65" s="24" t="n"/>
      <c r="J65" s="27">
        <f>IF(ISNUMBER($B65),IF(ISNUMBER($I65),$I65-$B65,TODAY()-$B65),"")</f>
        <v/>
      </c>
      <c r="K65" s="25" t="n"/>
      <c r="L65" s="28">
        <f>IF(ISNUMBER($B65),IF(ISNUMBER($I65),0,1),0)</f>
        <v/>
      </c>
      <c r="M65" s="28">
        <f>IF(AND(ISNUMBER($B65),ISNUMBER($I65)),$I65-$B65,"")</f>
        <v/>
      </c>
      <c r="N65" s="28">
        <f>IF($L65=1,$J65,"")</f>
        <v/>
      </c>
    </row>
    <row r="66">
      <c r="A66" s="23" t="n">
        <v>59</v>
      </c>
      <c r="B66" s="24" t="n"/>
      <c r="C66" s="25" t="n"/>
      <c r="D66" s="26" t="n"/>
      <c r="E66" s="25" t="n"/>
      <c r="F66" s="26" t="n"/>
      <c r="G66" s="25" t="n"/>
      <c r="H66" s="25" t="n"/>
      <c r="I66" s="24" t="n"/>
      <c r="J66" s="27">
        <f>IF(ISNUMBER($B66),IF(ISNUMBER($I66),$I66-$B66,TODAY()-$B66),"")</f>
        <v/>
      </c>
      <c r="K66" s="25" t="n"/>
      <c r="L66" s="28">
        <f>IF(ISNUMBER($B66),IF(ISNUMBER($I66),0,1),0)</f>
        <v/>
      </c>
      <c r="M66" s="28">
        <f>IF(AND(ISNUMBER($B66),ISNUMBER($I66)),$I66-$B66,"")</f>
        <v/>
      </c>
      <c r="N66" s="28">
        <f>IF($L66=1,$J66,"")</f>
        <v/>
      </c>
    </row>
    <row r="67">
      <c r="A67" s="23" t="n">
        <v>60</v>
      </c>
      <c r="B67" s="24" t="n"/>
      <c r="C67" s="25" t="n"/>
      <c r="D67" s="26" t="n"/>
      <c r="E67" s="25" t="n"/>
      <c r="F67" s="26" t="n"/>
      <c r="G67" s="25" t="n"/>
      <c r="H67" s="25" t="n"/>
      <c r="I67" s="24" t="n"/>
      <c r="J67" s="27">
        <f>IF(ISNUMBER($B67),IF(ISNUMBER($I67),$I67-$B67,TODAY()-$B67),"")</f>
        <v/>
      </c>
      <c r="K67" s="25" t="n"/>
      <c r="L67" s="28">
        <f>IF(ISNUMBER($B67),IF(ISNUMBER($I67),0,1),0)</f>
        <v/>
      </c>
      <c r="M67" s="28">
        <f>IF(AND(ISNUMBER($B67),ISNUMBER($I67)),$I67-$B67,"")</f>
        <v/>
      </c>
      <c r="N67" s="28">
        <f>IF($L67=1,$J67,"")</f>
        <v/>
      </c>
    </row>
    <row r="68">
      <c r="A68" s="23" t="n">
        <v>61</v>
      </c>
      <c r="B68" s="24" t="n"/>
      <c r="C68" s="25" t="n"/>
      <c r="D68" s="26" t="n"/>
      <c r="E68" s="25" t="n"/>
      <c r="F68" s="26" t="n"/>
      <c r="G68" s="25" t="n"/>
      <c r="H68" s="25" t="n"/>
      <c r="I68" s="24" t="n"/>
      <c r="J68" s="27">
        <f>IF(ISNUMBER($B68),IF(ISNUMBER($I68),$I68-$B68,TODAY()-$B68),"")</f>
        <v/>
      </c>
      <c r="K68" s="25" t="n"/>
      <c r="L68" s="28">
        <f>IF(ISNUMBER($B68),IF(ISNUMBER($I68),0,1),0)</f>
        <v/>
      </c>
      <c r="M68" s="28">
        <f>IF(AND(ISNUMBER($B68),ISNUMBER($I68)),$I68-$B68,"")</f>
        <v/>
      </c>
      <c r="N68" s="28">
        <f>IF($L68=1,$J68,"")</f>
        <v/>
      </c>
    </row>
    <row r="69">
      <c r="A69" s="23" t="n">
        <v>62</v>
      </c>
      <c r="B69" s="24" t="n"/>
      <c r="C69" s="25" t="n"/>
      <c r="D69" s="26" t="n"/>
      <c r="E69" s="25" t="n"/>
      <c r="F69" s="26" t="n"/>
      <c r="G69" s="25" t="n"/>
      <c r="H69" s="25" t="n"/>
      <c r="I69" s="24" t="n"/>
      <c r="J69" s="27">
        <f>IF(ISNUMBER($B69),IF(ISNUMBER($I69),$I69-$B69,TODAY()-$B69),"")</f>
        <v/>
      </c>
      <c r="K69" s="25" t="n"/>
      <c r="L69" s="28">
        <f>IF(ISNUMBER($B69),IF(ISNUMBER($I69),0,1),0)</f>
        <v/>
      </c>
      <c r="M69" s="28">
        <f>IF(AND(ISNUMBER($B69),ISNUMBER($I69)),$I69-$B69,"")</f>
        <v/>
      </c>
      <c r="N69" s="28">
        <f>IF($L69=1,$J69,"")</f>
        <v/>
      </c>
    </row>
    <row r="70">
      <c r="A70" s="23" t="n">
        <v>63</v>
      </c>
      <c r="B70" s="24" t="n"/>
      <c r="C70" s="25" t="n"/>
      <c r="D70" s="26" t="n"/>
      <c r="E70" s="25" t="n"/>
      <c r="F70" s="26" t="n"/>
      <c r="G70" s="25" t="n"/>
      <c r="H70" s="25" t="n"/>
      <c r="I70" s="24" t="n"/>
      <c r="J70" s="27">
        <f>IF(ISNUMBER($B70),IF(ISNUMBER($I70),$I70-$B70,TODAY()-$B70),"")</f>
        <v/>
      </c>
      <c r="K70" s="25" t="n"/>
      <c r="L70" s="28">
        <f>IF(ISNUMBER($B70),IF(ISNUMBER($I70),0,1),0)</f>
        <v/>
      </c>
      <c r="M70" s="28">
        <f>IF(AND(ISNUMBER($B70),ISNUMBER($I70)),$I70-$B70,"")</f>
        <v/>
      </c>
      <c r="N70" s="28">
        <f>IF($L70=1,$J70,"")</f>
        <v/>
      </c>
    </row>
    <row r="71">
      <c r="A71" s="23" t="n">
        <v>64</v>
      </c>
      <c r="B71" s="24" t="n"/>
      <c r="C71" s="25" t="n"/>
      <c r="D71" s="26" t="n"/>
      <c r="E71" s="25" t="n"/>
      <c r="F71" s="26" t="n"/>
      <c r="G71" s="25" t="n"/>
      <c r="H71" s="25" t="n"/>
      <c r="I71" s="24" t="n"/>
      <c r="J71" s="27">
        <f>IF(ISNUMBER($B71),IF(ISNUMBER($I71),$I71-$B71,TODAY()-$B71),"")</f>
        <v/>
      </c>
      <c r="K71" s="25" t="n"/>
      <c r="L71" s="28">
        <f>IF(ISNUMBER($B71),IF(ISNUMBER($I71),0,1),0)</f>
        <v/>
      </c>
      <c r="M71" s="28">
        <f>IF(AND(ISNUMBER($B71),ISNUMBER($I71)),$I71-$B71,"")</f>
        <v/>
      </c>
      <c r="N71" s="28">
        <f>IF($L71=1,$J71,"")</f>
        <v/>
      </c>
    </row>
    <row r="72">
      <c r="A72" s="23" t="n">
        <v>65</v>
      </c>
      <c r="B72" s="24" t="n"/>
      <c r="C72" s="25" t="n"/>
      <c r="D72" s="26" t="n"/>
      <c r="E72" s="25" t="n"/>
      <c r="F72" s="26" t="n"/>
      <c r="G72" s="25" t="n"/>
      <c r="H72" s="25" t="n"/>
      <c r="I72" s="24" t="n"/>
      <c r="J72" s="27">
        <f>IF(ISNUMBER($B72),IF(ISNUMBER($I72),$I72-$B72,TODAY()-$B72),"")</f>
        <v/>
      </c>
      <c r="K72" s="25" t="n"/>
      <c r="L72" s="28">
        <f>IF(ISNUMBER($B72),IF(ISNUMBER($I72),0,1),0)</f>
        <v/>
      </c>
      <c r="M72" s="28">
        <f>IF(AND(ISNUMBER($B72),ISNUMBER($I72)),$I72-$B72,"")</f>
        <v/>
      </c>
      <c r="N72" s="28">
        <f>IF($L72=1,$J72,"")</f>
        <v/>
      </c>
    </row>
    <row r="73">
      <c r="A73" s="23" t="n">
        <v>66</v>
      </c>
      <c r="B73" s="24" t="n"/>
      <c r="C73" s="25" t="n"/>
      <c r="D73" s="26" t="n"/>
      <c r="E73" s="25" t="n"/>
      <c r="F73" s="26" t="n"/>
      <c r="G73" s="25" t="n"/>
      <c r="H73" s="25" t="n"/>
      <c r="I73" s="24" t="n"/>
      <c r="J73" s="27">
        <f>IF(ISNUMBER($B73),IF(ISNUMBER($I73),$I73-$B73,TODAY()-$B73),"")</f>
        <v/>
      </c>
      <c r="K73" s="25" t="n"/>
      <c r="L73" s="28">
        <f>IF(ISNUMBER($B73),IF(ISNUMBER($I73),0,1),0)</f>
        <v/>
      </c>
      <c r="M73" s="28">
        <f>IF(AND(ISNUMBER($B73),ISNUMBER($I73)),$I73-$B73,"")</f>
        <v/>
      </c>
      <c r="N73" s="28">
        <f>IF($L73=1,$J73,"")</f>
        <v/>
      </c>
    </row>
    <row r="74">
      <c r="A74" s="23" t="n">
        <v>67</v>
      </c>
      <c r="B74" s="24" t="n"/>
      <c r="C74" s="25" t="n"/>
      <c r="D74" s="26" t="n"/>
      <c r="E74" s="25" t="n"/>
      <c r="F74" s="26" t="n"/>
      <c r="G74" s="25" t="n"/>
      <c r="H74" s="25" t="n"/>
      <c r="I74" s="24" t="n"/>
      <c r="J74" s="27">
        <f>IF(ISNUMBER($B74),IF(ISNUMBER($I74),$I74-$B74,TODAY()-$B74),"")</f>
        <v/>
      </c>
      <c r="K74" s="25" t="n"/>
      <c r="L74" s="28">
        <f>IF(ISNUMBER($B74),IF(ISNUMBER($I74),0,1),0)</f>
        <v/>
      </c>
      <c r="M74" s="28">
        <f>IF(AND(ISNUMBER($B74),ISNUMBER($I74)),$I74-$B74,"")</f>
        <v/>
      </c>
      <c r="N74" s="28">
        <f>IF($L74=1,$J74,"")</f>
        <v/>
      </c>
    </row>
    <row r="75">
      <c r="A75" s="23" t="n">
        <v>68</v>
      </c>
      <c r="B75" s="24" t="n"/>
      <c r="C75" s="25" t="n"/>
      <c r="D75" s="26" t="n"/>
      <c r="E75" s="25" t="n"/>
      <c r="F75" s="26" t="n"/>
      <c r="G75" s="25" t="n"/>
      <c r="H75" s="25" t="n"/>
      <c r="I75" s="24" t="n"/>
      <c r="J75" s="27">
        <f>IF(ISNUMBER($B75),IF(ISNUMBER($I75),$I75-$B75,TODAY()-$B75),"")</f>
        <v/>
      </c>
      <c r="K75" s="25" t="n"/>
      <c r="L75" s="28">
        <f>IF(ISNUMBER($B75),IF(ISNUMBER($I75),0,1),0)</f>
        <v/>
      </c>
      <c r="M75" s="28">
        <f>IF(AND(ISNUMBER($B75),ISNUMBER($I75)),$I75-$B75,"")</f>
        <v/>
      </c>
      <c r="N75" s="28">
        <f>IF($L75=1,$J75,"")</f>
        <v/>
      </c>
    </row>
    <row r="76">
      <c r="A76" s="23" t="n">
        <v>69</v>
      </c>
      <c r="B76" s="24" t="n"/>
      <c r="C76" s="25" t="n"/>
      <c r="D76" s="26" t="n"/>
      <c r="E76" s="25" t="n"/>
      <c r="F76" s="26" t="n"/>
      <c r="G76" s="25" t="n"/>
      <c r="H76" s="25" t="n"/>
      <c r="I76" s="24" t="n"/>
      <c r="J76" s="27">
        <f>IF(ISNUMBER($B76),IF(ISNUMBER($I76),$I76-$B76,TODAY()-$B76),"")</f>
        <v/>
      </c>
      <c r="K76" s="25" t="n"/>
      <c r="L76" s="28">
        <f>IF(ISNUMBER($B76),IF(ISNUMBER($I76),0,1),0)</f>
        <v/>
      </c>
      <c r="M76" s="28">
        <f>IF(AND(ISNUMBER($B76),ISNUMBER($I76)),$I76-$B76,"")</f>
        <v/>
      </c>
      <c r="N76" s="28">
        <f>IF($L76=1,$J76,"")</f>
        <v/>
      </c>
    </row>
    <row r="77">
      <c r="A77" s="23" t="n">
        <v>70</v>
      </c>
      <c r="B77" s="24" t="n"/>
      <c r="C77" s="25" t="n"/>
      <c r="D77" s="26" t="n"/>
      <c r="E77" s="25" t="n"/>
      <c r="F77" s="26" t="n"/>
      <c r="G77" s="25" t="n"/>
      <c r="H77" s="25" t="n"/>
      <c r="I77" s="24" t="n"/>
      <c r="J77" s="27">
        <f>IF(ISNUMBER($B77),IF(ISNUMBER($I77),$I77-$B77,TODAY()-$B77),"")</f>
        <v/>
      </c>
      <c r="K77" s="25" t="n"/>
      <c r="L77" s="28">
        <f>IF(ISNUMBER($B77),IF(ISNUMBER($I77),0,1),0)</f>
        <v/>
      </c>
      <c r="M77" s="28">
        <f>IF(AND(ISNUMBER($B77),ISNUMBER($I77)),$I77-$B77,"")</f>
        <v/>
      </c>
      <c r="N77" s="28">
        <f>IF($L77=1,$J77,"")</f>
        <v/>
      </c>
    </row>
    <row r="78">
      <c r="A78" s="23" t="n">
        <v>71</v>
      </c>
      <c r="B78" s="24" t="n"/>
      <c r="C78" s="25" t="n"/>
      <c r="D78" s="26" t="n"/>
      <c r="E78" s="25" t="n"/>
      <c r="F78" s="26" t="n"/>
      <c r="G78" s="25" t="n"/>
      <c r="H78" s="25" t="n"/>
      <c r="I78" s="24" t="n"/>
      <c r="J78" s="27">
        <f>IF(ISNUMBER($B78),IF(ISNUMBER($I78),$I78-$B78,TODAY()-$B78),"")</f>
        <v/>
      </c>
      <c r="K78" s="25" t="n"/>
      <c r="L78" s="28">
        <f>IF(ISNUMBER($B78),IF(ISNUMBER($I78),0,1),0)</f>
        <v/>
      </c>
      <c r="M78" s="28">
        <f>IF(AND(ISNUMBER($B78),ISNUMBER($I78)),$I78-$B78,"")</f>
        <v/>
      </c>
      <c r="N78" s="28">
        <f>IF($L78=1,$J78,"")</f>
        <v/>
      </c>
    </row>
    <row r="79">
      <c r="A79" s="23" t="n">
        <v>72</v>
      </c>
      <c r="B79" s="24" t="n"/>
      <c r="C79" s="25" t="n"/>
      <c r="D79" s="26" t="n"/>
      <c r="E79" s="25" t="n"/>
      <c r="F79" s="26" t="n"/>
      <c r="G79" s="25" t="n"/>
      <c r="H79" s="25" t="n"/>
      <c r="I79" s="24" t="n"/>
      <c r="J79" s="27">
        <f>IF(ISNUMBER($B79),IF(ISNUMBER($I79),$I79-$B79,TODAY()-$B79),"")</f>
        <v/>
      </c>
      <c r="K79" s="25" t="n"/>
      <c r="L79" s="28">
        <f>IF(ISNUMBER($B79),IF(ISNUMBER($I79),0,1),0)</f>
        <v/>
      </c>
      <c r="M79" s="28">
        <f>IF(AND(ISNUMBER($B79),ISNUMBER($I79)),$I79-$B79,"")</f>
        <v/>
      </c>
      <c r="N79" s="28">
        <f>IF($L79=1,$J79,"")</f>
        <v/>
      </c>
    </row>
    <row r="80">
      <c r="A80" s="23" t="n">
        <v>73</v>
      </c>
      <c r="B80" s="24" t="n"/>
      <c r="C80" s="25" t="n"/>
      <c r="D80" s="26" t="n"/>
      <c r="E80" s="25" t="n"/>
      <c r="F80" s="26" t="n"/>
      <c r="G80" s="25" t="n"/>
      <c r="H80" s="25" t="n"/>
      <c r="I80" s="24" t="n"/>
      <c r="J80" s="27">
        <f>IF(ISNUMBER($B80),IF(ISNUMBER($I80),$I80-$B80,TODAY()-$B80),"")</f>
        <v/>
      </c>
      <c r="K80" s="25" t="n"/>
      <c r="L80" s="28">
        <f>IF(ISNUMBER($B80),IF(ISNUMBER($I80),0,1),0)</f>
        <v/>
      </c>
      <c r="M80" s="28">
        <f>IF(AND(ISNUMBER($B80),ISNUMBER($I80)),$I80-$B80,"")</f>
        <v/>
      </c>
      <c r="N80" s="28">
        <f>IF($L80=1,$J80,"")</f>
        <v/>
      </c>
    </row>
    <row r="81">
      <c r="A81" s="23" t="n">
        <v>74</v>
      </c>
      <c r="B81" s="24" t="n"/>
      <c r="C81" s="25" t="n"/>
      <c r="D81" s="26" t="n"/>
      <c r="E81" s="25" t="n"/>
      <c r="F81" s="26" t="n"/>
      <c r="G81" s="25" t="n"/>
      <c r="H81" s="25" t="n"/>
      <c r="I81" s="24" t="n"/>
      <c r="J81" s="27">
        <f>IF(ISNUMBER($B81),IF(ISNUMBER($I81),$I81-$B81,TODAY()-$B81),"")</f>
        <v/>
      </c>
      <c r="K81" s="25" t="n"/>
      <c r="L81" s="28">
        <f>IF(ISNUMBER($B81),IF(ISNUMBER($I81),0,1),0)</f>
        <v/>
      </c>
      <c r="M81" s="28">
        <f>IF(AND(ISNUMBER($B81),ISNUMBER($I81)),$I81-$B81,"")</f>
        <v/>
      </c>
      <c r="N81" s="28">
        <f>IF($L81=1,$J81,"")</f>
        <v/>
      </c>
    </row>
    <row r="82">
      <c r="A82" s="23" t="n">
        <v>75</v>
      </c>
      <c r="B82" s="24" t="n"/>
      <c r="C82" s="25" t="n"/>
      <c r="D82" s="26" t="n"/>
      <c r="E82" s="25" t="n"/>
      <c r="F82" s="26" t="n"/>
      <c r="G82" s="25" t="n"/>
      <c r="H82" s="25" t="n"/>
      <c r="I82" s="24" t="n"/>
      <c r="J82" s="27">
        <f>IF(ISNUMBER($B82),IF(ISNUMBER($I82),$I82-$B82,TODAY()-$B82),"")</f>
        <v/>
      </c>
      <c r="K82" s="25" t="n"/>
      <c r="L82" s="28">
        <f>IF(ISNUMBER($B82),IF(ISNUMBER($I82),0,1),0)</f>
        <v/>
      </c>
      <c r="M82" s="28">
        <f>IF(AND(ISNUMBER($B82),ISNUMBER($I82)),$I82-$B82,"")</f>
        <v/>
      </c>
      <c r="N82" s="28">
        <f>IF($L82=1,$J82,"")</f>
        <v/>
      </c>
    </row>
    <row r="83">
      <c r="A83" s="23" t="n">
        <v>76</v>
      </c>
      <c r="B83" s="24" t="n"/>
      <c r="C83" s="25" t="n"/>
      <c r="D83" s="26" t="n"/>
      <c r="E83" s="25" t="n"/>
      <c r="F83" s="26" t="n"/>
      <c r="G83" s="25" t="n"/>
      <c r="H83" s="25" t="n"/>
      <c r="I83" s="24" t="n"/>
      <c r="J83" s="27">
        <f>IF(ISNUMBER($B83),IF(ISNUMBER($I83),$I83-$B83,TODAY()-$B83),"")</f>
        <v/>
      </c>
      <c r="K83" s="25" t="n"/>
      <c r="L83" s="28">
        <f>IF(ISNUMBER($B83),IF(ISNUMBER($I83),0,1),0)</f>
        <v/>
      </c>
      <c r="M83" s="28">
        <f>IF(AND(ISNUMBER($B83),ISNUMBER($I83)),$I83-$B83,"")</f>
        <v/>
      </c>
      <c r="N83" s="28">
        <f>IF($L83=1,$J83,"")</f>
        <v/>
      </c>
    </row>
    <row r="84">
      <c r="A84" s="23" t="n">
        <v>77</v>
      </c>
      <c r="B84" s="24" t="n"/>
      <c r="C84" s="25" t="n"/>
      <c r="D84" s="26" t="n"/>
      <c r="E84" s="25" t="n"/>
      <c r="F84" s="26" t="n"/>
      <c r="G84" s="25" t="n"/>
      <c r="H84" s="25" t="n"/>
      <c r="I84" s="24" t="n"/>
      <c r="J84" s="27">
        <f>IF(ISNUMBER($B84),IF(ISNUMBER($I84),$I84-$B84,TODAY()-$B84),"")</f>
        <v/>
      </c>
      <c r="K84" s="25" t="n"/>
      <c r="L84" s="28">
        <f>IF(ISNUMBER($B84),IF(ISNUMBER($I84),0,1),0)</f>
        <v/>
      </c>
      <c r="M84" s="28">
        <f>IF(AND(ISNUMBER($B84),ISNUMBER($I84)),$I84-$B84,"")</f>
        <v/>
      </c>
      <c r="N84" s="28">
        <f>IF($L84=1,$J84,"")</f>
        <v/>
      </c>
    </row>
    <row r="85">
      <c r="A85" s="23" t="n">
        <v>78</v>
      </c>
      <c r="B85" s="24" t="n"/>
      <c r="C85" s="25" t="n"/>
      <c r="D85" s="26" t="n"/>
      <c r="E85" s="25" t="n"/>
      <c r="F85" s="26" t="n"/>
      <c r="G85" s="25" t="n"/>
      <c r="H85" s="25" t="n"/>
      <c r="I85" s="24" t="n"/>
      <c r="J85" s="27">
        <f>IF(ISNUMBER($B85),IF(ISNUMBER($I85),$I85-$B85,TODAY()-$B85),"")</f>
        <v/>
      </c>
      <c r="K85" s="25" t="n"/>
      <c r="L85" s="28">
        <f>IF(ISNUMBER($B85),IF(ISNUMBER($I85),0,1),0)</f>
        <v/>
      </c>
      <c r="M85" s="28">
        <f>IF(AND(ISNUMBER($B85),ISNUMBER($I85)),$I85-$B85,"")</f>
        <v/>
      </c>
      <c r="N85" s="28">
        <f>IF($L85=1,$J85,"")</f>
        <v/>
      </c>
    </row>
    <row r="86">
      <c r="A86" s="23" t="n">
        <v>79</v>
      </c>
      <c r="B86" s="24" t="n"/>
      <c r="C86" s="25" t="n"/>
      <c r="D86" s="26" t="n"/>
      <c r="E86" s="25" t="n"/>
      <c r="F86" s="26" t="n"/>
      <c r="G86" s="25" t="n"/>
      <c r="H86" s="25" t="n"/>
      <c r="I86" s="24" t="n"/>
      <c r="J86" s="27">
        <f>IF(ISNUMBER($B86),IF(ISNUMBER($I86),$I86-$B86,TODAY()-$B86),"")</f>
        <v/>
      </c>
      <c r="K86" s="25" t="n"/>
      <c r="L86" s="28">
        <f>IF(ISNUMBER($B86),IF(ISNUMBER($I86),0,1),0)</f>
        <v/>
      </c>
      <c r="M86" s="28">
        <f>IF(AND(ISNUMBER($B86),ISNUMBER($I86)),$I86-$B86,"")</f>
        <v/>
      </c>
      <c r="N86" s="28">
        <f>IF($L86=1,$J86,"")</f>
        <v/>
      </c>
    </row>
    <row r="87">
      <c r="A87" s="23" t="n">
        <v>80</v>
      </c>
      <c r="B87" s="24" t="n"/>
      <c r="C87" s="25" t="n"/>
      <c r="D87" s="26" t="n"/>
      <c r="E87" s="25" t="n"/>
      <c r="F87" s="26" t="n"/>
      <c r="G87" s="25" t="n"/>
      <c r="H87" s="25" t="n"/>
      <c r="I87" s="24" t="n"/>
      <c r="J87" s="27">
        <f>IF(ISNUMBER($B87),IF(ISNUMBER($I87),$I87-$B87,TODAY()-$B87),"")</f>
        <v/>
      </c>
      <c r="K87" s="25" t="n"/>
      <c r="L87" s="28">
        <f>IF(ISNUMBER($B87),IF(ISNUMBER($I87),0,1),0)</f>
        <v/>
      </c>
      <c r="M87" s="28">
        <f>IF(AND(ISNUMBER($B87),ISNUMBER($I87)),$I87-$B87,"")</f>
        <v/>
      </c>
      <c r="N87" s="28">
        <f>IF($L87=1,$J87,"")</f>
        <v/>
      </c>
    </row>
    <row r="88">
      <c r="A88" s="23" t="n">
        <v>81</v>
      </c>
      <c r="B88" s="24" t="n"/>
      <c r="C88" s="25" t="n"/>
      <c r="D88" s="26" t="n"/>
      <c r="E88" s="25" t="n"/>
      <c r="F88" s="26" t="n"/>
      <c r="G88" s="25" t="n"/>
      <c r="H88" s="25" t="n"/>
      <c r="I88" s="24" t="n"/>
      <c r="J88" s="27">
        <f>IF(ISNUMBER($B88),IF(ISNUMBER($I88),$I88-$B88,TODAY()-$B88),"")</f>
        <v/>
      </c>
      <c r="K88" s="25" t="n"/>
      <c r="L88" s="28">
        <f>IF(ISNUMBER($B88),IF(ISNUMBER($I88),0,1),0)</f>
        <v/>
      </c>
      <c r="M88" s="28">
        <f>IF(AND(ISNUMBER($B88),ISNUMBER($I88)),$I88-$B88,"")</f>
        <v/>
      </c>
      <c r="N88" s="28">
        <f>IF($L88=1,$J88,"")</f>
        <v/>
      </c>
    </row>
    <row r="89">
      <c r="A89" s="23" t="n">
        <v>82</v>
      </c>
      <c r="B89" s="24" t="n"/>
      <c r="C89" s="25" t="n"/>
      <c r="D89" s="26" t="n"/>
      <c r="E89" s="25" t="n"/>
      <c r="F89" s="26" t="n"/>
      <c r="G89" s="25" t="n"/>
      <c r="H89" s="25" t="n"/>
      <c r="I89" s="24" t="n"/>
      <c r="J89" s="27">
        <f>IF(ISNUMBER($B89),IF(ISNUMBER($I89),$I89-$B89,TODAY()-$B89),"")</f>
        <v/>
      </c>
      <c r="K89" s="25" t="n"/>
      <c r="L89" s="28">
        <f>IF(ISNUMBER($B89),IF(ISNUMBER($I89),0,1),0)</f>
        <v/>
      </c>
      <c r="M89" s="28">
        <f>IF(AND(ISNUMBER($B89),ISNUMBER($I89)),$I89-$B89,"")</f>
        <v/>
      </c>
      <c r="N89" s="28">
        <f>IF($L89=1,$J89,"")</f>
        <v/>
      </c>
    </row>
    <row r="90">
      <c r="A90" s="23" t="n">
        <v>83</v>
      </c>
      <c r="B90" s="24" t="n"/>
      <c r="C90" s="25" t="n"/>
      <c r="D90" s="26" t="n"/>
      <c r="E90" s="25" t="n"/>
      <c r="F90" s="26" t="n"/>
      <c r="G90" s="25" t="n"/>
      <c r="H90" s="25" t="n"/>
      <c r="I90" s="24" t="n"/>
      <c r="J90" s="27">
        <f>IF(ISNUMBER($B90),IF(ISNUMBER($I90),$I90-$B90,TODAY()-$B90),"")</f>
        <v/>
      </c>
      <c r="K90" s="25" t="n"/>
      <c r="L90" s="28">
        <f>IF(ISNUMBER($B90),IF(ISNUMBER($I90),0,1),0)</f>
        <v/>
      </c>
      <c r="M90" s="28">
        <f>IF(AND(ISNUMBER($B90),ISNUMBER($I90)),$I90-$B90,"")</f>
        <v/>
      </c>
      <c r="N90" s="28">
        <f>IF($L90=1,$J90,"")</f>
        <v/>
      </c>
    </row>
    <row r="91">
      <c r="A91" s="23" t="n">
        <v>84</v>
      </c>
      <c r="B91" s="24" t="n"/>
      <c r="C91" s="25" t="n"/>
      <c r="D91" s="26" t="n"/>
      <c r="E91" s="25" t="n"/>
      <c r="F91" s="26" t="n"/>
      <c r="G91" s="25" t="n"/>
      <c r="H91" s="25" t="n"/>
      <c r="I91" s="24" t="n"/>
      <c r="J91" s="27">
        <f>IF(ISNUMBER($B91),IF(ISNUMBER($I91),$I91-$B91,TODAY()-$B91),"")</f>
        <v/>
      </c>
      <c r="K91" s="25" t="n"/>
      <c r="L91" s="28">
        <f>IF(ISNUMBER($B91),IF(ISNUMBER($I91),0,1),0)</f>
        <v/>
      </c>
      <c r="M91" s="28">
        <f>IF(AND(ISNUMBER($B91),ISNUMBER($I91)),$I91-$B91,"")</f>
        <v/>
      </c>
      <c r="N91" s="28">
        <f>IF($L91=1,$J91,"")</f>
        <v/>
      </c>
    </row>
    <row r="92">
      <c r="A92" s="23" t="n">
        <v>85</v>
      </c>
      <c r="B92" s="24" t="n"/>
      <c r="C92" s="25" t="n"/>
      <c r="D92" s="26" t="n"/>
      <c r="E92" s="25" t="n"/>
      <c r="F92" s="26" t="n"/>
      <c r="G92" s="25" t="n"/>
      <c r="H92" s="25" t="n"/>
      <c r="I92" s="24" t="n"/>
      <c r="J92" s="27">
        <f>IF(ISNUMBER($B92),IF(ISNUMBER($I92),$I92-$B92,TODAY()-$B92),"")</f>
        <v/>
      </c>
      <c r="K92" s="25" t="n"/>
      <c r="L92" s="28">
        <f>IF(ISNUMBER($B92),IF(ISNUMBER($I92),0,1),0)</f>
        <v/>
      </c>
      <c r="M92" s="28">
        <f>IF(AND(ISNUMBER($B92),ISNUMBER($I92)),$I92-$B92,"")</f>
        <v/>
      </c>
      <c r="N92" s="28">
        <f>IF($L92=1,$J92,"")</f>
        <v/>
      </c>
    </row>
    <row r="93">
      <c r="A93" s="23" t="n">
        <v>86</v>
      </c>
      <c r="B93" s="24" t="n"/>
      <c r="C93" s="25" t="n"/>
      <c r="D93" s="26" t="n"/>
      <c r="E93" s="25" t="n"/>
      <c r="F93" s="26" t="n"/>
      <c r="G93" s="25" t="n"/>
      <c r="H93" s="25" t="n"/>
      <c r="I93" s="24" t="n"/>
      <c r="J93" s="27">
        <f>IF(ISNUMBER($B93),IF(ISNUMBER($I93),$I93-$B93,TODAY()-$B93),"")</f>
        <v/>
      </c>
      <c r="K93" s="25" t="n"/>
      <c r="L93" s="28">
        <f>IF(ISNUMBER($B93),IF(ISNUMBER($I93),0,1),0)</f>
        <v/>
      </c>
      <c r="M93" s="28">
        <f>IF(AND(ISNUMBER($B93),ISNUMBER($I93)),$I93-$B93,"")</f>
        <v/>
      </c>
      <c r="N93" s="28">
        <f>IF($L93=1,$J93,"")</f>
        <v/>
      </c>
    </row>
    <row r="94">
      <c r="A94" s="23" t="n">
        <v>87</v>
      </c>
      <c r="B94" s="24" t="n"/>
      <c r="C94" s="25" t="n"/>
      <c r="D94" s="26" t="n"/>
      <c r="E94" s="25" t="n"/>
      <c r="F94" s="26" t="n"/>
      <c r="G94" s="25" t="n"/>
      <c r="H94" s="25" t="n"/>
      <c r="I94" s="24" t="n"/>
      <c r="J94" s="27">
        <f>IF(ISNUMBER($B94),IF(ISNUMBER($I94),$I94-$B94,TODAY()-$B94),"")</f>
        <v/>
      </c>
      <c r="K94" s="25" t="n"/>
      <c r="L94" s="28">
        <f>IF(ISNUMBER($B94),IF(ISNUMBER($I94),0,1),0)</f>
        <v/>
      </c>
      <c r="M94" s="28">
        <f>IF(AND(ISNUMBER($B94),ISNUMBER($I94)),$I94-$B94,"")</f>
        <v/>
      </c>
      <c r="N94" s="28">
        <f>IF($L94=1,$J94,"")</f>
        <v/>
      </c>
    </row>
    <row r="95">
      <c r="A95" s="23" t="n">
        <v>88</v>
      </c>
      <c r="B95" s="24" t="n"/>
      <c r="C95" s="25" t="n"/>
      <c r="D95" s="26" t="n"/>
      <c r="E95" s="25" t="n"/>
      <c r="F95" s="26" t="n"/>
      <c r="G95" s="25" t="n"/>
      <c r="H95" s="25" t="n"/>
      <c r="I95" s="24" t="n"/>
      <c r="J95" s="27">
        <f>IF(ISNUMBER($B95),IF(ISNUMBER($I95),$I95-$B95,TODAY()-$B95),"")</f>
        <v/>
      </c>
      <c r="K95" s="25" t="n"/>
      <c r="L95" s="28">
        <f>IF(ISNUMBER($B95),IF(ISNUMBER($I95),0,1),0)</f>
        <v/>
      </c>
      <c r="M95" s="28">
        <f>IF(AND(ISNUMBER($B95),ISNUMBER($I95)),$I95-$B95,"")</f>
        <v/>
      </c>
      <c r="N95" s="28">
        <f>IF($L95=1,$J95,"")</f>
        <v/>
      </c>
    </row>
    <row r="96">
      <c r="A96" s="23" t="n">
        <v>89</v>
      </c>
      <c r="B96" s="24" t="n"/>
      <c r="C96" s="25" t="n"/>
      <c r="D96" s="26" t="n"/>
      <c r="E96" s="25" t="n"/>
      <c r="F96" s="26" t="n"/>
      <c r="G96" s="25" t="n"/>
      <c r="H96" s="25" t="n"/>
      <c r="I96" s="24" t="n"/>
      <c r="J96" s="27">
        <f>IF(ISNUMBER($B96),IF(ISNUMBER($I96),$I96-$B96,TODAY()-$B96),"")</f>
        <v/>
      </c>
      <c r="K96" s="25" t="n"/>
      <c r="L96" s="28">
        <f>IF(ISNUMBER($B96),IF(ISNUMBER($I96),0,1),0)</f>
        <v/>
      </c>
      <c r="M96" s="28">
        <f>IF(AND(ISNUMBER($B96),ISNUMBER($I96)),$I96-$B96,"")</f>
        <v/>
      </c>
      <c r="N96" s="28">
        <f>IF($L96=1,$J96,"")</f>
        <v/>
      </c>
    </row>
    <row r="97">
      <c r="A97" s="23" t="n">
        <v>90</v>
      </c>
      <c r="B97" s="24" t="n"/>
      <c r="C97" s="25" t="n"/>
      <c r="D97" s="26" t="n"/>
      <c r="E97" s="25" t="n"/>
      <c r="F97" s="26" t="n"/>
      <c r="G97" s="25" t="n"/>
      <c r="H97" s="25" t="n"/>
      <c r="I97" s="24" t="n"/>
      <c r="J97" s="27">
        <f>IF(ISNUMBER($B97),IF(ISNUMBER($I97),$I97-$B97,TODAY()-$B97),"")</f>
        <v/>
      </c>
      <c r="K97" s="25" t="n"/>
      <c r="L97" s="28">
        <f>IF(ISNUMBER($B97),IF(ISNUMBER($I97),0,1),0)</f>
        <v/>
      </c>
      <c r="M97" s="28">
        <f>IF(AND(ISNUMBER($B97),ISNUMBER($I97)),$I97-$B97,"")</f>
        <v/>
      </c>
      <c r="N97" s="28">
        <f>IF($L97=1,$J97,"")</f>
        <v/>
      </c>
    </row>
    <row r="98">
      <c r="A98" s="23" t="n">
        <v>91</v>
      </c>
      <c r="B98" s="24" t="n"/>
      <c r="C98" s="25" t="n"/>
      <c r="D98" s="26" t="n"/>
      <c r="E98" s="25" t="n"/>
      <c r="F98" s="26" t="n"/>
      <c r="G98" s="25" t="n"/>
      <c r="H98" s="25" t="n"/>
      <c r="I98" s="24" t="n"/>
      <c r="J98" s="27">
        <f>IF(ISNUMBER($B98),IF(ISNUMBER($I98),$I98-$B98,TODAY()-$B98),"")</f>
        <v/>
      </c>
      <c r="K98" s="25" t="n"/>
      <c r="L98" s="28">
        <f>IF(ISNUMBER($B98),IF(ISNUMBER($I98),0,1),0)</f>
        <v/>
      </c>
      <c r="M98" s="28">
        <f>IF(AND(ISNUMBER($B98),ISNUMBER($I98)),$I98-$B98,"")</f>
        <v/>
      </c>
      <c r="N98" s="28">
        <f>IF($L98=1,$J98,"")</f>
        <v/>
      </c>
    </row>
    <row r="99">
      <c r="A99" s="23" t="n">
        <v>92</v>
      </c>
      <c r="B99" s="24" t="n"/>
      <c r="C99" s="25" t="n"/>
      <c r="D99" s="26" t="n"/>
      <c r="E99" s="25" t="n"/>
      <c r="F99" s="26" t="n"/>
      <c r="G99" s="25" t="n"/>
      <c r="H99" s="25" t="n"/>
      <c r="I99" s="24" t="n"/>
      <c r="J99" s="27">
        <f>IF(ISNUMBER($B99),IF(ISNUMBER($I99),$I99-$B99,TODAY()-$B99),"")</f>
        <v/>
      </c>
      <c r="K99" s="25" t="n"/>
      <c r="L99" s="28">
        <f>IF(ISNUMBER($B99),IF(ISNUMBER($I99),0,1),0)</f>
        <v/>
      </c>
      <c r="M99" s="28">
        <f>IF(AND(ISNUMBER($B99),ISNUMBER($I99)),$I99-$B99,"")</f>
        <v/>
      </c>
      <c r="N99" s="28">
        <f>IF($L99=1,$J99,"")</f>
        <v/>
      </c>
    </row>
    <row r="100">
      <c r="A100" s="23" t="n">
        <v>93</v>
      </c>
      <c r="B100" s="24" t="n"/>
      <c r="C100" s="25" t="n"/>
      <c r="D100" s="26" t="n"/>
      <c r="E100" s="25" t="n"/>
      <c r="F100" s="26" t="n"/>
      <c r="G100" s="25" t="n"/>
      <c r="H100" s="25" t="n"/>
      <c r="I100" s="24" t="n"/>
      <c r="J100" s="27">
        <f>IF(ISNUMBER($B100),IF(ISNUMBER($I100),$I100-$B100,TODAY()-$B100),"")</f>
        <v/>
      </c>
      <c r="K100" s="25" t="n"/>
      <c r="L100" s="28">
        <f>IF(ISNUMBER($B100),IF(ISNUMBER($I100),0,1),0)</f>
        <v/>
      </c>
      <c r="M100" s="28">
        <f>IF(AND(ISNUMBER($B100),ISNUMBER($I100)),$I100-$B100,"")</f>
        <v/>
      </c>
      <c r="N100" s="28">
        <f>IF($L100=1,$J100,"")</f>
        <v/>
      </c>
    </row>
    <row r="101">
      <c r="A101" s="23" t="n">
        <v>94</v>
      </c>
      <c r="B101" s="24" t="n"/>
      <c r="C101" s="25" t="n"/>
      <c r="D101" s="26" t="n"/>
      <c r="E101" s="25" t="n"/>
      <c r="F101" s="26" t="n"/>
      <c r="G101" s="25" t="n"/>
      <c r="H101" s="25" t="n"/>
      <c r="I101" s="24" t="n"/>
      <c r="J101" s="27">
        <f>IF(ISNUMBER($B101),IF(ISNUMBER($I101),$I101-$B101,TODAY()-$B101),"")</f>
        <v/>
      </c>
      <c r="K101" s="25" t="n"/>
      <c r="L101" s="28">
        <f>IF(ISNUMBER($B101),IF(ISNUMBER($I101),0,1),0)</f>
        <v/>
      </c>
      <c r="M101" s="28">
        <f>IF(AND(ISNUMBER($B101),ISNUMBER($I101)),$I101-$B101,"")</f>
        <v/>
      </c>
      <c r="N101" s="28">
        <f>IF($L101=1,$J101,"")</f>
        <v/>
      </c>
    </row>
    <row r="102">
      <c r="A102" s="23" t="n">
        <v>95</v>
      </c>
      <c r="B102" s="24" t="n"/>
      <c r="C102" s="25" t="n"/>
      <c r="D102" s="26" t="n"/>
      <c r="E102" s="25" t="n"/>
      <c r="F102" s="26" t="n"/>
      <c r="G102" s="25" t="n"/>
      <c r="H102" s="25" t="n"/>
      <c r="I102" s="24" t="n"/>
      <c r="J102" s="27">
        <f>IF(ISNUMBER($B102),IF(ISNUMBER($I102),$I102-$B102,TODAY()-$B102),"")</f>
        <v/>
      </c>
      <c r="K102" s="25" t="n"/>
      <c r="L102" s="28">
        <f>IF(ISNUMBER($B102),IF(ISNUMBER($I102),0,1),0)</f>
        <v/>
      </c>
      <c r="M102" s="28">
        <f>IF(AND(ISNUMBER($B102),ISNUMBER($I102)),$I102-$B102,"")</f>
        <v/>
      </c>
      <c r="N102" s="28">
        <f>IF($L102=1,$J102,"")</f>
        <v/>
      </c>
    </row>
    <row r="103">
      <c r="A103" s="23" t="n">
        <v>96</v>
      </c>
      <c r="B103" s="24" t="n"/>
      <c r="C103" s="25" t="n"/>
      <c r="D103" s="26" t="n"/>
      <c r="E103" s="25" t="n"/>
      <c r="F103" s="26" t="n"/>
      <c r="G103" s="25" t="n"/>
      <c r="H103" s="25" t="n"/>
      <c r="I103" s="24" t="n"/>
      <c r="J103" s="27">
        <f>IF(ISNUMBER($B103),IF(ISNUMBER($I103),$I103-$B103,TODAY()-$B103),"")</f>
        <v/>
      </c>
      <c r="K103" s="25" t="n"/>
      <c r="L103" s="28">
        <f>IF(ISNUMBER($B103),IF(ISNUMBER($I103),0,1),0)</f>
        <v/>
      </c>
      <c r="M103" s="28">
        <f>IF(AND(ISNUMBER($B103),ISNUMBER($I103)),$I103-$B103,"")</f>
        <v/>
      </c>
      <c r="N103" s="28">
        <f>IF($L103=1,$J103,"")</f>
        <v/>
      </c>
    </row>
    <row r="104">
      <c r="A104" s="23" t="n">
        <v>97</v>
      </c>
      <c r="B104" s="24" t="n"/>
      <c r="C104" s="25" t="n"/>
      <c r="D104" s="26" t="n"/>
      <c r="E104" s="25" t="n"/>
      <c r="F104" s="26" t="n"/>
      <c r="G104" s="25" t="n"/>
      <c r="H104" s="25" t="n"/>
      <c r="I104" s="24" t="n"/>
      <c r="J104" s="27">
        <f>IF(ISNUMBER($B104),IF(ISNUMBER($I104),$I104-$B104,TODAY()-$B104),"")</f>
        <v/>
      </c>
      <c r="K104" s="25" t="n"/>
      <c r="L104" s="28">
        <f>IF(ISNUMBER($B104),IF(ISNUMBER($I104),0,1),0)</f>
        <v/>
      </c>
      <c r="M104" s="28">
        <f>IF(AND(ISNUMBER($B104),ISNUMBER($I104)),$I104-$B104,"")</f>
        <v/>
      </c>
      <c r="N104" s="28">
        <f>IF($L104=1,$J104,"")</f>
        <v/>
      </c>
    </row>
    <row r="105">
      <c r="A105" s="23" t="n">
        <v>98</v>
      </c>
      <c r="B105" s="24" t="n"/>
      <c r="C105" s="25" t="n"/>
      <c r="D105" s="26" t="n"/>
      <c r="E105" s="25" t="n"/>
      <c r="F105" s="26" t="n"/>
      <c r="G105" s="25" t="n"/>
      <c r="H105" s="25" t="n"/>
      <c r="I105" s="24" t="n"/>
      <c r="J105" s="27">
        <f>IF(ISNUMBER($B105),IF(ISNUMBER($I105),$I105-$B105,TODAY()-$B105),"")</f>
        <v/>
      </c>
      <c r="K105" s="25" t="n"/>
      <c r="L105" s="28">
        <f>IF(ISNUMBER($B105),IF(ISNUMBER($I105),0,1),0)</f>
        <v/>
      </c>
      <c r="M105" s="28">
        <f>IF(AND(ISNUMBER($B105),ISNUMBER($I105)),$I105-$B105,"")</f>
        <v/>
      </c>
      <c r="N105" s="28">
        <f>IF($L105=1,$J105,"")</f>
        <v/>
      </c>
    </row>
    <row r="106">
      <c r="A106" s="23" t="n">
        <v>99</v>
      </c>
      <c r="B106" s="24" t="n"/>
      <c r="C106" s="25" t="n"/>
      <c r="D106" s="26" t="n"/>
      <c r="E106" s="25" t="n"/>
      <c r="F106" s="26" t="n"/>
      <c r="G106" s="25" t="n"/>
      <c r="H106" s="25" t="n"/>
      <c r="I106" s="24" t="n"/>
      <c r="J106" s="27">
        <f>IF(ISNUMBER($B106),IF(ISNUMBER($I106),$I106-$B106,TODAY()-$B106),"")</f>
        <v/>
      </c>
      <c r="K106" s="25" t="n"/>
      <c r="L106" s="28">
        <f>IF(ISNUMBER($B106),IF(ISNUMBER($I106),0,1),0)</f>
        <v/>
      </c>
      <c r="M106" s="28">
        <f>IF(AND(ISNUMBER($B106),ISNUMBER($I106)),$I106-$B106,"")</f>
        <v/>
      </c>
      <c r="N106" s="28">
        <f>IF($L106=1,$J106,"")</f>
        <v/>
      </c>
    </row>
    <row r="107">
      <c r="A107" s="23" t="n">
        <v>100</v>
      </c>
      <c r="B107" s="24" t="n"/>
      <c r="C107" s="25" t="n"/>
      <c r="D107" s="26" t="n"/>
      <c r="E107" s="25" t="n"/>
      <c r="F107" s="26" t="n"/>
      <c r="G107" s="25" t="n"/>
      <c r="H107" s="25" t="n"/>
      <c r="I107" s="24" t="n"/>
      <c r="J107" s="27">
        <f>IF(ISNUMBER($B107),IF(ISNUMBER($I107),$I107-$B107,TODAY()-$B107),"")</f>
        <v/>
      </c>
      <c r="K107" s="25" t="n"/>
      <c r="L107" s="28">
        <f>IF(ISNUMBER($B107),IF(ISNUMBER($I107),0,1),0)</f>
        <v/>
      </c>
      <c r="M107" s="28">
        <f>IF(AND(ISNUMBER($B107),ISNUMBER($I107)),$I107-$B107,"")</f>
        <v/>
      </c>
      <c r="N107" s="28">
        <f>IF($L107=1,$J107,"")</f>
        <v/>
      </c>
    </row>
    <row r="108">
      <c r="A108" s="23" t="n">
        <v>101</v>
      </c>
      <c r="B108" s="24" t="n"/>
      <c r="C108" s="25" t="n"/>
      <c r="D108" s="26" t="n"/>
      <c r="E108" s="25" t="n"/>
      <c r="F108" s="26" t="n"/>
      <c r="G108" s="25" t="n"/>
      <c r="H108" s="25" t="n"/>
      <c r="I108" s="24" t="n"/>
      <c r="J108" s="27">
        <f>IF(ISNUMBER($B108),IF(ISNUMBER($I108),$I108-$B108,TODAY()-$B108),"")</f>
        <v/>
      </c>
      <c r="K108" s="25" t="n"/>
      <c r="L108" s="28">
        <f>IF(ISNUMBER($B108),IF(ISNUMBER($I108),0,1),0)</f>
        <v/>
      </c>
      <c r="M108" s="28">
        <f>IF(AND(ISNUMBER($B108),ISNUMBER($I108)),$I108-$B108,"")</f>
        <v/>
      </c>
      <c r="N108" s="28">
        <f>IF($L108=1,$J108,"")</f>
        <v/>
      </c>
    </row>
    <row r="109">
      <c r="A109" s="23" t="n">
        <v>102</v>
      </c>
      <c r="B109" s="24" t="n"/>
      <c r="C109" s="25" t="n"/>
      <c r="D109" s="26" t="n"/>
      <c r="E109" s="25" t="n"/>
      <c r="F109" s="26" t="n"/>
      <c r="G109" s="25" t="n"/>
      <c r="H109" s="25" t="n"/>
      <c r="I109" s="24" t="n"/>
      <c r="J109" s="27">
        <f>IF(ISNUMBER($B109),IF(ISNUMBER($I109),$I109-$B109,TODAY()-$B109),"")</f>
        <v/>
      </c>
      <c r="K109" s="25" t="n"/>
      <c r="L109" s="28">
        <f>IF(ISNUMBER($B109),IF(ISNUMBER($I109),0,1),0)</f>
        <v/>
      </c>
      <c r="M109" s="28">
        <f>IF(AND(ISNUMBER($B109),ISNUMBER($I109)),$I109-$B109,"")</f>
        <v/>
      </c>
      <c r="N109" s="28">
        <f>IF($L109=1,$J109,"")</f>
        <v/>
      </c>
    </row>
    <row r="110">
      <c r="A110" s="23" t="n">
        <v>103</v>
      </c>
      <c r="B110" s="24" t="n"/>
      <c r="C110" s="25" t="n"/>
      <c r="D110" s="26" t="n"/>
      <c r="E110" s="25" t="n"/>
      <c r="F110" s="26" t="n"/>
      <c r="G110" s="25" t="n"/>
      <c r="H110" s="25" t="n"/>
      <c r="I110" s="24" t="n"/>
      <c r="J110" s="27">
        <f>IF(ISNUMBER($B110),IF(ISNUMBER($I110),$I110-$B110,TODAY()-$B110),"")</f>
        <v/>
      </c>
      <c r="K110" s="25" t="n"/>
      <c r="L110" s="28">
        <f>IF(ISNUMBER($B110),IF(ISNUMBER($I110),0,1),0)</f>
        <v/>
      </c>
      <c r="M110" s="28">
        <f>IF(AND(ISNUMBER($B110),ISNUMBER($I110)),$I110-$B110,"")</f>
        <v/>
      </c>
      <c r="N110" s="28">
        <f>IF($L110=1,$J110,"")</f>
        <v/>
      </c>
    </row>
    <row r="111">
      <c r="A111" s="23" t="n">
        <v>104</v>
      </c>
      <c r="B111" s="24" t="n"/>
      <c r="C111" s="25" t="n"/>
      <c r="D111" s="26" t="n"/>
      <c r="E111" s="25" t="n"/>
      <c r="F111" s="26" t="n"/>
      <c r="G111" s="25" t="n"/>
      <c r="H111" s="25" t="n"/>
      <c r="I111" s="24" t="n"/>
      <c r="J111" s="27">
        <f>IF(ISNUMBER($B111),IF(ISNUMBER($I111),$I111-$B111,TODAY()-$B111),"")</f>
        <v/>
      </c>
      <c r="K111" s="25" t="n"/>
      <c r="L111" s="28">
        <f>IF(ISNUMBER($B111),IF(ISNUMBER($I111),0,1),0)</f>
        <v/>
      </c>
      <c r="M111" s="28">
        <f>IF(AND(ISNUMBER($B111),ISNUMBER($I111)),$I111-$B111,"")</f>
        <v/>
      </c>
      <c r="N111" s="28">
        <f>IF($L111=1,$J111,"")</f>
        <v/>
      </c>
    </row>
    <row r="112">
      <c r="A112" s="23" t="n">
        <v>105</v>
      </c>
      <c r="B112" s="24" t="n"/>
      <c r="C112" s="25" t="n"/>
      <c r="D112" s="26" t="n"/>
      <c r="E112" s="25" t="n"/>
      <c r="F112" s="26" t="n"/>
      <c r="G112" s="25" t="n"/>
      <c r="H112" s="25" t="n"/>
      <c r="I112" s="24" t="n"/>
      <c r="J112" s="27">
        <f>IF(ISNUMBER($B112),IF(ISNUMBER($I112),$I112-$B112,TODAY()-$B112),"")</f>
        <v/>
      </c>
      <c r="K112" s="25" t="n"/>
      <c r="L112" s="28">
        <f>IF(ISNUMBER($B112),IF(ISNUMBER($I112),0,1),0)</f>
        <v/>
      </c>
      <c r="M112" s="28">
        <f>IF(AND(ISNUMBER($B112),ISNUMBER($I112)),$I112-$B112,"")</f>
        <v/>
      </c>
      <c r="N112" s="28">
        <f>IF($L112=1,$J112,"")</f>
        <v/>
      </c>
    </row>
    <row r="113">
      <c r="A113" s="23" t="n">
        <v>106</v>
      </c>
      <c r="B113" s="24" t="n"/>
      <c r="C113" s="25" t="n"/>
      <c r="D113" s="26" t="n"/>
      <c r="E113" s="25" t="n"/>
      <c r="F113" s="26" t="n"/>
      <c r="G113" s="25" t="n"/>
      <c r="H113" s="25" t="n"/>
      <c r="I113" s="24" t="n"/>
      <c r="J113" s="27">
        <f>IF(ISNUMBER($B113),IF(ISNUMBER($I113),$I113-$B113,TODAY()-$B113),"")</f>
        <v/>
      </c>
      <c r="K113" s="25" t="n"/>
      <c r="L113" s="28">
        <f>IF(ISNUMBER($B113),IF(ISNUMBER($I113),0,1),0)</f>
        <v/>
      </c>
      <c r="M113" s="28">
        <f>IF(AND(ISNUMBER($B113),ISNUMBER($I113)),$I113-$B113,"")</f>
        <v/>
      </c>
      <c r="N113" s="28">
        <f>IF($L113=1,$J113,"")</f>
        <v/>
      </c>
    </row>
    <row r="114">
      <c r="A114" s="23" t="n">
        <v>107</v>
      </c>
      <c r="B114" s="24" t="n"/>
      <c r="C114" s="25" t="n"/>
      <c r="D114" s="26" t="n"/>
      <c r="E114" s="25" t="n"/>
      <c r="F114" s="26" t="n"/>
      <c r="G114" s="25" t="n"/>
      <c r="H114" s="25" t="n"/>
      <c r="I114" s="24" t="n"/>
      <c r="J114" s="27">
        <f>IF(ISNUMBER($B114),IF(ISNUMBER($I114),$I114-$B114,TODAY()-$B114),"")</f>
        <v/>
      </c>
      <c r="K114" s="25" t="n"/>
      <c r="L114" s="28">
        <f>IF(ISNUMBER($B114),IF(ISNUMBER($I114),0,1),0)</f>
        <v/>
      </c>
      <c r="M114" s="28">
        <f>IF(AND(ISNUMBER($B114),ISNUMBER($I114)),$I114-$B114,"")</f>
        <v/>
      </c>
      <c r="N114" s="28">
        <f>IF($L114=1,$J114,"")</f>
        <v/>
      </c>
    </row>
    <row r="115">
      <c r="A115" s="23" t="n">
        <v>108</v>
      </c>
      <c r="B115" s="24" t="n"/>
      <c r="C115" s="25" t="n"/>
      <c r="D115" s="26" t="n"/>
      <c r="E115" s="25" t="n"/>
      <c r="F115" s="26" t="n"/>
      <c r="G115" s="25" t="n"/>
      <c r="H115" s="25" t="n"/>
      <c r="I115" s="24" t="n"/>
      <c r="J115" s="27">
        <f>IF(ISNUMBER($B115),IF(ISNUMBER($I115),$I115-$B115,TODAY()-$B115),"")</f>
        <v/>
      </c>
      <c r="K115" s="25" t="n"/>
      <c r="L115" s="28">
        <f>IF(ISNUMBER($B115),IF(ISNUMBER($I115),0,1),0)</f>
        <v/>
      </c>
      <c r="M115" s="28">
        <f>IF(AND(ISNUMBER($B115),ISNUMBER($I115)),$I115-$B115,"")</f>
        <v/>
      </c>
      <c r="N115" s="28">
        <f>IF($L115=1,$J115,"")</f>
        <v/>
      </c>
    </row>
    <row r="116">
      <c r="A116" s="23" t="n">
        <v>109</v>
      </c>
      <c r="B116" s="24" t="n"/>
      <c r="C116" s="25" t="n"/>
      <c r="D116" s="26" t="n"/>
      <c r="E116" s="25" t="n"/>
      <c r="F116" s="26" t="n"/>
      <c r="G116" s="25" t="n"/>
      <c r="H116" s="25" t="n"/>
      <c r="I116" s="24" t="n"/>
      <c r="J116" s="27">
        <f>IF(ISNUMBER($B116),IF(ISNUMBER($I116),$I116-$B116,TODAY()-$B116),"")</f>
        <v/>
      </c>
      <c r="K116" s="25" t="n"/>
      <c r="L116" s="28">
        <f>IF(ISNUMBER($B116),IF(ISNUMBER($I116),0,1),0)</f>
        <v/>
      </c>
      <c r="M116" s="28">
        <f>IF(AND(ISNUMBER($B116),ISNUMBER($I116)),$I116-$B116,"")</f>
        <v/>
      </c>
      <c r="N116" s="28">
        <f>IF($L116=1,$J116,"")</f>
        <v/>
      </c>
    </row>
    <row r="117">
      <c r="A117" s="23" t="n">
        <v>110</v>
      </c>
      <c r="B117" s="24" t="n"/>
      <c r="C117" s="25" t="n"/>
      <c r="D117" s="26" t="n"/>
      <c r="E117" s="25" t="n"/>
      <c r="F117" s="26" t="n"/>
      <c r="G117" s="25" t="n"/>
      <c r="H117" s="25" t="n"/>
      <c r="I117" s="24" t="n"/>
      <c r="J117" s="27">
        <f>IF(ISNUMBER($B117),IF(ISNUMBER($I117),$I117-$B117,TODAY()-$B117),"")</f>
        <v/>
      </c>
      <c r="K117" s="25" t="n"/>
      <c r="L117" s="28">
        <f>IF(ISNUMBER($B117),IF(ISNUMBER($I117),0,1),0)</f>
        <v/>
      </c>
      <c r="M117" s="28">
        <f>IF(AND(ISNUMBER($B117),ISNUMBER($I117)),$I117-$B117,"")</f>
        <v/>
      </c>
      <c r="N117" s="28">
        <f>IF($L117=1,$J117,"")</f>
        <v/>
      </c>
    </row>
    <row r="118">
      <c r="A118" s="23" t="n">
        <v>111</v>
      </c>
      <c r="B118" s="24" t="n"/>
      <c r="C118" s="25" t="n"/>
      <c r="D118" s="26" t="n"/>
      <c r="E118" s="25" t="n"/>
      <c r="F118" s="26" t="n"/>
      <c r="G118" s="25" t="n"/>
      <c r="H118" s="25" t="n"/>
      <c r="I118" s="24" t="n"/>
      <c r="J118" s="27">
        <f>IF(ISNUMBER($B118),IF(ISNUMBER($I118),$I118-$B118,TODAY()-$B118),"")</f>
        <v/>
      </c>
      <c r="K118" s="25" t="n"/>
      <c r="L118" s="28">
        <f>IF(ISNUMBER($B118),IF(ISNUMBER($I118),0,1),0)</f>
        <v/>
      </c>
      <c r="M118" s="28">
        <f>IF(AND(ISNUMBER($B118),ISNUMBER($I118)),$I118-$B118,"")</f>
        <v/>
      </c>
      <c r="N118" s="28">
        <f>IF($L118=1,$J118,"")</f>
        <v/>
      </c>
    </row>
    <row r="119">
      <c r="A119" s="23" t="n">
        <v>112</v>
      </c>
      <c r="B119" s="24" t="n"/>
      <c r="C119" s="25" t="n"/>
      <c r="D119" s="26" t="n"/>
      <c r="E119" s="25" t="n"/>
      <c r="F119" s="26" t="n"/>
      <c r="G119" s="25" t="n"/>
      <c r="H119" s="25" t="n"/>
      <c r="I119" s="24" t="n"/>
      <c r="J119" s="27">
        <f>IF(ISNUMBER($B119),IF(ISNUMBER($I119),$I119-$B119,TODAY()-$B119),"")</f>
        <v/>
      </c>
      <c r="K119" s="25" t="n"/>
      <c r="L119" s="28">
        <f>IF(ISNUMBER($B119),IF(ISNUMBER($I119),0,1),0)</f>
        <v/>
      </c>
      <c r="M119" s="28">
        <f>IF(AND(ISNUMBER($B119),ISNUMBER($I119)),$I119-$B119,"")</f>
        <v/>
      </c>
      <c r="N119" s="28">
        <f>IF($L119=1,$J119,"")</f>
        <v/>
      </c>
    </row>
    <row r="120">
      <c r="A120" s="23" t="n">
        <v>113</v>
      </c>
      <c r="B120" s="24" t="n"/>
      <c r="C120" s="25" t="n"/>
      <c r="D120" s="26" t="n"/>
      <c r="E120" s="25" t="n"/>
      <c r="F120" s="26" t="n"/>
      <c r="G120" s="25" t="n"/>
      <c r="H120" s="25" t="n"/>
      <c r="I120" s="24" t="n"/>
      <c r="J120" s="27">
        <f>IF(ISNUMBER($B120),IF(ISNUMBER($I120),$I120-$B120,TODAY()-$B120),"")</f>
        <v/>
      </c>
      <c r="K120" s="25" t="n"/>
      <c r="L120" s="28">
        <f>IF(ISNUMBER($B120),IF(ISNUMBER($I120),0,1),0)</f>
        <v/>
      </c>
      <c r="M120" s="28">
        <f>IF(AND(ISNUMBER($B120),ISNUMBER($I120)),$I120-$B120,"")</f>
        <v/>
      </c>
      <c r="N120" s="28">
        <f>IF($L120=1,$J120,"")</f>
        <v/>
      </c>
    </row>
    <row r="121">
      <c r="A121" s="23" t="n">
        <v>114</v>
      </c>
      <c r="B121" s="24" t="n"/>
      <c r="C121" s="25" t="n"/>
      <c r="D121" s="26" t="n"/>
      <c r="E121" s="25" t="n"/>
      <c r="F121" s="26" t="n"/>
      <c r="G121" s="25" t="n"/>
      <c r="H121" s="25" t="n"/>
      <c r="I121" s="24" t="n"/>
      <c r="J121" s="27">
        <f>IF(ISNUMBER($B121),IF(ISNUMBER($I121),$I121-$B121,TODAY()-$B121),"")</f>
        <v/>
      </c>
      <c r="K121" s="25" t="n"/>
      <c r="L121" s="28">
        <f>IF(ISNUMBER($B121),IF(ISNUMBER($I121),0,1),0)</f>
        <v/>
      </c>
      <c r="M121" s="28">
        <f>IF(AND(ISNUMBER($B121),ISNUMBER($I121)),$I121-$B121,"")</f>
        <v/>
      </c>
      <c r="N121" s="28">
        <f>IF($L121=1,$J121,"")</f>
        <v/>
      </c>
    </row>
    <row r="122">
      <c r="A122" s="23" t="n">
        <v>115</v>
      </c>
      <c r="B122" s="24" t="n"/>
      <c r="C122" s="25" t="n"/>
      <c r="D122" s="26" t="n"/>
      <c r="E122" s="25" t="n"/>
      <c r="F122" s="26" t="n"/>
      <c r="G122" s="25" t="n"/>
      <c r="H122" s="25" t="n"/>
      <c r="I122" s="24" t="n"/>
      <c r="J122" s="27">
        <f>IF(ISNUMBER($B122),IF(ISNUMBER($I122),$I122-$B122,TODAY()-$B122),"")</f>
        <v/>
      </c>
      <c r="K122" s="25" t="n"/>
      <c r="L122" s="28">
        <f>IF(ISNUMBER($B122),IF(ISNUMBER($I122),0,1),0)</f>
        <v/>
      </c>
      <c r="M122" s="28">
        <f>IF(AND(ISNUMBER($B122),ISNUMBER($I122)),$I122-$B122,"")</f>
        <v/>
      </c>
      <c r="N122" s="28">
        <f>IF($L122=1,$J122,"")</f>
        <v/>
      </c>
    </row>
    <row r="123">
      <c r="A123" s="23" t="n">
        <v>116</v>
      </c>
      <c r="B123" s="24" t="n"/>
      <c r="C123" s="25" t="n"/>
      <c r="D123" s="26" t="n"/>
      <c r="E123" s="25" t="n"/>
      <c r="F123" s="26" t="n"/>
      <c r="G123" s="25" t="n"/>
      <c r="H123" s="25" t="n"/>
      <c r="I123" s="24" t="n"/>
      <c r="J123" s="27">
        <f>IF(ISNUMBER($B123),IF(ISNUMBER($I123),$I123-$B123,TODAY()-$B123),"")</f>
        <v/>
      </c>
      <c r="K123" s="25" t="n"/>
      <c r="L123" s="28">
        <f>IF(ISNUMBER($B123),IF(ISNUMBER($I123),0,1),0)</f>
        <v/>
      </c>
      <c r="M123" s="28">
        <f>IF(AND(ISNUMBER($B123),ISNUMBER($I123)),$I123-$B123,"")</f>
        <v/>
      </c>
      <c r="N123" s="28">
        <f>IF($L123=1,$J123,"")</f>
        <v/>
      </c>
    </row>
    <row r="124">
      <c r="A124" s="23" t="n">
        <v>117</v>
      </c>
      <c r="B124" s="24" t="n"/>
      <c r="C124" s="25" t="n"/>
      <c r="D124" s="26" t="n"/>
      <c r="E124" s="25" t="n"/>
      <c r="F124" s="26" t="n"/>
      <c r="G124" s="25" t="n"/>
      <c r="H124" s="25" t="n"/>
      <c r="I124" s="24" t="n"/>
      <c r="J124" s="27">
        <f>IF(ISNUMBER($B124),IF(ISNUMBER($I124),$I124-$B124,TODAY()-$B124),"")</f>
        <v/>
      </c>
      <c r="K124" s="25" t="n"/>
      <c r="L124" s="28">
        <f>IF(ISNUMBER($B124),IF(ISNUMBER($I124),0,1),0)</f>
        <v/>
      </c>
      <c r="M124" s="28">
        <f>IF(AND(ISNUMBER($B124),ISNUMBER($I124)),$I124-$B124,"")</f>
        <v/>
      </c>
      <c r="N124" s="28">
        <f>IF($L124=1,$J124,"")</f>
        <v/>
      </c>
    </row>
    <row r="125">
      <c r="A125" s="23" t="n">
        <v>118</v>
      </c>
      <c r="B125" s="24" t="n"/>
      <c r="C125" s="25" t="n"/>
      <c r="D125" s="26" t="n"/>
      <c r="E125" s="25" t="n"/>
      <c r="F125" s="26" t="n"/>
      <c r="G125" s="25" t="n"/>
      <c r="H125" s="25" t="n"/>
      <c r="I125" s="24" t="n"/>
      <c r="J125" s="27">
        <f>IF(ISNUMBER($B125),IF(ISNUMBER($I125),$I125-$B125,TODAY()-$B125),"")</f>
        <v/>
      </c>
      <c r="K125" s="25" t="n"/>
      <c r="L125" s="28">
        <f>IF(ISNUMBER($B125),IF(ISNUMBER($I125),0,1),0)</f>
        <v/>
      </c>
      <c r="M125" s="28">
        <f>IF(AND(ISNUMBER($B125),ISNUMBER($I125)),$I125-$B125,"")</f>
        <v/>
      </c>
      <c r="N125" s="28">
        <f>IF($L125=1,$J125,"")</f>
        <v/>
      </c>
    </row>
    <row r="126">
      <c r="A126" s="23" t="n">
        <v>119</v>
      </c>
      <c r="B126" s="24" t="n"/>
      <c r="C126" s="25" t="n"/>
      <c r="D126" s="26" t="n"/>
      <c r="E126" s="25" t="n"/>
      <c r="F126" s="26" t="n"/>
      <c r="G126" s="25" t="n"/>
      <c r="H126" s="25" t="n"/>
      <c r="I126" s="24" t="n"/>
      <c r="J126" s="27">
        <f>IF(ISNUMBER($B126),IF(ISNUMBER($I126),$I126-$B126,TODAY()-$B126),"")</f>
        <v/>
      </c>
      <c r="K126" s="25" t="n"/>
      <c r="L126" s="28">
        <f>IF(ISNUMBER($B126),IF(ISNUMBER($I126),0,1),0)</f>
        <v/>
      </c>
      <c r="M126" s="28">
        <f>IF(AND(ISNUMBER($B126),ISNUMBER($I126)),$I126-$B126,"")</f>
        <v/>
      </c>
      <c r="N126" s="28">
        <f>IF($L126=1,$J126,"")</f>
        <v/>
      </c>
    </row>
    <row r="127">
      <c r="A127" s="23" t="n">
        <v>120</v>
      </c>
      <c r="B127" s="24" t="n"/>
      <c r="C127" s="25" t="n"/>
      <c r="D127" s="26" t="n"/>
      <c r="E127" s="25" t="n"/>
      <c r="F127" s="26" t="n"/>
      <c r="G127" s="25" t="n"/>
      <c r="H127" s="25" t="n"/>
      <c r="I127" s="24" t="n"/>
      <c r="J127" s="27">
        <f>IF(ISNUMBER($B127),IF(ISNUMBER($I127),$I127-$B127,TODAY()-$B127),"")</f>
        <v/>
      </c>
      <c r="K127" s="25" t="n"/>
      <c r="L127" s="28">
        <f>IF(ISNUMBER($B127),IF(ISNUMBER($I127),0,1),0)</f>
        <v/>
      </c>
      <c r="M127" s="28">
        <f>IF(AND(ISNUMBER($B127),ISNUMBER($I127)),$I127-$B127,"")</f>
        <v/>
      </c>
      <c r="N127" s="28">
        <f>IF($L127=1,$J127,"")</f>
        <v/>
      </c>
    </row>
    <row r="128">
      <c r="A128" s="23" t="n">
        <v>121</v>
      </c>
      <c r="B128" s="24" t="n"/>
      <c r="C128" s="25" t="n"/>
      <c r="D128" s="26" t="n"/>
      <c r="E128" s="25" t="n"/>
      <c r="F128" s="26" t="n"/>
      <c r="G128" s="25" t="n"/>
      <c r="H128" s="25" t="n"/>
      <c r="I128" s="24" t="n"/>
      <c r="J128" s="27">
        <f>IF(ISNUMBER($B128),IF(ISNUMBER($I128),$I128-$B128,TODAY()-$B128),"")</f>
        <v/>
      </c>
      <c r="K128" s="25" t="n"/>
      <c r="L128" s="28">
        <f>IF(ISNUMBER($B128),IF(ISNUMBER($I128),0,1),0)</f>
        <v/>
      </c>
      <c r="M128" s="28">
        <f>IF(AND(ISNUMBER($B128),ISNUMBER($I128)),$I128-$B128,"")</f>
        <v/>
      </c>
      <c r="N128" s="28">
        <f>IF($L128=1,$J128,"")</f>
        <v/>
      </c>
    </row>
    <row r="129">
      <c r="A129" s="23" t="n">
        <v>122</v>
      </c>
      <c r="B129" s="24" t="n"/>
      <c r="C129" s="25" t="n"/>
      <c r="D129" s="26" t="n"/>
      <c r="E129" s="25" t="n"/>
      <c r="F129" s="26" t="n"/>
      <c r="G129" s="25" t="n"/>
      <c r="H129" s="25" t="n"/>
      <c r="I129" s="24" t="n"/>
      <c r="J129" s="27">
        <f>IF(ISNUMBER($B129),IF(ISNUMBER($I129),$I129-$B129,TODAY()-$B129),"")</f>
        <v/>
      </c>
      <c r="K129" s="25" t="n"/>
      <c r="L129" s="28">
        <f>IF(ISNUMBER($B129),IF(ISNUMBER($I129),0,1),0)</f>
        <v/>
      </c>
      <c r="M129" s="28">
        <f>IF(AND(ISNUMBER($B129),ISNUMBER($I129)),$I129-$B129,"")</f>
        <v/>
      </c>
      <c r="N129" s="28">
        <f>IF($L129=1,$J129,"")</f>
        <v/>
      </c>
    </row>
    <row r="130">
      <c r="A130" s="23" t="n">
        <v>123</v>
      </c>
      <c r="B130" s="24" t="n"/>
      <c r="C130" s="25" t="n"/>
      <c r="D130" s="26" t="n"/>
      <c r="E130" s="25" t="n"/>
      <c r="F130" s="26" t="n"/>
      <c r="G130" s="25" t="n"/>
      <c r="H130" s="25" t="n"/>
      <c r="I130" s="24" t="n"/>
      <c r="J130" s="27">
        <f>IF(ISNUMBER($B130),IF(ISNUMBER($I130),$I130-$B130,TODAY()-$B130),"")</f>
        <v/>
      </c>
      <c r="K130" s="25" t="n"/>
      <c r="L130" s="28">
        <f>IF(ISNUMBER($B130),IF(ISNUMBER($I130),0,1),0)</f>
        <v/>
      </c>
      <c r="M130" s="28">
        <f>IF(AND(ISNUMBER($B130),ISNUMBER($I130)),$I130-$B130,"")</f>
        <v/>
      </c>
      <c r="N130" s="28">
        <f>IF($L130=1,$J130,"")</f>
        <v/>
      </c>
    </row>
    <row r="131">
      <c r="A131" s="23" t="n">
        <v>124</v>
      </c>
      <c r="B131" s="24" t="n"/>
      <c r="C131" s="25" t="n"/>
      <c r="D131" s="26" t="n"/>
      <c r="E131" s="25" t="n"/>
      <c r="F131" s="26" t="n"/>
      <c r="G131" s="25" t="n"/>
      <c r="H131" s="25" t="n"/>
      <c r="I131" s="24" t="n"/>
      <c r="J131" s="27">
        <f>IF(ISNUMBER($B131),IF(ISNUMBER($I131),$I131-$B131,TODAY()-$B131),"")</f>
        <v/>
      </c>
      <c r="K131" s="25" t="n"/>
      <c r="L131" s="28">
        <f>IF(ISNUMBER($B131),IF(ISNUMBER($I131),0,1),0)</f>
        <v/>
      </c>
      <c r="M131" s="28">
        <f>IF(AND(ISNUMBER($B131),ISNUMBER($I131)),$I131-$B131,"")</f>
        <v/>
      </c>
      <c r="N131" s="28">
        <f>IF($L131=1,$J131,"")</f>
        <v/>
      </c>
    </row>
    <row r="132">
      <c r="A132" s="23" t="n">
        <v>125</v>
      </c>
      <c r="B132" s="24" t="n"/>
      <c r="C132" s="25" t="n"/>
      <c r="D132" s="26" t="n"/>
      <c r="E132" s="25" t="n"/>
      <c r="F132" s="26" t="n"/>
      <c r="G132" s="25" t="n"/>
      <c r="H132" s="25" t="n"/>
      <c r="I132" s="24" t="n"/>
      <c r="J132" s="27">
        <f>IF(ISNUMBER($B132),IF(ISNUMBER($I132),$I132-$B132,TODAY()-$B132),"")</f>
        <v/>
      </c>
      <c r="K132" s="25" t="n"/>
      <c r="L132" s="28">
        <f>IF(ISNUMBER($B132),IF(ISNUMBER($I132),0,1),0)</f>
        <v/>
      </c>
      <c r="M132" s="28">
        <f>IF(AND(ISNUMBER($B132),ISNUMBER($I132)),$I132-$B132,"")</f>
        <v/>
      </c>
      <c r="N132" s="28">
        <f>IF($L132=1,$J132,"")</f>
        <v/>
      </c>
    </row>
    <row r="133">
      <c r="A133" s="23" t="n">
        <v>126</v>
      </c>
      <c r="B133" s="24" t="n"/>
      <c r="C133" s="25" t="n"/>
      <c r="D133" s="26" t="n"/>
      <c r="E133" s="25" t="n"/>
      <c r="F133" s="26" t="n"/>
      <c r="G133" s="25" t="n"/>
      <c r="H133" s="25" t="n"/>
      <c r="I133" s="24" t="n"/>
      <c r="J133" s="27">
        <f>IF(ISNUMBER($B133),IF(ISNUMBER($I133),$I133-$B133,TODAY()-$B133),"")</f>
        <v/>
      </c>
      <c r="K133" s="25" t="n"/>
      <c r="L133" s="28">
        <f>IF(ISNUMBER($B133),IF(ISNUMBER($I133),0,1),0)</f>
        <v/>
      </c>
      <c r="M133" s="28">
        <f>IF(AND(ISNUMBER($B133),ISNUMBER($I133)),$I133-$B133,"")</f>
        <v/>
      </c>
      <c r="N133" s="28">
        <f>IF($L133=1,$J133,"")</f>
        <v/>
      </c>
    </row>
    <row r="134">
      <c r="A134" s="23" t="n">
        <v>127</v>
      </c>
      <c r="B134" s="24" t="n"/>
      <c r="C134" s="25" t="n"/>
      <c r="D134" s="26" t="n"/>
      <c r="E134" s="25" t="n"/>
      <c r="F134" s="26" t="n"/>
      <c r="G134" s="25" t="n"/>
      <c r="H134" s="25" t="n"/>
      <c r="I134" s="24" t="n"/>
      <c r="J134" s="27">
        <f>IF(ISNUMBER($B134),IF(ISNUMBER($I134),$I134-$B134,TODAY()-$B134),"")</f>
        <v/>
      </c>
      <c r="K134" s="25" t="n"/>
      <c r="L134" s="28">
        <f>IF(ISNUMBER($B134),IF(ISNUMBER($I134),0,1),0)</f>
        <v/>
      </c>
      <c r="M134" s="28">
        <f>IF(AND(ISNUMBER($B134),ISNUMBER($I134)),$I134-$B134,"")</f>
        <v/>
      </c>
      <c r="N134" s="28">
        <f>IF($L134=1,$J134,"")</f>
        <v/>
      </c>
    </row>
    <row r="135">
      <c r="A135" s="23" t="n">
        <v>128</v>
      </c>
      <c r="B135" s="24" t="n"/>
      <c r="C135" s="25" t="n"/>
      <c r="D135" s="26" t="n"/>
      <c r="E135" s="25" t="n"/>
      <c r="F135" s="26" t="n"/>
      <c r="G135" s="25" t="n"/>
      <c r="H135" s="25" t="n"/>
      <c r="I135" s="24" t="n"/>
      <c r="J135" s="27">
        <f>IF(ISNUMBER($B135),IF(ISNUMBER($I135),$I135-$B135,TODAY()-$B135),"")</f>
        <v/>
      </c>
      <c r="K135" s="25" t="n"/>
      <c r="L135" s="28">
        <f>IF(ISNUMBER($B135),IF(ISNUMBER($I135),0,1),0)</f>
        <v/>
      </c>
      <c r="M135" s="28">
        <f>IF(AND(ISNUMBER($B135),ISNUMBER($I135)),$I135-$B135,"")</f>
        <v/>
      </c>
      <c r="N135" s="28">
        <f>IF($L135=1,$J135,"")</f>
        <v/>
      </c>
    </row>
    <row r="136">
      <c r="A136" s="23" t="n">
        <v>129</v>
      </c>
      <c r="B136" s="24" t="n"/>
      <c r="C136" s="25" t="n"/>
      <c r="D136" s="26" t="n"/>
      <c r="E136" s="25" t="n"/>
      <c r="F136" s="26" t="n"/>
      <c r="G136" s="25" t="n"/>
      <c r="H136" s="25" t="n"/>
      <c r="I136" s="24" t="n"/>
      <c r="J136" s="27">
        <f>IF(ISNUMBER($B136),IF(ISNUMBER($I136),$I136-$B136,TODAY()-$B136),"")</f>
        <v/>
      </c>
      <c r="K136" s="25" t="n"/>
      <c r="L136" s="28">
        <f>IF(ISNUMBER($B136),IF(ISNUMBER($I136),0,1),0)</f>
        <v/>
      </c>
      <c r="M136" s="28">
        <f>IF(AND(ISNUMBER($B136),ISNUMBER($I136)),$I136-$B136,"")</f>
        <v/>
      </c>
      <c r="N136" s="28">
        <f>IF($L136=1,$J136,"")</f>
        <v/>
      </c>
    </row>
    <row r="137">
      <c r="A137" s="23" t="n">
        <v>130</v>
      </c>
      <c r="B137" s="24" t="n"/>
      <c r="C137" s="25" t="n"/>
      <c r="D137" s="26" t="n"/>
      <c r="E137" s="25" t="n"/>
      <c r="F137" s="26" t="n"/>
      <c r="G137" s="25" t="n"/>
      <c r="H137" s="25" t="n"/>
      <c r="I137" s="24" t="n"/>
      <c r="J137" s="27">
        <f>IF(ISNUMBER($B137),IF(ISNUMBER($I137),$I137-$B137,TODAY()-$B137),"")</f>
        <v/>
      </c>
      <c r="K137" s="25" t="n"/>
      <c r="L137" s="28">
        <f>IF(ISNUMBER($B137),IF(ISNUMBER($I137),0,1),0)</f>
        <v/>
      </c>
      <c r="M137" s="28">
        <f>IF(AND(ISNUMBER($B137),ISNUMBER($I137)),$I137-$B137,"")</f>
        <v/>
      </c>
      <c r="N137" s="28">
        <f>IF($L137=1,$J137,"")</f>
        <v/>
      </c>
    </row>
    <row r="138">
      <c r="A138" s="23" t="n">
        <v>131</v>
      </c>
      <c r="B138" s="24" t="n"/>
      <c r="C138" s="25" t="n"/>
      <c r="D138" s="26" t="n"/>
      <c r="E138" s="25" t="n"/>
      <c r="F138" s="26" t="n"/>
      <c r="G138" s="25" t="n"/>
      <c r="H138" s="25" t="n"/>
      <c r="I138" s="24" t="n"/>
      <c r="J138" s="27">
        <f>IF(ISNUMBER($B138),IF(ISNUMBER($I138),$I138-$B138,TODAY()-$B138),"")</f>
        <v/>
      </c>
      <c r="K138" s="25" t="n"/>
      <c r="L138" s="28">
        <f>IF(ISNUMBER($B138),IF(ISNUMBER($I138),0,1),0)</f>
        <v/>
      </c>
      <c r="M138" s="28">
        <f>IF(AND(ISNUMBER($B138),ISNUMBER($I138)),$I138-$B138,"")</f>
        <v/>
      </c>
      <c r="N138" s="28">
        <f>IF($L138=1,$J138,"")</f>
        <v/>
      </c>
    </row>
    <row r="139">
      <c r="A139" s="23" t="n">
        <v>132</v>
      </c>
      <c r="B139" s="24" t="n"/>
      <c r="C139" s="25" t="n"/>
      <c r="D139" s="26" t="n"/>
      <c r="E139" s="25" t="n"/>
      <c r="F139" s="26" t="n"/>
      <c r="G139" s="25" t="n"/>
      <c r="H139" s="25" t="n"/>
      <c r="I139" s="24" t="n"/>
      <c r="J139" s="27">
        <f>IF(ISNUMBER($B139),IF(ISNUMBER($I139),$I139-$B139,TODAY()-$B139),"")</f>
        <v/>
      </c>
      <c r="K139" s="25" t="n"/>
      <c r="L139" s="28">
        <f>IF(ISNUMBER($B139),IF(ISNUMBER($I139),0,1),0)</f>
        <v/>
      </c>
      <c r="M139" s="28">
        <f>IF(AND(ISNUMBER($B139),ISNUMBER($I139)),$I139-$B139,"")</f>
        <v/>
      </c>
      <c r="N139" s="28">
        <f>IF($L139=1,$J139,"")</f>
        <v/>
      </c>
    </row>
    <row r="140">
      <c r="A140" s="23" t="n">
        <v>133</v>
      </c>
      <c r="B140" s="24" t="n"/>
      <c r="C140" s="25" t="n"/>
      <c r="D140" s="26" t="n"/>
      <c r="E140" s="25" t="n"/>
      <c r="F140" s="26" t="n"/>
      <c r="G140" s="25" t="n"/>
      <c r="H140" s="25" t="n"/>
      <c r="I140" s="24" t="n"/>
      <c r="J140" s="27">
        <f>IF(ISNUMBER($B140),IF(ISNUMBER($I140),$I140-$B140,TODAY()-$B140),"")</f>
        <v/>
      </c>
      <c r="K140" s="25" t="n"/>
      <c r="L140" s="28">
        <f>IF(ISNUMBER($B140),IF(ISNUMBER($I140),0,1),0)</f>
        <v/>
      </c>
      <c r="M140" s="28">
        <f>IF(AND(ISNUMBER($B140),ISNUMBER($I140)),$I140-$B140,"")</f>
        <v/>
      </c>
      <c r="N140" s="28">
        <f>IF($L140=1,$J140,"")</f>
        <v/>
      </c>
    </row>
    <row r="141">
      <c r="A141" s="23" t="n">
        <v>134</v>
      </c>
      <c r="B141" s="24" t="n"/>
      <c r="C141" s="25" t="n"/>
      <c r="D141" s="26" t="n"/>
      <c r="E141" s="25" t="n"/>
      <c r="F141" s="26" t="n"/>
      <c r="G141" s="25" t="n"/>
      <c r="H141" s="25" t="n"/>
      <c r="I141" s="24" t="n"/>
      <c r="J141" s="27">
        <f>IF(ISNUMBER($B141),IF(ISNUMBER($I141),$I141-$B141,TODAY()-$B141),"")</f>
        <v/>
      </c>
      <c r="K141" s="25" t="n"/>
      <c r="L141" s="28">
        <f>IF(ISNUMBER($B141),IF(ISNUMBER($I141),0,1),0)</f>
        <v/>
      </c>
      <c r="M141" s="28">
        <f>IF(AND(ISNUMBER($B141),ISNUMBER($I141)),$I141-$B141,"")</f>
        <v/>
      </c>
      <c r="N141" s="28">
        <f>IF($L141=1,$J141,"")</f>
        <v/>
      </c>
    </row>
    <row r="142">
      <c r="A142" s="23" t="n">
        <v>135</v>
      </c>
      <c r="B142" s="24" t="n"/>
      <c r="C142" s="25" t="n"/>
      <c r="D142" s="26" t="n"/>
      <c r="E142" s="25" t="n"/>
      <c r="F142" s="26" t="n"/>
      <c r="G142" s="25" t="n"/>
      <c r="H142" s="25" t="n"/>
      <c r="I142" s="24" t="n"/>
      <c r="J142" s="27">
        <f>IF(ISNUMBER($B142),IF(ISNUMBER($I142),$I142-$B142,TODAY()-$B142),"")</f>
        <v/>
      </c>
      <c r="K142" s="25" t="n"/>
      <c r="L142" s="28">
        <f>IF(ISNUMBER($B142),IF(ISNUMBER($I142),0,1),0)</f>
        <v/>
      </c>
      <c r="M142" s="28">
        <f>IF(AND(ISNUMBER($B142),ISNUMBER($I142)),$I142-$B142,"")</f>
        <v/>
      </c>
      <c r="N142" s="28">
        <f>IF($L142=1,$J142,"")</f>
        <v/>
      </c>
    </row>
    <row r="143">
      <c r="A143" s="23" t="n">
        <v>136</v>
      </c>
      <c r="B143" s="24" t="n"/>
      <c r="C143" s="25" t="n"/>
      <c r="D143" s="26" t="n"/>
      <c r="E143" s="25" t="n"/>
      <c r="F143" s="26" t="n"/>
      <c r="G143" s="25" t="n"/>
      <c r="H143" s="25" t="n"/>
      <c r="I143" s="24" t="n"/>
      <c r="J143" s="27">
        <f>IF(ISNUMBER($B143),IF(ISNUMBER($I143),$I143-$B143,TODAY()-$B143),"")</f>
        <v/>
      </c>
      <c r="K143" s="25" t="n"/>
      <c r="L143" s="28">
        <f>IF(ISNUMBER($B143),IF(ISNUMBER($I143),0,1),0)</f>
        <v/>
      </c>
      <c r="M143" s="28">
        <f>IF(AND(ISNUMBER($B143),ISNUMBER($I143)),$I143-$B143,"")</f>
        <v/>
      </c>
      <c r="N143" s="28">
        <f>IF($L143=1,$J143,"")</f>
        <v/>
      </c>
    </row>
    <row r="144">
      <c r="A144" s="23" t="n">
        <v>137</v>
      </c>
      <c r="B144" s="24" t="n"/>
      <c r="C144" s="25" t="n"/>
      <c r="D144" s="26" t="n"/>
      <c r="E144" s="25" t="n"/>
      <c r="F144" s="26" t="n"/>
      <c r="G144" s="25" t="n"/>
      <c r="H144" s="25" t="n"/>
      <c r="I144" s="24" t="n"/>
      <c r="J144" s="27">
        <f>IF(ISNUMBER($B144),IF(ISNUMBER($I144),$I144-$B144,TODAY()-$B144),"")</f>
        <v/>
      </c>
      <c r="K144" s="25" t="n"/>
      <c r="L144" s="28">
        <f>IF(ISNUMBER($B144),IF(ISNUMBER($I144),0,1),0)</f>
        <v/>
      </c>
      <c r="M144" s="28">
        <f>IF(AND(ISNUMBER($B144),ISNUMBER($I144)),$I144-$B144,"")</f>
        <v/>
      </c>
      <c r="N144" s="28">
        <f>IF($L144=1,$J144,"")</f>
        <v/>
      </c>
    </row>
    <row r="145">
      <c r="A145" s="23" t="n">
        <v>138</v>
      </c>
      <c r="B145" s="24" t="n"/>
      <c r="C145" s="25" t="n"/>
      <c r="D145" s="26" t="n"/>
      <c r="E145" s="25" t="n"/>
      <c r="F145" s="26" t="n"/>
      <c r="G145" s="25" t="n"/>
      <c r="H145" s="25" t="n"/>
      <c r="I145" s="24" t="n"/>
      <c r="J145" s="27">
        <f>IF(ISNUMBER($B145),IF(ISNUMBER($I145),$I145-$B145,TODAY()-$B145),"")</f>
        <v/>
      </c>
      <c r="K145" s="25" t="n"/>
      <c r="L145" s="28">
        <f>IF(ISNUMBER($B145),IF(ISNUMBER($I145),0,1),0)</f>
        <v/>
      </c>
      <c r="M145" s="28">
        <f>IF(AND(ISNUMBER($B145),ISNUMBER($I145)),$I145-$B145,"")</f>
        <v/>
      </c>
      <c r="N145" s="28">
        <f>IF($L145=1,$J145,"")</f>
        <v/>
      </c>
    </row>
    <row r="146">
      <c r="A146" s="23" t="n">
        <v>139</v>
      </c>
      <c r="B146" s="24" t="n"/>
      <c r="C146" s="25" t="n"/>
      <c r="D146" s="26" t="n"/>
      <c r="E146" s="25" t="n"/>
      <c r="F146" s="26" t="n"/>
      <c r="G146" s="25" t="n"/>
      <c r="H146" s="25" t="n"/>
      <c r="I146" s="24" t="n"/>
      <c r="J146" s="27">
        <f>IF(ISNUMBER($B146),IF(ISNUMBER($I146),$I146-$B146,TODAY()-$B146),"")</f>
        <v/>
      </c>
      <c r="K146" s="25" t="n"/>
      <c r="L146" s="28">
        <f>IF(ISNUMBER($B146),IF(ISNUMBER($I146),0,1),0)</f>
        <v/>
      </c>
      <c r="M146" s="28">
        <f>IF(AND(ISNUMBER($B146),ISNUMBER($I146)),$I146-$B146,"")</f>
        <v/>
      </c>
      <c r="N146" s="28">
        <f>IF($L146=1,$J146,"")</f>
        <v/>
      </c>
    </row>
    <row r="147">
      <c r="A147" s="23" t="n">
        <v>140</v>
      </c>
      <c r="B147" s="24" t="n"/>
      <c r="C147" s="25" t="n"/>
      <c r="D147" s="26" t="n"/>
      <c r="E147" s="25" t="n"/>
      <c r="F147" s="26" t="n"/>
      <c r="G147" s="25" t="n"/>
      <c r="H147" s="25" t="n"/>
      <c r="I147" s="24" t="n"/>
      <c r="J147" s="27">
        <f>IF(ISNUMBER($B147),IF(ISNUMBER($I147),$I147-$B147,TODAY()-$B147),"")</f>
        <v/>
      </c>
      <c r="K147" s="25" t="n"/>
      <c r="L147" s="28">
        <f>IF(ISNUMBER($B147),IF(ISNUMBER($I147),0,1),0)</f>
        <v/>
      </c>
      <c r="M147" s="28">
        <f>IF(AND(ISNUMBER($B147),ISNUMBER($I147)),$I147-$B147,"")</f>
        <v/>
      </c>
      <c r="N147" s="28">
        <f>IF($L147=1,$J147,"")</f>
        <v/>
      </c>
    </row>
    <row r="148">
      <c r="A148" s="23" t="n">
        <v>141</v>
      </c>
      <c r="B148" s="24" t="n"/>
      <c r="C148" s="25" t="n"/>
      <c r="D148" s="26" t="n"/>
      <c r="E148" s="25" t="n"/>
      <c r="F148" s="26" t="n"/>
      <c r="G148" s="25" t="n"/>
      <c r="H148" s="25" t="n"/>
      <c r="I148" s="24" t="n"/>
      <c r="J148" s="27">
        <f>IF(ISNUMBER($B148),IF(ISNUMBER($I148),$I148-$B148,TODAY()-$B148),"")</f>
        <v/>
      </c>
      <c r="K148" s="25" t="n"/>
      <c r="L148" s="28">
        <f>IF(ISNUMBER($B148),IF(ISNUMBER($I148),0,1),0)</f>
        <v/>
      </c>
      <c r="M148" s="28">
        <f>IF(AND(ISNUMBER($B148),ISNUMBER($I148)),$I148-$B148,"")</f>
        <v/>
      </c>
      <c r="N148" s="28">
        <f>IF($L148=1,$J148,"")</f>
        <v/>
      </c>
    </row>
    <row r="149">
      <c r="A149" s="23" t="n">
        <v>142</v>
      </c>
      <c r="B149" s="24" t="n"/>
      <c r="C149" s="25" t="n"/>
      <c r="D149" s="26" t="n"/>
      <c r="E149" s="25" t="n"/>
      <c r="F149" s="26" t="n"/>
      <c r="G149" s="25" t="n"/>
      <c r="H149" s="25" t="n"/>
      <c r="I149" s="24" t="n"/>
      <c r="J149" s="27">
        <f>IF(ISNUMBER($B149),IF(ISNUMBER($I149),$I149-$B149,TODAY()-$B149),"")</f>
        <v/>
      </c>
      <c r="K149" s="25" t="n"/>
      <c r="L149" s="28">
        <f>IF(ISNUMBER($B149),IF(ISNUMBER($I149),0,1),0)</f>
        <v/>
      </c>
      <c r="M149" s="28">
        <f>IF(AND(ISNUMBER($B149),ISNUMBER($I149)),$I149-$B149,"")</f>
        <v/>
      </c>
      <c r="N149" s="28">
        <f>IF($L149=1,$J149,"")</f>
        <v/>
      </c>
    </row>
    <row r="150">
      <c r="A150" s="23" t="n">
        <v>143</v>
      </c>
      <c r="B150" s="24" t="n"/>
      <c r="C150" s="25" t="n"/>
      <c r="D150" s="26" t="n"/>
      <c r="E150" s="25" t="n"/>
      <c r="F150" s="26" t="n"/>
      <c r="G150" s="25" t="n"/>
      <c r="H150" s="25" t="n"/>
      <c r="I150" s="24" t="n"/>
      <c r="J150" s="27">
        <f>IF(ISNUMBER($B150),IF(ISNUMBER($I150),$I150-$B150,TODAY()-$B150),"")</f>
        <v/>
      </c>
      <c r="K150" s="25" t="n"/>
      <c r="L150" s="28">
        <f>IF(ISNUMBER($B150),IF(ISNUMBER($I150),0,1),0)</f>
        <v/>
      </c>
      <c r="M150" s="28">
        <f>IF(AND(ISNUMBER($B150),ISNUMBER($I150)),$I150-$B150,"")</f>
        <v/>
      </c>
      <c r="N150" s="28">
        <f>IF($L150=1,$J150,"")</f>
        <v/>
      </c>
    </row>
    <row r="151">
      <c r="A151" s="23" t="n">
        <v>144</v>
      </c>
      <c r="B151" s="24" t="n"/>
      <c r="C151" s="25" t="n"/>
      <c r="D151" s="26" t="n"/>
      <c r="E151" s="25" t="n"/>
      <c r="F151" s="26" t="n"/>
      <c r="G151" s="25" t="n"/>
      <c r="H151" s="25" t="n"/>
      <c r="I151" s="24" t="n"/>
      <c r="J151" s="27">
        <f>IF(ISNUMBER($B151),IF(ISNUMBER($I151),$I151-$B151,TODAY()-$B151),"")</f>
        <v/>
      </c>
      <c r="K151" s="25" t="n"/>
      <c r="L151" s="28">
        <f>IF(ISNUMBER($B151),IF(ISNUMBER($I151),0,1),0)</f>
        <v/>
      </c>
      <c r="M151" s="28">
        <f>IF(AND(ISNUMBER($B151),ISNUMBER($I151)),$I151-$B151,"")</f>
        <v/>
      </c>
      <c r="N151" s="28">
        <f>IF($L151=1,$J151,"")</f>
        <v/>
      </c>
    </row>
    <row r="152">
      <c r="A152" s="23" t="n">
        <v>145</v>
      </c>
      <c r="B152" s="24" t="n"/>
      <c r="C152" s="25" t="n"/>
      <c r="D152" s="26" t="n"/>
      <c r="E152" s="25" t="n"/>
      <c r="F152" s="26" t="n"/>
      <c r="G152" s="25" t="n"/>
      <c r="H152" s="25" t="n"/>
      <c r="I152" s="24" t="n"/>
      <c r="J152" s="27">
        <f>IF(ISNUMBER($B152),IF(ISNUMBER($I152),$I152-$B152,TODAY()-$B152),"")</f>
        <v/>
      </c>
      <c r="K152" s="25" t="n"/>
      <c r="L152" s="28">
        <f>IF(ISNUMBER($B152),IF(ISNUMBER($I152),0,1),0)</f>
        <v/>
      </c>
      <c r="M152" s="28">
        <f>IF(AND(ISNUMBER($B152),ISNUMBER($I152)),$I152-$B152,"")</f>
        <v/>
      </c>
      <c r="N152" s="28">
        <f>IF($L152=1,$J152,"")</f>
        <v/>
      </c>
    </row>
    <row r="153">
      <c r="A153" s="23" t="n">
        <v>146</v>
      </c>
      <c r="B153" s="24" t="n"/>
      <c r="C153" s="25" t="n"/>
      <c r="D153" s="26" t="n"/>
      <c r="E153" s="25" t="n"/>
      <c r="F153" s="26" t="n"/>
      <c r="G153" s="25" t="n"/>
      <c r="H153" s="25" t="n"/>
      <c r="I153" s="24" t="n"/>
      <c r="J153" s="27">
        <f>IF(ISNUMBER($B153),IF(ISNUMBER($I153),$I153-$B153,TODAY()-$B153),"")</f>
        <v/>
      </c>
      <c r="K153" s="25" t="n"/>
      <c r="L153" s="28">
        <f>IF(ISNUMBER($B153),IF(ISNUMBER($I153),0,1),0)</f>
        <v/>
      </c>
      <c r="M153" s="28">
        <f>IF(AND(ISNUMBER($B153),ISNUMBER($I153)),$I153-$B153,"")</f>
        <v/>
      </c>
      <c r="N153" s="28">
        <f>IF($L153=1,$J153,"")</f>
        <v/>
      </c>
    </row>
    <row r="154">
      <c r="A154" s="23" t="n">
        <v>147</v>
      </c>
      <c r="B154" s="24" t="n"/>
      <c r="C154" s="25" t="n"/>
      <c r="D154" s="26" t="n"/>
      <c r="E154" s="25" t="n"/>
      <c r="F154" s="26" t="n"/>
      <c r="G154" s="25" t="n"/>
      <c r="H154" s="25" t="n"/>
      <c r="I154" s="24" t="n"/>
      <c r="J154" s="27">
        <f>IF(ISNUMBER($B154),IF(ISNUMBER($I154),$I154-$B154,TODAY()-$B154),"")</f>
        <v/>
      </c>
      <c r="K154" s="25" t="n"/>
      <c r="L154" s="28">
        <f>IF(ISNUMBER($B154),IF(ISNUMBER($I154),0,1),0)</f>
        <v/>
      </c>
      <c r="M154" s="28">
        <f>IF(AND(ISNUMBER($B154),ISNUMBER($I154)),$I154-$B154,"")</f>
        <v/>
      </c>
      <c r="N154" s="28">
        <f>IF($L154=1,$J154,"")</f>
        <v/>
      </c>
    </row>
    <row r="155">
      <c r="A155" s="23" t="n">
        <v>148</v>
      </c>
      <c r="B155" s="24" t="n"/>
      <c r="C155" s="25" t="n"/>
      <c r="D155" s="26" t="n"/>
      <c r="E155" s="25" t="n"/>
      <c r="F155" s="26" t="n"/>
      <c r="G155" s="25" t="n"/>
      <c r="H155" s="25" t="n"/>
      <c r="I155" s="24" t="n"/>
      <c r="J155" s="27">
        <f>IF(ISNUMBER($B155),IF(ISNUMBER($I155),$I155-$B155,TODAY()-$B155),"")</f>
        <v/>
      </c>
      <c r="K155" s="25" t="n"/>
      <c r="L155" s="28">
        <f>IF(ISNUMBER($B155),IF(ISNUMBER($I155),0,1),0)</f>
        <v/>
      </c>
      <c r="M155" s="28">
        <f>IF(AND(ISNUMBER($B155),ISNUMBER($I155)),$I155-$B155,"")</f>
        <v/>
      </c>
      <c r="N155" s="28">
        <f>IF($L155=1,$J155,"")</f>
        <v/>
      </c>
    </row>
    <row r="156">
      <c r="A156" s="23" t="n">
        <v>149</v>
      </c>
      <c r="B156" s="24" t="n"/>
      <c r="C156" s="25" t="n"/>
      <c r="D156" s="26" t="n"/>
      <c r="E156" s="25" t="n"/>
      <c r="F156" s="26" t="n"/>
      <c r="G156" s="25" t="n"/>
      <c r="H156" s="25" t="n"/>
      <c r="I156" s="24" t="n"/>
      <c r="J156" s="27">
        <f>IF(ISNUMBER($B156),IF(ISNUMBER($I156),$I156-$B156,TODAY()-$B156),"")</f>
        <v/>
      </c>
      <c r="K156" s="25" t="n"/>
      <c r="L156" s="28">
        <f>IF(ISNUMBER($B156),IF(ISNUMBER($I156),0,1),0)</f>
        <v/>
      </c>
      <c r="M156" s="28">
        <f>IF(AND(ISNUMBER($B156),ISNUMBER($I156)),$I156-$B156,"")</f>
        <v/>
      </c>
      <c r="N156" s="28">
        <f>IF($L156=1,$J156,"")</f>
        <v/>
      </c>
    </row>
    <row r="157">
      <c r="A157" s="23" t="n">
        <v>150</v>
      </c>
      <c r="B157" s="24" t="n"/>
      <c r="C157" s="25" t="n"/>
      <c r="D157" s="26" t="n"/>
      <c r="E157" s="25" t="n"/>
      <c r="F157" s="26" t="n"/>
      <c r="G157" s="25" t="n"/>
      <c r="H157" s="25" t="n"/>
      <c r="I157" s="24" t="n"/>
      <c r="J157" s="27">
        <f>IF(ISNUMBER($B157),IF(ISNUMBER($I157),$I157-$B157,TODAY()-$B157),"")</f>
        <v/>
      </c>
      <c r="K157" s="25" t="n"/>
      <c r="L157" s="28">
        <f>IF(ISNUMBER($B157),IF(ISNUMBER($I157),0,1),0)</f>
        <v/>
      </c>
      <c r="M157" s="28">
        <f>IF(AND(ISNUMBER($B157),ISNUMBER($I157)),$I157-$B157,"")</f>
        <v/>
      </c>
      <c r="N157" s="28">
        <f>IF($L157=1,$J157,"")</f>
        <v/>
      </c>
    </row>
    <row r="158">
      <c r="A158" s="23" t="n">
        <v>151</v>
      </c>
      <c r="B158" s="24" t="n"/>
      <c r="C158" s="25" t="n"/>
      <c r="D158" s="26" t="n"/>
      <c r="E158" s="25" t="n"/>
      <c r="F158" s="26" t="n"/>
      <c r="G158" s="25" t="n"/>
      <c r="H158" s="25" t="n"/>
      <c r="I158" s="24" t="n"/>
      <c r="J158" s="27">
        <f>IF(ISNUMBER($B158),IF(ISNUMBER($I158),$I158-$B158,TODAY()-$B158),"")</f>
        <v/>
      </c>
      <c r="K158" s="25" t="n"/>
      <c r="L158" s="28">
        <f>IF(ISNUMBER($B158),IF(ISNUMBER($I158),0,1),0)</f>
        <v/>
      </c>
      <c r="M158" s="28">
        <f>IF(AND(ISNUMBER($B158),ISNUMBER($I158)),$I158-$B158,"")</f>
        <v/>
      </c>
      <c r="N158" s="28">
        <f>IF($L158=1,$J158,"")</f>
        <v/>
      </c>
    </row>
    <row r="159">
      <c r="A159" s="23" t="n">
        <v>152</v>
      </c>
      <c r="B159" s="24" t="n"/>
      <c r="C159" s="25" t="n"/>
      <c r="D159" s="26" t="n"/>
      <c r="E159" s="25" t="n"/>
      <c r="F159" s="26" t="n"/>
      <c r="G159" s="25" t="n"/>
      <c r="H159" s="25" t="n"/>
      <c r="I159" s="24" t="n"/>
      <c r="J159" s="27">
        <f>IF(ISNUMBER($B159),IF(ISNUMBER($I159),$I159-$B159,TODAY()-$B159),"")</f>
        <v/>
      </c>
      <c r="K159" s="25" t="n"/>
      <c r="L159" s="28">
        <f>IF(ISNUMBER($B159),IF(ISNUMBER($I159),0,1),0)</f>
        <v/>
      </c>
      <c r="M159" s="28">
        <f>IF(AND(ISNUMBER($B159),ISNUMBER($I159)),$I159-$B159,"")</f>
        <v/>
      </c>
      <c r="N159" s="28">
        <f>IF($L159=1,$J159,"")</f>
        <v/>
      </c>
    </row>
    <row r="160">
      <c r="A160" s="23" t="n">
        <v>153</v>
      </c>
      <c r="B160" s="24" t="n"/>
      <c r="C160" s="25" t="n"/>
      <c r="D160" s="26" t="n"/>
      <c r="E160" s="25" t="n"/>
      <c r="F160" s="26" t="n"/>
      <c r="G160" s="25" t="n"/>
      <c r="H160" s="25" t="n"/>
      <c r="I160" s="24" t="n"/>
      <c r="J160" s="27">
        <f>IF(ISNUMBER($B160),IF(ISNUMBER($I160),$I160-$B160,TODAY()-$B160),"")</f>
        <v/>
      </c>
      <c r="K160" s="25" t="n"/>
      <c r="L160" s="28">
        <f>IF(ISNUMBER($B160),IF(ISNUMBER($I160),0,1),0)</f>
        <v/>
      </c>
      <c r="M160" s="28">
        <f>IF(AND(ISNUMBER($B160),ISNUMBER($I160)),$I160-$B160,"")</f>
        <v/>
      </c>
      <c r="N160" s="28">
        <f>IF($L160=1,$J160,"")</f>
        <v/>
      </c>
    </row>
    <row r="161">
      <c r="A161" s="23" t="n">
        <v>154</v>
      </c>
      <c r="B161" s="24" t="n"/>
      <c r="C161" s="25" t="n"/>
      <c r="D161" s="26" t="n"/>
      <c r="E161" s="25" t="n"/>
      <c r="F161" s="26" t="n"/>
      <c r="G161" s="25" t="n"/>
      <c r="H161" s="25" t="n"/>
      <c r="I161" s="24" t="n"/>
      <c r="J161" s="27">
        <f>IF(ISNUMBER($B161),IF(ISNUMBER($I161),$I161-$B161,TODAY()-$B161),"")</f>
        <v/>
      </c>
      <c r="K161" s="25" t="n"/>
      <c r="L161" s="28">
        <f>IF(ISNUMBER($B161),IF(ISNUMBER($I161),0,1),0)</f>
        <v/>
      </c>
      <c r="M161" s="28">
        <f>IF(AND(ISNUMBER($B161),ISNUMBER($I161)),$I161-$B161,"")</f>
        <v/>
      </c>
      <c r="N161" s="28">
        <f>IF($L161=1,$J161,"")</f>
        <v/>
      </c>
    </row>
    <row r="162">
      <c r="A162" s="23" t="n">
        <v>155</v>
      </c>
      <c r="B162" s="24" t="n"/>
      <c r="C162" s="25" t="n"/>
      <c r="D162" s="26" t="n"/>
      <c r="E162" s="25" t="n"/>
      <c r="F162" s="26" t="n"/>
      <c r="G162" s="25" t="n"/>
      <c r="H162" s="25" t="n"/>
      <c r="I162" s="24" t="n"/>
      <c r="J162" s="27">
        <f>IF(ISNUMBER($B162),IF(ISNUMBER($I162),$I162-$B162,TODAY()-$B162),"")</f>
        <v/>
      </c>
      <c r="K162" s="25" t="n"/>
      <c r="L162" s="28">
        <f>IF(ISNUMBER($B162),IF(ISNUMBER($I162),0,1),0)</f>
        <v/>
      </c>
      <c r="M162" s="28">
        <f>IF(AND(ISNUMBER($B162),ISNUMBER($I162)),$I162-$B162,"")</f>
        <v/>
      </c>
      <c r="N162" s="28">
        <f>IF($L162=1,$J162,"")</f>
        <v/>
      </c>
    </row>
    <row r="163">
      <c r="A163" s="23" t="n">
        <v>156</v>
      </c>
      <c r="B163" s="24" t="n"/>
      <c r="C163" s="25" t="n"/>
      <c r="D163" s="26" t="n"/>
      <c r="E163" s="25" t="n"/>
      <c r="F163" s="26" t="n"/>
      <c r="G163" s="25" t="n"/>
      <c r="H163" s="25" t="n"/>
      <c r="I163" s="24" t="n"/>
      <c r="J163" s="27">
        <f>IF(ISNUMBER($B163),IF(ISNUMBER($I163),$I163-$B163,TODAY()-$B163),"")</f>
        <v/>
      </c>
      <c r="K163" s="25" t="n"/>
      <c r="L163" s="28">
        <f>IF(ISNUMBER($B163),IF(ISNUMBER($I163),0,1),0)</f>
        <v/>
      </c>
      <c r="M163" s="28">
        <f>IF(AND(ISNUMBER($B163),ISNUMBER($I163)),$I163-$B163,"")</f>
        <v/>
      </c>
      <c r="N163" s="28">
        <f>IF($L163=1,$J163,"")</f>
        <v/>
      </c>
    </row>
    <row r="164">
      <c r="A164" s="23" t="n">
        <v>157</v>
      </c>
      <c r="B164" s="24" t="n"/>
      <c r="C164" s="25" t="n"/>
      <c r="D164" s="26" t="n"/>
      <c r="E164" s="25" t="n"/>
      <c r="F164" s="26" t="n"/>
      <c r="G164" s="25" t="n"/>
      <c r="H164" s="25" t="n"/>
      <c r="I164" s="24" t="n"/>
      <c r="J164" s="27">
        <f>IF(ISNUMBER($B164),IF(ISNUMBER($I164),$I164-$B164,TODAY()-$B164),"")</f>
        <v/>
      </c>
      <c r="K164" s="25" t="n"/>
      <c r="L164" s="28">
        <f>IF(ISNUMBER($B164),IF(ISNUMBER($I164),0,1),0)</f>
        <v/>
      </c>
      <c r="M164" s="28">
        <f>IF(AND(ISNUMBER($B164),ISNUMBER($I164)),$I164-$B164,"")</f>
        <v/>
      </c>
      <c r="N164" s="28">
        <f>IF($L164=1,$J164,"")</f>
        <v/>
      </c>
    </row>
    <row r="165">
      <c r="A165" s="23" t="n">
        <v>158</v>
      </c>
      <c r="B165" s="24" t="n"/>
      <c r="C165" s="25" t="n"/>
      <c r="D165" s="26" t="n"/>
      <c r="E165" s="25" t="n"/>
      <c r="F165" s="26" t="n"/>
      <c r="G165" s="25" t="n"/>
      <c r="H165" s="25" t="n"/>
      <c r="I165" s="24" t="n"/>
      <c r="J165" s="27">
        <f>IF(ISNUMBER($B165),IF(ISNUMBER($I165),$I165-$B165,TODAY()-$B165),"")</f>
        <v/>
      </c>
      <c r="K165" s="25" t="n"/>
      <c r="L165" s="28">
        <f>IF(ISNUMBER($B165),IF(ISNUMBER($I165),0,1),0)</f>
        <v/>
      </c>
      <c r="M165" s="28">
        <f>IF(AND(ISNUMBER($B165),ISNUMBER($I165)),$I165-$B165,"")</f>
        <v/>
      </c>
      <c r="N165" s="28">
        <f>IF($L165=1,$J165,"")</f>
        <v/>
      </c>
    </row>
    <row r="166">
      <c r="A166" s="23" t="n">
        <v>159</v>
      </c>
      <c r="B166" s="24" t="n"/>
      <c r="C166" s="25" t="n"/>
      <c r="D166" s="26" t="n"/>
      <c r="E166" s="25" t="n"/>
      <c r="F166" s="26" t="n"/>
      <c r="G166" s="25" t="n"/>
      <c r="H166" s="25" t="n"/>
      <c r="I166" s="24" t="n"/>
      <c r="J166" s="27">
        <f>IF(ISNUMBER($B166),IF(ISNUMBER($I166),$I166-$B166,TODAY()-$B166),"")</f>
        <v/>
      </c>
      <c r="K166" s="25" t="n"/>
      <c r="L166" s="28">
        <f>IF(ISNUMBER($B166),IF(ISNUMBER($I166),0,1),0)</f>
        <v/>
      </c>
      <c r="M166" s="28">
        <f>IF(AND(ISNUMBER($B166),ISNUMBER($I166)),$I166-$B166,"")</f>
        <v/>
      </c>
      <c r="N166" s="28">
        <f>IF($L166=1,$J166,"")</f>
        <v/>
      </c>
    </row>
    <row r="167">
      <c r="A167" s="23" t="n">
        <v>160</v>
      </c>
      <c r="B167" s="24" t="n"/>
      <c r="C167" s="25" t="n"/>
      <c r="D167" s="26" t="n"/>
      <c r="E167" s="25" t="n"/>
      <c r="F167" s="26" t="n"/>
      <c r="G167" s="25" t="n"/>
      <c r="H167" s="25" t="n"/>
      <c r="I167" s="24" t="n"/>
      <c r="J167" s="27">
        <f>IF(ISNUMBER($B167),IF(ISNUMBER($I167),$I167-$B167,TODAY()-$B167),"")</f>
        <v/>
      </c>
      <c r="K167" s="25" t="n"/>
      <c r="L167" s="28">
        <f>IF(ISNUMBER($B167),IF(ISNUMBER($I167),0,1),0)</f>
        <v/>
      </c>
      <c r="M167" s="28">
        <f>IF(AND(ISNUMBER($B167),ISNUMBER($I167)),$I167-$B167,"")</f>
        <v/>
      </c>
      <c r="N167" s="28">
        <f>IF($L167=1,$J167,"")</f>
        <v/>
      </c>
    </row>
    <row r="168">
      <c r="A168" s="23" t="n">
        <v>161</v>
      </c>
      <c r="B168" s="24" t="n"/>
      <c r="C168" s="25" t="n"/>
      <c r="D168" s="26" t="n"/>
      <c r="E168" s="25" t="n"/>
      <c r="F168" s="26" t="n"/>
      <c r="G168" s="25" t="n"/>
      <c r="H168" s="25" t="n"/>
      <c r="I168" s="24" t="n"/>
      <c r="J168" s="27">
        <f>IF(ISNUMBER($B168),IF(ISNUMBER($I168),$I168-$B168,TODAY()-$B168),"")</f>
        <v/>
      </c>
      <c r="K168" s="25" t="n"/>
      <c r="L168" s="28">
        <f>IF(ISNUMBER($B168),IF(ISNUMBER($I168),0,1),0)</f>
        <v/>
      </c>
      <c r="M168" s="28">
        <f>IF(AND(ISNUMBER($B168),ISNUMBER($I168)),$I168-$B168,"")</f>
        <v/>
      </c>
      <c r="N168" s="28">
        <f>IF($L168=1,$J168,"")</f>
        <v/>
      </c>
    </row>
    <row r="169">
      <c r="A169" s="23" t="n">
        <v>162</v>
      </c>
      <c r="B169" s="24" t="n"/>
      <c r="C169" s="25" t="n"/>
      <c r="D169" s="26" t="n"/>
      <c r="E169" s="25" t="n"/>
      <c r="F169" s="26" t="n"/>
      <c r="G169" s="25" t="n"/>
      <c r="H169" s="25" t="n"/>
      <c r="I169" s="24" t="n"/>
      <c r="J169" s="27">
        <f>IF(ISNUMBER($B169),IF(ISNUMBER($I169),$I169-$B169,TODAY()-$B169),"")</f>
        <v/>
      </c>
      <c r="K169" s="25" t="n"/>
      <c r="L169" s="28">
        <f>IF(ISNUMBER($B169),IF(ISNUMBER($I169),0,1),0)</f>
        <v/>
      </c>
      <c r="M169" s="28">
        <f>IF(AND(ISNUMBER($B169),ISNUMBER($I169)),$I169-$B169,"")</f>
        <v/>
      </c>
      <c r="N169" s="28">
        <f>IF($L169=1,$J169,"")</f>
        <v/>
      </c>
    </row>
    <row r="170">
      <c r="A170" s="23" t="n">
        <v>163</v>
      </c>
      <c r="B170" s="24" t="n"/>
      <c r="C170" s="25" t="n"/>
      <c r="D170" s="26" t="n"/>
      <c r="E170" s="25" t="n"/>
      <c r="F170" s="26" t="n"/>
      <c r="G170" s="25" t="n"/>
      <c r="H170" s="25" t="n"/>
      <c r="I170" s="24" t="n"/>
      <c r="J170" s="27">
        <f>IF(ISNUMBER($B170),IF(ISNUMBER($I170),$I170-$B170,TODAY()-$B170),"")</f>
        <v/>
      </c>
      <c r="K170" s="25" t="n"/>
      <c r="L170" s="28">
        <f>IF(ISNUMBER($B170),IF(ISNUMBER($I170),0,1),0)</f>
        <v/>
      </c>
      <c r="M170" s="28">
        <f>IF(AND(ISNUMBER($B170),ISNUMBER($I170)),$I170-$B170,"")</f>
        <v/>
      </c>
      <c r="N170" s="28">
        <f>IF($L170=1,$J170,"")</f>
        <v/>
      </c>
    </row>
    <row r="171">
      <c r="A171" s="23" t="n">
        <v>164</v>
      </c>
      <c r="B171" s="24" t="n"/>
      <c r="C171" s="25" t="n"/>
      <c r="D171" s="26" t="n"/>
      <c r="E171" s="25" t="n"/>
      <c r="F171" s="26" t="n"/>
      <c r="G171" s="25" t="n"/>
      <c r="H171" s="25" t="n"/>
      <c r="I171" s="24" t="n"/>
      <c r="J171" s="27">
        <f>IF(ISNUMBER($B171),IF(ISNUMBER($I171),$I171-$B171,TODAY()-$B171),"")</f>
        <v/>
      </c>
      <c r="K171" s="25" t="n"/>
      <c r="L171" s="28">
        <f>IF(ISNUMBER($B171),IF(ISNUMBER($I171),0,1),0)</f>
        <v/>
      </c>
      <c r="M171" s="28">
        <f>IF(AND(ISNUMBER($B171),ISNUMBER($I171)),$I171-$B171,"")</f>
        <v/>
      </c>
      <c r="N171" s="28">
        <f>IF($L171=1,$J171,"")</f>
        <v/>
      </c>
    </row>
    <row r="172">
      <c r="A172" s="23" t="n">
        <v>165</v>
      </c>
      <c r="B172" s="24" t="n"/>
      <c r="C172" s="25" t="n"/>
      <c r="D172" s="26" t="n"/>
      <c r="E172" s="25" t="n"/>
      <c r="F172" s="26" t="n"/>
      <c r="G172" s="25" t="n"/>
      <c r="H172" s="25" t="n"/>
      <c r="I172" s="24" t="n"/>
      <c r="J172" s="27">
        <f>IF(ISNUMBER($B172),IF(ISNUMBER($I172),$I172-$B172,TODAY()-$B172),"")</f>
        <v/>
      </c>
      <c r="K172" s="25" t="n"/>
      <c r="L172" s="28">
        <f>IF(ISNUMBER($B172),IF(ISNUMBER($I172),0,1),0)</f>
        <v/>
      </c>
      <c r="M172" s="28">
        <f>IF(AND(ISNUMBER($B172),ISNUMBER($I172)),$I172-$B172,"")</f>
        <v/>
      </c>
      <c r="N172" s="28">
        <f>IF($L172=1,$J172,"")</f>
        <v/>
      </c>
    </row>
    <row r="173">
      <c r="A173" s="23" t="n">
        <v>166</v>
      </c>
      <c r="B173" s="24" t="n"/>
      <c r="C173" s="25" t="n"/>
      <c r="D173" s="26" t="n"/>
      <c r="E173" s="25" t="n"/>
      <c r="F173" s="26" t="n"/>
      <c r="G173" s="25" t="n"/>
      <c r="H173" s="25" t="n"/>
      <c r="I173" s="24" t="n"/>
      <c r="J173" s="27">
        <f>IF(ISNUMBER($B173),IF(ISNUMBER($I173),$I173-$B173,TODAY()-$B173),"")</f>
        <v/>
      </c>
      <c r="K173" s="25" t="n"/>
      <c r="L173" s="28">
        <f>IF(ISNUMBER($B173),IF(ISNUMBER($I173),0,1),0)</f>
        <v/>
      </c>
      <c r="M173" s="28">
        <f>IF(AND(ISNUMBER($B173),ISNUMBER($I173)),$I173-$B173,"")</f>
        <v/>
      </c>
      <c r="N173" s="28">
        <f>IF($L173=1,$J173,"")</f>
        <v/>
      </c>
    </row>
    <row r="174">
      <c r="A174" s="23" t="n">
        <v>167</v>
      </c>
      <c r="B174" s="24" t="n"/>
      <c r="C174" s="25" t="n"/>
      <c r="D174" s="26" t="n"/>
      <c r="E174" s="25" t="n"/>
      <c r="F174" s="26" t="n"/>
      <c r="G174" s="25" t="n"/>
      <c r="H174" s="25" t="n"/>
      <c r="I174" s="24" t="n"/>
      <c r="J174" s="27">
        <f>IF(ISNUMBER($B174),IF(ISNUMBER($I174),$I174-$B174,TODAY()-$B174),"")</f>
        <v/>
      </c>
      <c r="K174" s="25" t="n"/>
      <c r="L174" s="28">
        <f>IF(ISNUMBER($B174),IF(ISNUMBER($I174),0,1),0)</f>
        <v/>
      </c>
      <c r="M174" s="28">
        <f>IF(AND(ISNUMBER($B174),ISNUMBER($I174)),$I174-$B174,"")</f>
        <v/>
      </c>
      <c r="N174" s="28">
        <f>IF($L174=1,$J174,"")</f>
        <v/>
      </c>
    </row>
    <row r="175">
      <c r="A175" s="23" t="n">
        <v>168</v>
      </c>
      <c r="B175" s="24" t="n"/>
      <c r="C175" s="25" t="n"/>
      <c r="D175" s="26" t="n"/>
      <c r="E175" s="25" t="n"/>
      <c r="F175" s="26" t="n"/>
      <c r="G175" s="25" t="n"/>
      <c r="H175" s="25" t="n"/>
      <c r="I175" s="24" t="n"/>
      <c r="J175" s="27">
        <f>IF(ISNUMBER($B175),IF(ISNUMBER($I175),$I175-$B175,TODAY()-$B175),"")</f>
        <v/>
      </c>
      <c r="K175" s="25" t="n"/>
      <c r="L175" s="28">
        <f>IF(ISNUMBER($B175),IF(ISNUMBER($I175),0,1),0)</f>
        <v/>
      </c>
      <c r="M175" s="28">
        <f>IF(AND(ISNUMBER($B175),ISNUMBER($I175)),$I175-$B175,"")</f>
        <v/>
      </c>
      <c r="N175" s="28">
        <f>IF($L175=1,$J175,"")</f>
        <v/>
      </c>
    </row>
    <row r="176">
      <c r="A176" s="23" t="n">
        <v>169</v>
      </c>
      <c r="B176" s="24" t="n"/>
      <c r="C176" s="25" t="n"/>
      <c r="D176" s="26" t="n"/>
      <c r="E176" s="25" t="n"/>
      <c r="F176" s="26" t="n"/>
      <c r="G176" s="25" t="n"/>
      <c r="H176" s="25" t="n"/>
      <c r="I176" s="24" t="n"/>
      <c r="J176" s="27">
        <f>IF(ISNUMBER($B176),IF(ISNUMBER($I176),$I176-$B176,TODAY()-$B176),"")</f>
        <v/>
      </c>
      <c r="K176" s="25" t="n"/>
      <c r="L176" s="28">
        <f>IF(ISNUMBER($B176),IF(ISNUMBER($I176),0,1),0)</f>
        <v/>
      </c>
      <c r="M176" s="28">
        <f>IF(AND(ISNUMBER($B176),ISNUMBER($I176)),$I176-$B176,"")</f>
        <v/>
      </c>
      <c r="N176" s="28">
        <f>IF($L176=1,$J176,"")</f>
        <v/>
      </c>
    </row>
    <row r="177">
      <c r="A177" s="23" t="n">
        <v>170</v>
      </c>
      <c r="B177" s="24" t="n"/>
      <c r="C177" s="25" t="n"/>
      <c r="D177" s="26" t="n"/>
      <c r="E177" s="25" t="n"/>
      <c r="F177" s="26" t="n"/>
      <c r="G177" s="25" t="n"/>
      <c r="H177" s="25" t="n"/>
      <c r="I177" s="24" t="n"/>
      <c r="J177" s="27">
        <f>IF(ISNUMBER($B177),IF(ISNUMBER($I177),$I177-$B177,TODAY()-$B177),"")</f>
        <v/>
      </c>
      <c r="K177" s="25" t="n"/>
      <c r="L177" s="28">
        <f>IF(ISNUMBER($B177),IF(ISNUMBER($I177),0,1),0)</f>
        <v/>
      </c>
      <c r="M177" s="28">
        <f>IF(AND(ISNUMBER($B177),ISNUMBER($I177)),$I177-$B177,"")</f>
        <v/>
      </c>
      <c r="N177" s="28">
        <f>IF($L177=1,$J177,"")</f>
        <v/>
      </c>
    </row>
    <row r="178">
      <c r="A178" s="23" t="n">
        <v>171</v>
      </c>
      <c r="B178" s="24" t="n"/>
      <c r="C178" s="25" t="n"/>
      <c r="D178" s="26" t="n"/>
      <c r="E178" s="25" t="n"/>
      <c r="F178" s="26" t="n"/>
      <c r="G178" s="25" t="n"/>
      <c r="H178" s="25" t="n"/>
      <c r="I178" s="24" t="n"/>
      <c r="J178" s="27">
        <f>IF(ISNUMBER($B178),IF(ISNUMBER($I178),$I178-$B178,TODAY()-$B178),"")</f>
        <v/>
      </c>
      <c r="K178" s="25" t="n"/>
      <c r="L178" s="28">
        <f>IF(ISNUMBER($B178),IF(ISNUMBER($I178),0,1),0)</f>
        <v/>
      </c>
      <c r="M178" s="28">
        <f>IF(AND(ISNUMBER($B178),ISNUMBER($I178)),$I178-$B178,"")</f>
        <v/>
      </c>
      <c r="N178" s="28">
        <f>IF($L178=1,$J178,"")</f>
        <v/>
      </c>
    </row>
    <row r="179">
      <c r="A179" s="23" t="n">
        <v>172</v>
      </c>
      <c r="B179" s="24" t="n"/>
      <c r="C179" s="25" t="n"/>
      <c r="D179" s="26" t="n"/>
      <c r="E179" s="25" t="n"/>
      <c r="F179" s="26" t="n"/>
      <c r="G179" s="25" t="n"/>
      <c r="H179" s="25" t="n"/>
      <c r="I179" s="24" t="n"/>
      <c r="J179" s="27">
        <f>IF(ISNUMBER($B179),IF(ISNUMBER($I179),$I179-$B179,TODAY()-$B179),"")</f>
        <v/>
      </c>
      <c r="K179" s="25" t="n"/>
      <c r="L179" s="28">
        <f>IF(ISNUMBER($B179),IF(ISNUMBER($I179),0,1),0)</f>
        <v/>
      </c>
      <c r="M179" s="28">
        <f>IF(AND(ISNUMBER($B179),ISNUMBER($I179)),$I179-$B179,"")</f>
        <v/>
      </c>
      <c r="N179" s="28">
        <f>IF($L179=1,$J179,"")</f>
        <v/>
      </c>
    </row>
    <row r="180">
      <c r="A180" s="23" t="n">
        <v>173</v>
      </c>
      <c r="B180" s="24" t="n"/>
      <c r="C180" s="25" t="n"/>
      <c r="D180" s="26" t="n"/>
      <c r="E180" s="25" t="n"/>
      <c r="F180" s="26" t="n"/>
      <c r="G180" s="25" t="n"/>
      <c r="H180" s="25" t="n"/>
      <c r="I180" s="24" t="n"/>
      <c r="J180" s="27">
        <f>IF(ISNUMBER($B180),IF(ISNUMBER($I180),$I180-$B180,TODAY()-$B180),"")</f>
        <v/>
      </c>
      <c r="K180" s="25" t="n"/>
      <c r="L180" s="28">
        <f>IF(ISNUMBER($B180),IF(ISNUMBER($I180),0,1),0)</f>
        <v/>
      </c>
      <c r="M180" s="28">
        <f>IF(AND(ISNUMBER($B180),ISNUMBER($I180)),$I180-$B180,"")</f>
        <v/>
      </c>
      <c r="N180" s="28">
        <f>IF($L180=1,$J180,"")</f>
        <v/>
      </c>
    </row>
    <row r="181">
      <c r="A181" s="23" t="n">
        <v>174</v>
      </c>
      <c r="B181" s="24" t="n"/>
      <c r="C181" s="25" t="n"/>
      <c r="D181" s="26" t="n"/>
      <c r="E181" s="25" t="n"/>
      <c r="F181" s="26" t="n"/>
      <c r="G181" s="25" t="n"/>
      <c r="H181" s="25" t="n"/>
      <c r="I181" s="24" t="n"/>
      <c r="J181" s="27">
        <f>IF(ISNUMBER($B181),IF(ISNUMBER($I181),$I181-$B181,TODAY()-$B181),"")</f>
        <v/>
      </c>
      <c r="K181" s="25" t="n"/>
      <c r="L181" s="28">
        <f>IF(ISNUMBER($B181),IF(ISNUMBER($I181),0,1),0)</f>
        <v/>
      </c>
      <c r="M181" s="28">
        <f>IF(AND(ISNUMBER($B181),ISNUMBER($I181)),$I181-$B181,"")</f>
        <v/>
      </c>
      <c r="N181" s="28">
        <f>IF($L181=1,$J181,"")</f>
        <v/>
      </c>
    </row>
    <row r="182">
      <c r="A182" s="23" t="n">
        <v>175</v>
      </c>
      <c r="B182" s="24" t="n"/>
      <c r="C182" s="25" t="n"/>
      <c r="D182" s="26" t="n"/>
      <c r="E182" s="25" t="n"/>
      <c r="F182" s="26" t="n"/>
      <c r="G182" s="25" t="n"/>
      <c r="H182" s="25" t="n"/>
      <c r="I182" s="24" t="n"/>
      <c r="J182" s="27">
        <f>IF(ISNUMBER($B182),IF(ISNUMBER($I182),$I182-$B182,TODAY()-$B182),"")</f>
        <v/>
      </c>
      <c r="K182" s="25" t="n"/>
      <c r="L182" s="28">
        <f>IF(ISNUMBER($B182),IF(ISNUMBER($I182),0,1),0)</f>
        <v/>
      </c>
      <c r="M182" s="28">
        <f>IF(AND(ISNUMBER($B182),ISNUMBER($I182)),$I182-$B182,"")</f>
        <v/>
      </c>
      <c r="N182" s="28">
        <f>IF($L182=1,$J182,"")</f>
        <v/>
      </c>
    </row>
    <row r="183">
      <c r="A183" s="23" t="n">
        <v>176</v>
      </c>
      <c r="B183" s="24" t="n"/>
      <c r="C183" s="25" t="n"/>
      <c r="D183" s="26" t="n"/>
      <c r="E183" s="25" t="n"/>
      <c r="F183" s="26" t="n"/>
      <c r="G183" s="25" t="n"/>
      <c r="H183" s="25" t="n"/>
      <c r="I183" s="24" t="n"/>
      <c r="J183" s="27">
        <f>IF(ISNUMBER($B183),IF(ISNUMBER($I183),$I183-$B183,TODAY()-$B183),"")</f>
        <v/>
      </c>
      <c r="K183" s="25" t="n"/>
      <c r="L183" s="28">
        <f>IF(ISNUMBER($B183),IF(ISNUMBER($I183),0,1),0)</f>
        <v/>
      </c>
      <c r="M183" s="28">
        <f>IF(AND(ISNUMBER($B183),ISNUMBER($I183)),$I183-$B183,"")</f>
        <v/>
      </c>
      <c r="N183" s="28">
        <f>IF($L183=1,$J183,"")</f>
        <v/>
      </c>
    </row>
    <row r="184">
      <c r="A184" s="23" t="n">
        <v>177</v>
      </c>
      <c r="B184" s="24" t="n"/>
      <c r="C184" s="25" t="n"/>
      <c r="D184" s="26" t="n"/>
      <c r="E184" s="25" t="n"/>
      <c r="F184" s="26" t="n"/>
      <c r="G184" s="25" t="n"/>
      <c r="H184" s="25" t="n"/>
      <c r="I184" s="24" t="n"/>
      <c r="J184" s="27">
        <f>IF(ISNUMBER($B184),IF(ISNUMBER($I184),$I184-$B184,TODAY()-$B184),"")</f>
        <v/>
      </c>
      <c r="K184" s="25" t="n"/>
      <c r="L184" s="28">
        <f>IF(ISNUMBER($B184),IF(ISNUMBER($I184),0,1),0)</f>
        <v/>
      </c>
      <c r="M184" s="28">
        <f>IF(AND(ISNUMBER($B184),ISNUMBER($I184)),$I184-$B184,"")</f>
        <v/>
      </c>
      <c r="N184" s="28">
        <f>IF($L184=1,$J184,"")</f>
        <v/>
      </c>
    </row>
    <row r="185">
      <c r="A185" s="23" t="n">
        <v>178</v>
      </c>
      <c r="B185" s="24" t="n"/>
      <c r="C185" s="25" t="n"/>
      <c r="D185" s="26" t="n"/>
      <c r="E185" s="25" t="n"/>
      <c r="F185" s="26" t="n"/>
      <c r="G185" s="25" t="n"/>
      <c r="H185" s="25" t="n"/>
      <c r="I185" s="24" t="n"/>
      <c r="J185" s="27">
        <f>IF(ISNUMBER($B185),IF(ISNUMBER($I185),$I185-$B185,TODAY()-$B185),"")</f>
        <v/>
      </c>
      <c r="K185" s="25" t="n"/>
      <c r="L185" s="28">
        <f>IF(ISNUMBER($B185),IF(ISNUMBER($I185),0,1),0)</f>
        <v/>
      </c>
      <c r="M185" s="28">
        <f>IF(AND(ISNUMBER($B185),ISNUMBER($I185)),$I185-$B185,"")</f>
        <v/>
      </c>
      <c r="N185" s="28">
        <f>IF($L185=1,$J185,"")</f>
        <v/>
      </c>
    </row>
    <row r="186">
      <c r="A186" s="23" t="n">
        <v>179</v>
      </c>
      <c r="B186" s="24" t="n"/>
      <c r="C186" s="25" t="n"/>
      <c r="D186" s="26" t="n"/>
      <c r="E186" s="25" t="n"/>
      <c r="F186" s="26" t="n"/>
      <c r="G186" s="25" t="n"/>
      <c r="H186" s="25" t="n"/>
      <c r="I186" s="24" t="n"/>
      <c r="J186" s="27">
        <f>IF(ISNUMBER($B186),IF(ISNUMBER($I186),$I186-$B186,TODAY()-$B186),"")</f>
        <v/>
      </c>
      <c r="K186" s="25" t="n"/>
      <c r="L186" s="28">
        <f>IF(ISNUMBER($B186),IF(ISNUMBER($I186),0,1),0)</f>
        <v/>
      </c>
      <c r="M186" s="28">
        <f>IF(AND(ISNUMBER($B186),ISNUMBER($I186)),$I186-$B186,"")</f>
        <v/>
      </c>
      <c r="N186" s="28">
        <f>IF($L186=1,$J186,"")</f>
        <v/>
      </c>
    </row>
    <row r="187">
      <c r="A187" s="23" t="n">
        <v>180</v>
      </c>
      <c r="B187" s="24" t="n"/>
      <c r="C187" s="25" t="n"/>
      <c r="D187" s="26" t="n"/>
      <c r="E187" s="25" t="n"/>
      <c r="F187" s="26" t="n"/>
      <c r="G187" s="25" t="n"/>
      <c r="H187" s="25" t="n"/>
      <c r="I187" s="24" t="n"/>
      <c r="J187" s="27">
        <f>IF(ISNUMBER($B187),IF(ISNUMBER($I187),$I187-$B187,TODAY()-$B187),"")</f>
        <v/>
      </c>
      <c r="K187" s="25" t="n"/>
      <c r="L187" s="28">
        <f>IF(ISNUMBER($B187),IF(ISNUMBER($I187),0,1),0)</f>
        <v/>
      </c>
      <c r="M187" s="28">
        <f>IF(AND(ISNUMBER($B187),ISNUMBER($I187)),$I187-$B187,"")</f>
        <v/>
      </c>
      <c r="N187" s="28">
        <f>IF($L187=1,$J187,"")</f>
        <v/>
      </c>
    </row>
    <row r="188">
      <c r="A188" s="23" t="n">
        <v>181</v>
      </c>
      <c r="B188" s="24" t="n"/>
      <c r="C188" s="25" t="n"/>
      <c r="D188" s="26" t="n"/>
      <c r="E188" s="25" t="n"/>
      <c r="F188" s="26" t="n"/>
      <c r="G188" s="25" t="n"/>
      <c r="H188" s="25" t="n"/>
      <c r="I188" s="24" t="n"/>
      <c r="J188" s="27">
        <f>IF(ISNUMBER($B188),IF(ISNUMBER($I188),$I188-$B188,TODAY()-$B188),"")</f>
        <v/>
      </c>
      <c r="K188" s="25" t="n"/>
      <c r="L188" s="28">
        <f>IF(ISNUMBER($B188),IF(ISNUMBER($I188),0,1),0)</f>
        <v/>
      </c>
      <c r="M188" s="28">
        <f>IF(AND(ISNUMBER($B188),ISNUMBER($I188)),$I188-$B188,"")</f>
        <v/>
      </c>
      <c r="N188" s="28">
        <f>IF($L188=1,$J188,"")</f>
        <v/>
      </c>
    </row>
    <row r="189">
      <c r="A189" s="23" t="n">
        <v>182</v>
      </c>
      <c r="B189" s="24" t="n"/>
      <c r="C189" s="25" t="n"/>
      <c r="D189" s="26" t="n"/>
      <c r="E189" s="25" t="n"/>
      <c r="F189" s="26" t="n"/>
      <c r="G189" s="25" t="n"/>
      <c r="H189" s="25" t="n"/>
      <c r="I189" s="24" t="n"/>
      <c r="J189" s="27">
        <f>IF(ISNUMBER($B189),IF(ISNUMBER($I189),$I189-$B189,TODAY()-$B189),"")</f>
        <v/>
      </c>
      <c r="K189" s="25" t="n"/>
      <c r="L189" s="28">
        <f>IF(ISNUMBER($B189),IF(ISNUMBER($I189),0,1),0)</f>
        <v/>
      </c>
      <c r="M189" s="28">
        <f>IF(AND(ISNUMBER($B189),ISNUMBER($I189)),$I189-$B189,"")</f>
        <v/>
      </c>
      <c r="N189" s="28">
        <f>IF($L189=1,$J189,"")</f>
        <v/>
      </c>
    </row>
    <row r="190">
      <c r="A190" s="23" t="n">
        <v>183</v>
      </c>
      <c r="B190" s="24" t="n"/>
      <c r="C190" s="25" t="n"/>
      <c r="D190" s="26" t="n"/>
      <c r="E190" s="25" t="n"/>
      <c r="F190" s="26" t="n"/>
      <c r="G190" s="25" t="n"/>
      <c r="H190" s="25" t="n"/>
      <c r="I190" s="24" t="n"/>
      <c r="J190" s="27">
        <f>IF(ISNUMBER($B190),IF(ISNUMBER($I190),$I190-$B190,TODAY()-$B190),"")</f>
        <v/>
      </c>
      <c r="K190" s="25" t="n"/>
      <c r="L190" s="28">
        <f>IF(ISNUMBER($B190),IF(ISNUMBER($I190),0,1),0)</f>
        <v/>
      </c>
      <c r="M190" s="28">
        <f>IF(AND(ISNUMBER($B190),ISNUMBER($I190)),$I190-$B190,"")</f>
        <v/>
      </c>
      <c r="N190" s="28">
        <f>IF($L190=1,$J190,"")</f>
        <v/>
      </c>
    </row>
    <row r="191">
      <c r="A191" s="23" t="n">
        <v>184</v>
      </c>
      <c r="B191" s="24" t="n"/>
      <c r="C191" s="25" t="n"/>
      <c r="D191" s="26" t="n"/>
      <c r="E191" s="25" t="n"/>
      <c r="F191" s="26" t="n"/>
      <c r="G191" s="25" t="n"/>
      <c r="H191" s="25" t="n"/>
      <c r="I191" s="24" t="n"/>
      <c r="J191" s="27">
        <f>IF(ISNUMBER($B191),IF(ISNUMBER($I191),$I191-$B191,TODAY()-$B191),"")</f>
        <v/>
      </c>
      <c r="K191" s="25" t="n"/>
      <c r="L191" s="28">
        <f>IF(ISNUMBER($B191),IF(ISNUMBER($I191),0,1),0)</f>
        <v/>
      </c>
      <c r="M191" s="28">
        <f>IF(AND(ISNUMBER($B191),ISNUMBER($I191)),$I191-$B191,"")</f>
        <v/>
      </c>
      <c r="N191" s="28">
        <f>IF($L191=1,$J191,"")</f>
        <v/>
      </c>
    </row>
    <row r="192">
      <c r="A192" s="23" t="n">
        <v>185</v>
      </c>
      <c r="B192" s="24" t="n"/>
      <c r="C192" s="25" t="n"/>
      <c r="D192" s="26" t="n"/>
      <c r="E192" s="25" t="n"/>
      <c r="F192" s="26" t="n"/>
      <c r="G192" s="25" t="n"/>
      <c r="H192" s="25" t="n"/>
      <c r="I192" s="24" t="n"/>
      <c r="J192" s="27">
        <f>IF(ISNUMBER($B192),IF(ISNUMBER($I192),$I192-$B192,TODAY()-$B192),"")</f>
        <v/>
      </c>
      <c r="K192" s="25" t="n"/>
      <c r="L192" s="28">
        <f>IF(ISNUMBER($B192),IF(ISNUMBER($I192),0,1),0)</f>
        <v/>
      </c>
      <c r="M192" s="28">
        <f>IF(AND(ISNUMBER($B192),ISNUMBER($I192)),$I192-$B192,"")</f>
        <v/>
      </c>
      <c r="N192" s="28">
        <f>IF($L192=1,$J192,"")</f>
        <v/>
      </c>
    </row>
    <row r="193">
      <c r="A193" s="23" t="n">
        <v>186</v>
      </c>
      <c r="B193" s="24" t="n"/>
      <c r="C193" s="25" t="n"/>
      <c r="D193" s="26" t="n"/>
      <c r="E193" s="25" t="n"/>
      <c r="F193" s="26" t="n"/>
      <c r="G193" s="25" t="n"/>
      <c r="H193" s="25" t="n"/>
      <c r="I193" s="24" t="n"/>
      <c r="J193" s="27">
        <f>IF(ISNUMBER($B193),IF(ISNUMBER($I193),$I193-$B193,TODAY()-$B193),"")</f>
        <v/>
      </c>
      <c r="K193" s="25" t="n"/>
      <c r="L193" s="28">
        <f>IF(ISNUMBER($B193),IF(ISNUMBER($I193),0,1),0)</f>
        <v/>
      </c>
      <c r="M193" s="28">
        <f>IF(AND(ISNUMBER($B193),ISNUMBER($I193)),$I193-$B193,"")</f>
        <v/>
      </c>
      <c r="N193" s="28">
        <f>IF($L193=1,$J193,"")</f>
        <v/>
      </c>
    </row>
    <row r="194">
      <c r="A194" s="23" t="n">
        <v>187</v>
      </c>
      <c r="B194" s="24" t="n"/>
      <c r="C194" s="25" t="n"/>
      <c r="D194" s="26" t="n"/>
      <c r="E194" s="25" t="n"/>
      <c r="F194" s="26" t="n"/>
      <c r="G194" s="25" t="n"/>
      <c r="H194" s="25" t="n"/>
      <c r="I194" s="24" t="n"/>
      <c r="J194" s="27">
        <f>IF(ISNUMBER($B194),IF(ISNUMBER($I194),$I194-$B194,TODAY()-$B194),"")</f>
        <v/>
      </c>
      <c r="K194" s="25" t="n"/>
      <c r="L194" s="28">
        <f>IF(ISNUMBER($B194),IF(ISNUMBER($I194),0,1),0)</f>
        <v/>
      </c>
      <c r="M194" s="28">
        <f>IF(AND(ISNUMBER($B194),ISNUMBER($I194)),$I194-$B194,"")</f>
        <v/>
      </c>
      <c r="N194" s="28">
        <f>IF($L194=1,$J194,"")</f>
        <v/>
      </c>
    </row>
    <row r="195">
      <c r="A195" s="23" t="n">
        <v>188</v>
      </c>
      <c r="B195" s="24" t="n"/>
      <c r="C195" s="25" t="n"/>
      <c r="D195" s="26" t="n"/>
      <c r="E195" s="25" t="n"/>
      <c r="F195" s="26" t="n"/>
      <c r="G195" s="25" t="n"/>
      <c r="H195" s="25" t="n"/>
      <c r="I195" s="24" t="n"/>
      <c r="J195" s="27">
        <f>IF(ISNUMBER($B195),IF(ISNUMBER($I195),$I195-$B195,TODAY()-$B195),"")</f>
        <v/>
      </c>
      <c r="K195" s="25" t="n"/>
      <c r="L195" s="28">
        <f>IF(ISNUMBER($B195),IF(ISNUMBER($I195),0,1),0)</f>
        <v/>
      </c>
      <c r="M195" s="28">
        <f>IF(AND(ISNUMBER($B195),ISNUMBER($I195)),$I195-$B195,"")</f>
        <v/>
      </c>
      <c r="N195" s="28">
        <f>IF($L195=1,$J195,"")</f>
        <v/>
      </c>
    </row>
    <row r="196">
      <c r="A196" s="23" t="n">
        <v>189</v>
      </c>
      <c r="B196" s="24" t="n"/>
      <c r="C196" s="25" t="n"/>
      <c r="D196" s="26" t="n"/>
      <c r="E196" s="25" t="n"/>
      <c r="F196" s="26" t="n"/>
      <c r="G196" s="25" t="n"/>
      <c r="H196" s="25" t="n"/>
      <c r="I196" s="24" t="n"/>
      <c r="J196" s="27">
        <f>IF(ISNUMBER($B196),IF(ISNUMBER($I196),$I196-$B196,TODAY()-$B196),"")</f>
        <v/>
      </c>
      <c r="K196" s="25" t="n"/>
      <c r="L196" s="28">
        <f>IF(ISNUMBER($B196),IF(ISNUMBER($I196),0,1),0)</f>
        <v/>
      </c>
      <c r="M196" s="28">
        <f>IF(AND(ISNUMBER($B196),ISNUMBER($I196)),$I196-$B196,"")</f>
        <v/>
      </c>
      <c r="N196" s="28">
        <f>IF($L196=1,$J196,"")</f>
        <v/>
      </c>
    </row>
    <row r="197">
      <c r="A197" s="23" t="n">
        <v>190</v>
      </c>
      <c r="B197" s="24" t="n"/>
      <c r="C197" s="25" t="n"/>
      <c r="D197" s="26" t="n"/>
      <c r="E197" s="25" t="n"/>
      <c r="F197" s="26" t="n"/>
      <c r="G197" s="25" t="n"/>
      <c r="H197" s="25" t="n"/>
      <c r="I197" s="24" t="n"/>
      <c r="J197" s="27">
        <f>IF(ISNUMBER($B197),IF(ISNUMBER($I197),$I197-$B197,TODAY()-$B197),"")</f>
        <v/>
      </c>
      <c r="K197" s="25" t="n"/>
      <c r="L197" s="28">
        <f>IF(ISNUMBER($B197),IF(ISNUMBER($I197),0,1),0)</f>
        <v/>
      </c>
      <c r="M197" s="28">
        <f>IF(AND(ISNUMBER($B197),ISNUMBER($I197)),$I197-$B197,"")</f>
        <v/>
      </c>
      <c r="N197" s="28">
        <f>IF($L197=1,$J197,"")</f>
        <v/>
      </c>
    </row>
    <row r="198">
      <c r="A198" s="23" t="n">
        <v>191</v>
      </c>
      <c r="B198" s="24" t="n"/>
      <c r="C198" s="25" t="n"/>
      <c r="D198" s="26" t="n"/>
      <c r="E198" s="25" t="n"/>
      <c r="F198" s="26" t="n"/>
      <c r="G198" s="25" t="n"/>
      <c r="H198" s="25" t="n"/>
      <c r="I198" s="24" t="n"/>
      <c r="J198" s="27">
        <f>IF(ISNUMBER($B198),IF(ISNUMBER($I198),$I198-$B198,TODAY()-$B198),"")</f>
        <v/>
      </c>
      <c r="K198" s="25" t="n"/>
      <c r="L198" s="28">
        <f>IF(ISNUMBER($B198),IF(ISNUMBER($I198),0,1),0)</f>
        <v/>
      </c>
      <c r="M198" s="28">
        <f>IF(AND(ISNUMBER($B198),ISNUMBER($I198)),$I198-$B198,"")</f>
        <v/>
      </c>
      <c r="N198" s="28">
        <f>IF($L198=1,$J198,"")</f>
        <v/>
      </c>
    </row>
    <row r="199">
      <c r="A199" s="23" t="n">
        <v>192</v>
      </c>
      <c r="B199" s="24" t="n"/>
      <c r="C199" s="25" t="n"/>
      <c r="D199" s="26" t="n"/>
      <c r="E199" s="25" t="n"/>
      <c r="F199" s="26" t="n"/>
      <c r="G199" s="25" t="n"/>
      <c r="H199" s="25" t="n"/>
      <c r="I199" s="24" t="n"/>
      <c r="J199" s="27">
        <f>IF(ISNUMBER($B199),IF(ISNUMBER($I199),$I199-$B199,TODAY()-$B199),"")</f>
        <v/>
      </c>
      <c r="K199" s="25" t="n"/>
      <c r="L199" s="28">
        <f>IF(ISNUMBER($B199),IF(ISNUMBER($I199),0,1),0)</f>
        <v/>
      </c>
      <c r="M199" s="28">
        <f>IF(AND(ISNUMBER($B199),ISNUMBER($I199)),$I199-$B199,"")</f>
        <v/>
      </c>
      <c r="N199" s="28">
        <f>IF($L199=1,$J199,"")</f>
        <v/>
      </c>
    </row>
    <row r="200">
      <c r="A200" s="23" t="n">
        <v>193</v>
      </c>
      <c r="B200" s="24" t="n"/>
      <c r="C200" s="25" t="n"/>
      <c r="D200" s="26" t="n"/>
      <c r="E200" s="25" t="n"/>
      <c r="F200" s="26" t="n"/>
      <c r="G200" s="25" t="n"/>
      <c r="H200" s="25" t="n"/>
      <c r="I200" s="24" t="n"/>
      <c r="J200" s="27">
        <f>IF(ISNUMBER($B200),IF(ISNUMBER($I200),$I200-$B200,TODAY()-$B200),"")</f>
        <v/>
      </c>
      <c r="K200" s="25" t="n"/>
      <c r="L200" s="28">
        <f>IF(ISNUMBER($B200),IF(ISNUMBER($I200),0,1),0)</f>
        <v/>
      </c>
      <c r="M200" s="28">
        <f>IF(AND(ISNUMBER($B200),ISNUMBER($I200)),$I200-$B200,"")</f>
        <v/>
      </c>
      <c r="N200" s="28">
        <f>IF($L200=1,$J200,"")</f>
        <v/>
      </c>
    </row>
    <row r="201">
      <c r="A201" s="23" t="n">
        <v>194</v>
      </c>
      <c r="B201" s="24" t="n"/>
      <c r="C201" s="25" t="n"/>
      <c r="D201" s="26" t="n"/>
      <c r="E201" s="25" t="n"/>
      <c r="F201" s="26" t="n"/>
      <c r="G201" s="25" t="n"/>
      <c r="H201" s="25" t="n"/>
      <c r="I201" s="24" t="n"/>
      <c r="J201" s="27">
        <f>IF(ISNUMBER($B201),IF(ISNUMBER($I201),$I201-$B201,TODAY()-$B201),"")</f>
        <v/>
      </c>
      <c r="K201" s="25" t="n"/>
      <c r="L201" s="28">
        <f>IF(ISNUMBER($B201),IF(ISNUMBER($I201),0,1),0)</f>
        <v/>
      </c>
      <c r="M201" s="28">
        <f>IF(AND(ISNUMBER($B201),ISNUMBER($I201)),$I201-$B201,"")</f>
        <v/>
      </c>
      <c r="N201" s="28">
        <f>IF($L201=1,$J201,"")</f>
        <v/>
      </c>
    </row>
    <row r="202">
      <c r="A202" s="23" t="n">
        <v>195</v>
      </c>
      <c r="B202" s="24" t="n"/>
      <c r="C202" s="25" t="n"/>
      <c r="D202" s="26" t="n"/>
      <c r="E202" s="25" t="n"/>
      <c r="F202" s="26" t="n"/>
      <c r="G202" s="25" t="n"/>
      <c r="H202" s="25" t="n"/>
      <c r="I202" s="24" t="n"/>
      <c r="J202" s="27">
        <f>IF(ISNUMBER($B202),IF(ISNUMBER($I202),$I202-$B202,TODAY()-$B202),"")</f>
        <v/>
      </c>
      <c r="K202" s="25" t="n"/>
      <c r="L202" s="28">
        <f>IF(ISNUMBER($B202),IF(ISNUMBER($I202),0,1),0)</f>
        <v/>
      </c>
      <c r="M202" s="28">
        <f>IF(AND(ISNUMBER($B202),ISNUMBER($I202)),$I202-$B202,"")</f>
        <v/>
      </c>
      <c r="N202" s="28">
        <f>IF($L202=1,$J202,"")</f>
        <v/>
      </c>
    </row>
    <row r="203">
      <c r="A203" s="23" t="n">
        <v>196</v>
      </c>
      <c r="B203" s="24" t="n"/>
      <c r="C203" s="25" t="n"/>
      <c r="D203" s="26" t="n"/>
      <c r="E203" s="25" t="n"/>
      <c r="F203" s="26" t="n"/>
      <c r="G203" s="25" t="n"/>
      <c r="H203" s="25" t="n"/>
      <c r="I203" s="24" t="n"/>
      <c r="J203" s="27">
        <f>IF(ISNUMBER($B203),IF(ISNUMBER($I203),$I203-$B203,TODAY()-$B203),"")</f>
        <v/>
      </c>
      <c r="K203" s="25" t="n"/>
      <c r="L203" s="28">
        <f>IF(ISNUMBER($B203),IF(ISNUMBER($I203),0,1),0)</f>
        <v/>
      </c>
      <c r="M203" s="28">
        <f>IF(AND(ISNUMBER($B203),ISNUMBER($I203)),$I203-$B203,"")</f>
        <v/>
      </c>
      <c r="N203" s="28">
        <f>IF($L203=1,$J203,"")</f>
        <v/>
      </c>
    </row>
    <row r="204">
      <c r="A204" s="23" t="n">
        <v>197</v>
      </c>
      <c r="B204" s="24" t="n"/>
      <c r="C204" s="25" t="n"/>
      <c r="D204" s="26" t="n"/>
      <c r="E204" s="25" t="n"/>
      <c r="F204" s="26" t="n"/>
      <c r="G204" s="25" t="n"/>
      <c r="H204" s="25" t="n"/>
      <c r="I204" s="24" t="n"/>
      <c r="J204" s="27">
        <f>IF(ISNUMBER($B204),IF(ISNUMBER($I204),$I204-$B204,TODAY()-$B204),"")</f>
        <v/>
      </c>
      <c r="K204" s="25" t="n"/>
      <c r="L204" s="28">
        <f>IF(ISNUMBER($B204),IF(ISNUMBER($I204),0,1),0)</f>
        <v/>
      </c>
      <c r="M204" s="28">
        <f>IF(AND(ISNUMBER($B204),ISNUMBER($I204)),$I204-$B204,"")</f>
        <v/>
      </c>
      <c r="N204" s="28">
        <f>IF($L204=1,$J204,"")</f>
        <v/>
      </c>
    </row>
    <row r="205">
      <c r="A205" s="23" t="n">
        <v>198</v>
      </c>
      <c r="B205" s="24" t="n"/>
      <c r="C205" s="25" t="n"/>
      <c r="D205" s="26" t="n"/>
      <c r="E205" s="25" t="n"/>
      <c r="F205" s="26" t="n"/>
      <c r="G205" s="25" t="n"/>
      <c r="H205" s="25" t="n"/>
      <c r="I205" s="24" t="n"/>
      <c r="J205" s="27">
        <f>IF(ISNUMBER($B205),IF(ISNUMBER($I205),$I205-$B205,TODAY()-$B205),"")</f>
        <v/>
      </c>
      <c r="K205" s="25" t="n"/>
      <c r="L205" s="28">
        <f>IF(ISNUMBER($B205),IF(ISNUMBER($I205),0,1),0)</f>
        <v/>
      </c>
      <c r="M205" s="28">
        <f>IF(AND(ISNUMBER($B205),ISNUMBER($I205)),$I205-$B205,"")</f>
        <v/>
      </c>
      <c r="N205" s="28">
        <f>IF($L205=1,$J205,"")</f>
        <v/>
      </c>
    </row>
    <row r="206">
      <c r="A206" s="23" t="n">
        <v>199</v>
      </c>
      <c r="B206" s="24" t="n"/>
      <c r="C206" s="25" t="n"/>
      <c r="D206" s="26" t="n"/>
      <c r="E206" s="25" t="n"/>
      <c r="F206" s="26" t="n"/>
      <c r="G206" s="25" t="n"/>
      <c r="H206" s="25" t="n"/>
      <c r="I206" s="24" t="n"/>
      <c r="J206" s="27">
        <f>IF(ISNUMBER($B206),IF(ISNUMBER($I206),$I206-$B206,TODAY()-$B206),"")</f>
        <v/>
      </c>
      <c r="K206" s="25" t="n"/>
      <c r="L206" s="28">
        <f>IF(ISNUMBER($B206),IF(ISNUMBER($I206),0,1),0)</f>
        <v/>
      </c>
      <c r="M206" s="28">
        <f>IF(AND(ISNUMBER($B206),ISNUMBER($I206)),$I206-$B206,"")</f>
        <v/>
      </c>
      <c r="N206" s="28">
        <f>IF($L206=1,$J206,"")</f>
        <v/>
      </c>
    </row>
    <row r="207">
      <c r="A207" s="23" t="n">
        <v>200</v>
      </c>
      <c r="B207" s="24" t="n"/>
      <c r="C207" s="25" t="n"/>
      <c r="D207" s="26" t="n"/>
      <c r="E207" s="25" t="n"/>
      <c r="F207" s="26" t="n"/>
      <c r="G207" s="25" t="n"/>
      <c r="H207" s="25" t="n"/>
      <c r="I207" s="24" t="n"/>
      <c r="J207" s="27">
        <f>IF(ISNUMBER($B207),IF(ISNUMBER($I207),$I207-$B207,TODAY()-$B207),"")</f>
        <v/>
      </c>
      <c r="K207" s="25" t="n"/>
      <c r="L207" s="28">
        <f>IF(ISNUMBER($B207),IF(ISNUMBER($I207),0,1),0)</f>
        <v/>
      </c>
      <c r="M207" s="28">
        <f>IF(AND(ISNUMBER($B207),ISNUMBER($I207)),$I207-$B207,"")</f>
        <v/>
      </c>
      <c r="N207" s="28">
        <f>IF($L207=1,$J207,"")</f>
        <v/>
      </c>
    </row>
  </sheetData>
  <autoFilter ref="A7:K207"/>
  <conditionalFormatting sqref="J8:J207">
    <cfRule type="expression" priority="1" dxfId="0">
      <formula>AND($L8=1,ISNUMBER($J8),$J8&gt;$C$5)</formula>
    </cfRule>
  </conditionalFormatting>
  <conditionalFormatting sqref="I8:I207">
    <cfRule type="expression" priority="2" dxfId="1">
      <formula>ISNUMBER($I8)</formula>
    </cfRule>
  </conditionalFormatting>
  <dataValidations count="3">
    <dataValidation sqref="C5" showDropDown="0" showInputMessage="1" showErrorMessage="1" allowBlank="1" errorTitle="Target days" error="Type a whole number from 1 to 365." promptTitle="Target days" prompt="Days you aim to take to close a complaint." type="whole" errorStyle="warning" operator="between">
      <formula1>1</formula1>
      <formula2>365</formula2>
    </dataValidation>
    <dataValidation sqref="D8:D207" showDropDown="0" showInputMessage="1" showErrorMessage="1" allowBlank="1" errorTitle="Category" error="Pick a value from the list. Pick the category that fits best." promptTitle="Category" prompt="Pick the category that fits best." type="list" errorStyle="warning">
      <formula1>Lists!$A$2:$A$7</formula1>
    </dataValidation>
    <dataValidation sqref="F8:F207" showDropDown="0" showInputMessage="1" showErrorMessage="1" allowBlank="1" errorTitle="Outcome wanted" error="Pick a value from the list. Pick what the customer asked for." promptTitle="Outcome wanted" prompt="Pick what the customer asked for." type="list" errorStyle="warning">
      <formula1>Lists!$B$2:$B$6</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C36"/>
  <sheetViews>
    <sheetView workbookViewId="0">
      <selection activeCell="A1" sqref="A1"/>
    </sheetView>
  </sheetViews>
  <sheetFormatPr baseColWidth="8" defaultRowHeight="15"/>
  <cols>
    <col width="38" customWidth="1" min="1" max="1"/>
    <col width="16" customWidth="1" min="2" max="2"/>
    <col width="14" customWidth="1" min="3" max="3"/>
  </cols>
  <sheetData>
    <row r="1">
      <c r="A1" s="16" t="inlineStr">
        <is>
          <t>Summary: what is open and what keeps coming up</t>
        </is>
      </c>
    </row>
    <row r="2">
      <c r="A2" s="17" t="inlineStr">
        <is>
          <t>Worked out from the Complaint log tab. Please do not type here.</t>
        </is>
      </c>
    </row>
    <row r="4" ht="24" customHeight="1">
      <c r="A4" s="3" t="inlineStr">
        <is>
          <t>Category</t>
        </is>
      </c>
      <c r="B4" s="3" t="inlineStr">
        <is>
          <t>Open complaints</t>
        </is>
      </c>
      <c r="C4" s="3" t="inlineStr">
        <is>
          <t>All complaints</t>
        </is>
      </c>
    </row>
    <row r="5">
      <c r="A5" s="29">
        <f>Lists!$A$2</f>
        <v/>
      </c>
      <c r="B5" s="30">
        <f>SUMIF('Complaint log'!$D$8:$D$207,$A5,'Complaint log'!$L$8:$L$207)</f>
        <v/>
      </c>
      <c r="C5" s="30">
        <f>COUNTIF('Complaint log'!$D$8:$D$207,$A5)</f>
        <v/>
      </c>
    </row>
    <row r="6">
      <c r="A6" s="29">
        <f>Lists!$A$3</f>
        <v/>
      </c>
      <c r="B6" s="30">
        <f>SUMIF('Complaint log'!$D$8:$D$207,$A6,'Complaint log'!$L$8:$L$207)</f>
        <v/>
      </c>
      <c r="C6" s="30">
        <f>COUNTIF('Complaint log'!$D$8:$D$207,$A6)</f>
        <v/>
      </c>
    </row>
    <row r="7">
      <c r="A7" s="29">
        <f>Lists!$A$4</f>
        <v/>
      </c>
      <c r="B7" s="30">
        <f>SUMIF('Complaint log'!$D$8:$D$207,$A7,'Complaint log'!$L$8:$L$207)</f>
        <v/>
      </c>
      <c r="C7" s="30">
        <f>COUNTIF('Complaint log'!$D$8:$D$207,$A7)</f>
        <v/>
      </c>
    </row>
    <row r="8">
      <c r="A8" s="29">
        <f>Lists!$A$5</f>
        <v/>
      </c>
      <c r="B8" s="30">
        <f>SUMIF('Complaint log'!$D$8:$D$207,$A8,'Complaint log'!$L$8:$L$207)</f>
        <v/>
      </c>
      <c r="C8" s="30">
        <f>COUNTIF('Complaint log'!$D$8:$D$207,$A8)</f>
        <v/>
      </c>
    </row>
    <row r="9">
      <c r="A9" s="29">
        <f>Lists!$A$6</f>
        <v/>
      </c>
      <c r="B9" s="30">
        <f>SUMIF('Complaint log'!$D$8:$D$207,$A9,'Complaint log'!$L$8:$L$207)</f>
        <v/>
      </c>
      <c r="C9" s="30">
        <f>COUNTIF('Complaint log'!$D$8:$D$207,$A9)</f>
        <v/>
      </c>
    </row>
    <row r="10">
      <c r="A10" s="29">
        <f>Lists!$A$7</f>
        <v/>
      </c>
      <c r="B10" s="30">
        <f>SUMIF('Complaint log'!$D$8:$D$207,$A10,'Complaint log'!$L$8:$L$207)</f>
        <v/>
      </c>
      <c r="C10" s="30">
        <f>COUNTIF('Complaint log'!$D$8:$D$207,$A10)</f>
        <v/>
      </c>
    </row>
    <row r="11">
      <c r="A11" s="31" t="inlineStr">
        <is>
          <t>All categories</t>
        </is>
      </c>
      <c r="B11" s="32">
        <f>SUM('Complaint log'!$L$8:$L$207)</f>
        <v/>
      </c>
      <c r="C11" s="32">
        <f>COUNT('Complaint log'!$B$8:$B$207)</f>
        <v/>
      </c>
    </row>
    <row r="13">
      <c r="A13" s="7" t="inlineStr">
        <is>
          <t>How long complaints take</t>
        </is>
      </c>
    </row>
    <row r="14">
      <c r="A14" s="3" t="inlineStr">
        <is>
          <t>Measure</t>
        </is>
      </c>
      <c r="B14" s="3" t="inlineStr">
        <is>
          <t>Value</t>
        </is>
      </c>
    </row>
    <row r="15">
      <c r="A15" s="29" t="inlineStr">
        <is>
          <t>Target days to close (from the log)</t>
        </is>
      </c>
      <c r="B15" s="30">
        <f>'Complaint log'!$C$5</f>
        <v/>
      </c>
    </row>
    <row r="16">
      <c r="A16" s="29" t="inlineStr">
        <is>
          <t>Open longer than the target</t>
        </is>
      </c>
      <c r="B16" s="30">
        <f>COUNTIF('Complaint log'!$N$8:$N$207,"&gt;"&amp;'Complaint log'!$C$5)</f>
        <v/>
      </c>
    </row>
    <row r="17">
      <c r="A17" s="29" t="inlineStr">
        <is>
          <t>Oldest open complaint (days)</t>
        </is>
      </c>
      <c r="B17" s="30">
        <f>IF(COUNT('Complaint log'!$N$8:$N$207)=0,0,MAX('Complaint log'!$N$8:$N$207))</f>
        <v/>
      </c>
    </row>
    <row r="18">
      <c r="A18" s="29" t="inlineStr">
        <is>
          <t>Closed complaints</t>
        </is>
      </c>
      <c r="B18" s="30">
        <f>COUNT('Complaint log'!$M$8:$M$207)</f>
        <v/>
      </c>
    </row>
    <row r="19">
      <c r="A19" s="29" t="inlineStr">
        <is>
          <t>Average days to close</t>
        </is>
      </c>
      <c r="B19" s="30">
        <f>IF(COUNT('Complaint log'!$M$8:$M$207)=0,"",ROUND(AVERAGE('Complaint log'!$M$8:$M$207),1))</f>
        <v/>
      </c>
    </row>
    <row r="21">
      <c r="A21" s="7" t="inlineStr">
        <is>
          <t>Monthly review: the last 12 months</t>
        </is>
      </c>
    </row>
    <row r="22">
      <c r="A22" s="3" t="inlineStr">
        <is>
          <t>Month starting</t>
        </is>
      </c>
      <c r="B22" s="3" t="inlineStr">
        <is>
          <t>Received</t>
        </is>
      </c>
      <c r="C22" s="3" t="inlineStr">
        <is>
          <t>Closed</t>
        </is>
      </c>
    </row>
    <row r="23">
      <c r="A23" s="33">
        <f>DATE(YEAR(TODAY()),MONTH(TODAY())-11,1)</f>
        <v/>
      </c>
      <c r="B23" s="30">
        <f>COUNTIFS('Complaint log'!$B$8:$B$207,"&gt;="&amp;$A23,'Complaint log'!$B$8:$B$207,"&lt;"&amp;DATE(YEAR($A23),MONTH($A23)+1,1))</f>
        <v/>
      </c>
      <c r="C23" s="30">
        <f>COUNTIFS('Complaint log'!$I$8:$I$207,"&gt;="&amp;$A23,'Complaint log'!$I$8:$I$207,"&lt;"&amp;DATE(YEAR($A23),MONTH($A23)+1,1))</f>
        <v/>
      </c>
    </row>
    <row r="24">
      <c r="A24" s="33">
        <f>DATE(YEAR(TODAY()),MONTH(TODAY())-10,1)</f>
        <v/>
      </c>
      <c r="B24" s="30">
        <f>COUNTIFS('Complaint log'!$B$8:$B$207,"&gt;="&amp;$A24,'Complaint log'!$B$8:$B$207,"&lt;"&amp;DATE(YEAR($A24),MONTH($A24)+1,1))</f>
        <v/>
      </c>
      <c r="C24" s="30">
        <f>COUNTIFS('Complaint log'!$I$8:$I$207,"&gt;="&amp;$A24,'Complaint log'!$I$8:$I$207,"&lt;"&amp;DATE(YEAR($A24),MONTH($A24)+1,1))</f>
        <v/>
      </c>
    </row>
    <row r="25">
      <c r="A25" s="33">
        <f>DATE(YEAR(TODAY()),MONTH(TODAY())-9,1)</f>
        <v/>
      </c>
      <c r="B25" s="30">
        <f>COUNTIFS('Complaint log'!$B$8:$B$207,"&gt;="&amp;$A25,'Complaint log'!$B$8:$B$207,"&lt;"&amp;DATE(YEAR($A25),MONTH($A25)+1,1))</f>
        <v/>
      </c>
      <c r="C25" s="30">
        <f>COUNTIFS('Complaint log'!$I$8:$I$207,"&gt;="&amp;$A25,'Complaint log'!$I$8:$I$207,"&lt;"&amp;DATE(YEAR($A25),MONTH($A25)+1,1))</f>
        <v/>
      </c>
    </row>
    <row r="26">
      <c r="A26" s="33">
        <f>DATE(YEAR(TODAY()),MONTH(TODAY())-8,1)</f>
        <v/>
      </c>
      <c r="B26" s="30">
        <f>COUNTIFS('Complaint log'!$B$8:$B$207,"&gt;="&amp;$A26,'Complaint log'!$B$8:$B$207,"&lt;"&amp;DATE(YEAR($A26),MONTH($A26)+1,1))</f>
        <v/>
      </c>
      <c r="C26" s="30">
        <f>COUNTIFS('Complaint log'!$I$8:$I$207,"&gt;="&amp;$A26,'Complaint log'!$I$8:$I$207,"&lt;"&amp;DATE(YEAR($A26),MONTH($A26)+1,1))</f>
        <v/>
      </c>
    </row>
    <row r="27">
      <c r="A27" s="33">
        <f>DATE(YEAR(TODAY()),MONTH(TODAY())-7,1)</f>
        <v/>
      </c>
      <c r="B27" s="30">
        <f>COUNTIFS('Complaint log'!$B$8:$B$207,"&gt;="&amp;$A27,'Complaint log'!$B$8:$B$207,"&lt;"&amp;DATE(YEAR($A27),MONTH($A27)+1,1))</f>
        <v/>
      </c>
      <c r="C27" s="30">
        <f>COUNTIFS('Complaint log'!$I$8:$I$207,"&gt;="&amp;$A27,'Complaint log'!$I$8:$I$207,"&lt;"&amp;DATE(YEAR($A27),MONTH($A27)+1,1))</f>
        <v/>
      </c>
    </row>
    <row r="28">
      <c r="A28" s="33">
        <f>DATE(YEAR(TODAY()),MONTH(TODAY())-6,1)</f>
        <v/>
      </c>
      <c r="B28" s="30">
        <f>COUNTIFS('Complaint log'!$B$8:$B$207,"&gt;="&amp;$A28,'Complaint log'!$B$8:$B$207,"&lt;"&amp;DATE(YEAR($A28),MONTH($A28)+1,1))</f>
        <v/>
      </c>
      <c r="C28" s="30">
        <f>COUNTIFS('Complaint log'!$I$8:$I$207,"&gt;="&amp;$A28,'Complaint log'!$I$8:$I$207,"&lt;"&amp;DATE(YEAR($A28),MONTH($A28)+1,1))</f>
        <v/>
      </c>
    </row>
    <row r="29">
      <c r="A29" s="33">
        <f>DATE(YEAR(TODAY()),MONTH(TODAY())-5,1)</f>
        <v/>
      </c>
      <c r="B29" s="30">
        <f>COUNTIFS('Complaint log'!$B$8:$B$207,"&gt;="&amp;$A29,'Complaint log'!$B$8:$B$207,"&lt;"&amp;DATE(YEAR($A29),MONTH($A29)+1,1))</f>
        <v/>
      </c>
      <c r="C29" s="30">
        <f>COUNTIFS('Complaint log'!$I$8:$I$207,"&gt;="&amp;$A29,'Complaint log'!$I$8:$I$207,"&lt;"&amp;DATE(YEAR($A29),MONTH($A29)+1,1))</f>
        <v/>
      </c>
    </row>
    <row r="30">
      <c r="A30" s="33">
        <f>DATE(YEAR(TODAY()),MONTH(TODAY())-4,1)</f>
        <v/>
      </c>
      <c r="B30" s="30">
        <f>COUNTIFS('Complaint log'!$B$8:$B$207,"&gt;="&amp;$A30,'Complaint log'!$B$8:$B$207,"&lt;"&amp;DATE(YEAR($A30),MONTH($A30)+1,1))</f>
        <v/>
      </c>
      <c r="C30" s="30">
        <f>COUNTIFS('Complaint log'!$I$8:$I$207,"&gt;="&amp;$A30,'Complaint log'!$I$8:$I$207,"&lt;"&amp;DATE(YEAR($A30),MONTH($A30)+1,1))</f>
        <v/>
      </c>
    </row>
    <row r="31">
      <c r="A31" s="33">
        <f>DATE(YEAR(TODAY()),MONTH(TODAY())-3,1)</f>
        <v/>
      </c>
      <c r="B31" s="30">
        <f>COUNTIFS('Complaint log'!$B$8:$B$207,"&gt;="&amp;$A31,'Complaint log'!$B$8:$B$207,"&lt;"&amp;DATE(YEAR($A31),MONTH($A31)+1,1))</f>
        <v/>
      </c>
      <c r="C31" s="30">
        <f>COUNTIFS('Complaint log'!$I$8:$I$207,"&gt;="&amp;$A31,'Complaint log'!$I$8:$I$207,"&lt;"&amp;DATE(YEAR($A31),MONTH($A31)+1,1))</f>
        <v/>
      </c>
    </row>
    <row r="32">
      <c r="A32" s="33">
        <f>DATE(YEAR(TODAY()),MONTH(TODAY())-2,1)</f>
        <v/>
      </c>
      <c r="B32" s="30">
        <f>COUNTIFS('Complaint log'!$B$8:$B$207,"&gt;="&amp;$A32,'Complaint log'!$B$8:$B$207,"&lt;"&amp;DATE(YEAR($A32),MONTH($A32)+1,1))</f>
        <v/>
      </c>
      <c r="C32" s="30">
        <f>COUNTIFS('Complaint log'!$I$8:$I$207,"&gt;="&amp;$A32,'Complaint log'!$I$8:$I$207,"&lt;"&amp;DATE(YEAR($A32),MONTH($A32)+1,1))</f>
        <v/>
      </c>
    </row>
    <row r="33">
      <c r="A33" s="33">
        <f>DATE(YEAR(TODAY()),MONTH(TODAY())-1,1)</f>
        <v/>
      </c>
      <c r="B33" s="30">
        <f>COUNTIFS('Complaint log'!$B$8:$B$207,"&gt;="&amp;$A33,'Complaint log'!$B$8:$B$207,"&lt;"&amp;DATE(YEAR($A33),MONTH($A33)+1,1))</f>
        <v/>
      </c>
      <c r="C33" s="30">
        <f>COUNTIFS('Complaint log'!$I$8:$I$207,"&gt;="&amp;$A33,'Complaint log'!$I$8:$I$207,"&lt;"&amp;DATE(YEAR($A33),MONTH($A33)+1,1))</f>
        <v/>
      </c>
    </row>
    <row r="34">
      <c r="A34" s="33">
        <f>DATE(YEAR(TODAY()),MONTH(TODAY())-0,1)</f>
        <v/>
      </c>
      <c r="B34" s="30">
        <f>COUNTIFS('Complaint log'!$B$8:$B$207,"&gt;="&amp;$A34,'Complaint log'!$B$8:$B$207,"&lt;"&amp;DATE(YEAR($A34),MONTH($A34)+1,1))</f>
        <v/>
      </c>
      <c r="C34" s="30">
        <f>COUNTIFS('Complaint log'!$I$8:$I$207,"&gt;="&amp;$A34,'Complaint log'!$I$8:$I$207,"&lt;"&amp;DATE(YEAR($A34),MONTH($A34)+1,1))</f>
        <v/>
      </c>
    </row>
    <row r="36">
      <c r="A36" s="15" t="inlineStr">
        <is>
          <t>A complaint counts once it has a date received, and stays open until it has a closed date. Days count calendar days, weekends included. The monthly table ends with this month.</t>
        </is>
      </c>
    </row>
  </sheetData>
  <pageMargins left="0.75" right="0.75" top="1" bottom="1" header="0.5" footer="0.5"/>
</worksheet>
</file>

<file path=xl/worksheets/sheet4.xml><?xml version="1.0" encoding="utf-8"?>
<worksheet xmlns="http://schemas.openxmlformats.org/spreadsheetml/2006/main">
  <sheetPr>
    <tabColor rgb="008F8499"/>
    <outlinePr summaryBelow="1" summaryRight="1"/>
    <pageSetUpPr/>
  </sheetPr>
  <dimension ref="A1:B10"/>
  <sheetViews>
    <sheetView workbookViewId="0">
      <pane ySplit="1" topLeftCell="A2" activePane="bottomLeft" state="frozen"/>
      <selection pane="bottomLeft" activeCell="A1" sqref="A1"/>
    </sheetView>
  </sheetViews>
  <sheetFormatPr baseColWidth="8" defaultRowHeight="15"/>
  <cols>
    <col width="22" customWidth="1" min="1" max="1"/>
    <col width="24" customWidth="1" min="2" max="2"/>
  </cols>
  <sheetData>
    <row r="1">
      <c r="A1" s="3" t="inlineStr">
        <is>
          <t>Category</t>
        </is>
      </c>
      <c r="B1" s="3" t="inlineStr">
        <is>
          <t>Outcome wanted</t>
        </is>
      </c>
    </row>
    <row r="2">
      <c r="A2" s="34" t="inlineStr">
        <is>
          <t>Product or order</t>
        </is>
      </c>
      <c r="B2" s="34" t="inlineStr">
        <is>
          <t>Refund</t>
        </is>
      </c>
    </row>
    <row r="3">
      <c r="A3" s="34" t="inlineStr">
        <is>
          <t>Service or visit</t>
        </is>
      </c>
      <c r="B3" s="34" t="inlineStr">
        <is>
          <t>Replacement or repair</t>
        </is>
      </c>
    </row>
    <row r="4">
      <c r="A4" s="34" t="inlineStr">
        <is>
          <t>Billing or price</t>
        </is>
      </c>
      <c r="B4" s="34" t="inlineStr">
        <is>
          <t>Redo the service</t>
        </is>
      </c>
    </row>
    <row r="5">
      <c r="A5" s="34" t="inlineStr">
        <is>
          <t>Delivery or timing</t>
        </is>
      </c>
      <c r="B5" s="34" t="inlineStr">
        <is>
          <t>An explanation</t>
        </is>
      </c>
    </row>
    <row r="6">
      <c r="A6" s="34" t="inlineStr">
        <is>
          <t>Our staff</t>
        </is>
      </c>
      <c r="B6" s="34" t="inlineStr">
        <is>
          <t>Something else</t>
        </is>
      </c>
    </row>
    <row r="7">
      <c r="A7" s="34" t="inlineStr">
        <is>
          <t>Something else</t>
        </is>
      </c>
    </row>
    <row r="10">
      <c r="A10" s="15" t="inlineStr">
        <is>
          <t>These words feed the dropdowns and the Summary. Rename them to fit your business, and change the same word in the log rows that use it. Keep the same words in your form's category question so pasted rows match.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2026-10-28T19:54:14Z</dcterms:created>
  <dcterms:modified xmlns:dcterms="http://purl.org/dc/terms/" xmlns:xsi="http://www.w3.org/2001/XMLSchema-instance" xsi:type="dcterms:W3CDTF">2026-10-28T19:54:15Z</dcterms:modified>
</cp:coreProperties>
</file>