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rates" sheetId="2" state="visible" r:id="rId2"/>
    <sheet xmlns:r="http://schemas.openxmlformats.org/officeDocument/2006/relationships" name="Requests" sheetId="3" state="visible" r:id="rId3"/>
    <sheet xmlns:r="http://schemas.openxmlformats.org/officeDocument/2006/relationships" name="Quotes" sheetId="4" state="visible" r:id="rId4"/>
    <sheet xmlns:r="http://schemas.openxmlformats.org/officeDocument/2006/relationships" name="Lists" sheetId="5" state="visible" r:id="rId5"/>
  </sheets>
  <definedNames>
    <definedName name="_xlnm._FilterDatabase" localSheetId="3" hidden="1">'Quotes'!$A$1:$V$501</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8A1C12"/>
      <sz val="10"/>
    </font>
    <font>
      <name val="Arial"/>
      <b val="1"/>
      <color rgb="00FBF5E9"/>
      <sz val="10"/>
    </font>
    <font>
      <name val="Arial"/>
      <b val="1"/>
      <color rgb="00231A2E"/>
      <sz val="12"/>
    </font>
    <font>
      <name val="Arial"/>
      <b val="1"/>
      <color rgb="00231A2E"/>
      <sz val="10"/>
    </font>
    <font>
      <name val="Arial"/>
      <color rgb="00231A2E"/>
      <sz val="10"/>
    </font>
    <font>
      <name val="Arial"/>
      <i val="1"/>
      <color rgb="005E5468"/>
      <sz val="9"/>
    </font>
    <font>
      <name val="Arial"/>
      <i val="1"/>
      <color rgb="005E5468"/>
      <sz val="10"/>
    </font>
    <font>
      <name val="Arial"/>
      <b val="1"/>
      <color rgb="00231A2E"/>
      <sz val="16"/>
    </font>
    <font>
      <name val="Arial"/>
      <color rgb="005E5468"/>
      <sz val="10"/>
    </font>
    <font>
      <name val="Arial"/>
      <color rgb="005E5468"/>
      <sz val="9"/>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7" fillId="0" borderId="1" applyAlignment="1" pivotButton="0" quotePrefix="0" xfId="0">
      <alignment vertical="top" wrapText="1"/>
    </xf>
    <xf numFmtId="0" fontId="5" fillId="0" borderId="0" pivotButton="0" quotePrefix="0" xfId="0"/>
    <xf numFmtId="0" fontId="6" fillId="3" borderId="1" pivotButton="0" quotePrefix="0" xfId="0"/>
    <xf numFmtId="0" fontId="7" fillId="0" borderId="0" pivotButton="0" quotePrefix="0" xfId="0"/>
    <xf numFmtId="0" fontId="6" fillId="4" borderId="1" pivotButton="0" quotePrefix="0" xfId="0"/>
    <xf numFmtId="0" fontId="4" fillId="2" borderId="1" pivotButton="0" quotePrefix="0" xfId="0"/>
    <xf numFmtId="0" fontId="7" fillId="0" borderId="0" applyAlignment="1" pivotButton="0" quotePrefix="0" xfId="0">
      <alignment vertical="top" wrapText="1"/>
    </xf>
    <xf numFmtId="0" fontId="3" fillId="5" borderId="0" applyAlignment="1" pivotButton="0" quotePrefix="0" xfId="0">
      <alignment vertical="top" wrapText="1"/>
    </xf>
    <xf numFmtId="0" fontId="8" fillId="0" borderId="0" pivotButton="0" quotePrefix="0" xfId="0"/>
    <xf numFmtId="0" fontId="10" fillId="0" borderId="0" pivotButton="0" quotePrefix="0" xfId="0"/>
    <xf numFmtId="0" fontId="11" fillId="0" borderId="0" pivotButton="0" quotePrefix="0" xfId="0"/>
    <xf numFmtId="0" fontId="7" fillId="0" borderId="1" pivotButton="0" quotePrefix="0" xfId="0"/>
    <xf numFmtId="49" fontId="7" fillId="0" borderId="1" pivotButton="0" quotePrefix="0" xfId="0"/>
    <xf numFmtId="0" fontId="6" fillId="3" borderId="1" applyAlignment="1" pivotButton="0" quotePrefix="0" xfId="0">
      <alignment horizontal="center"/>
    </xf>
    <xf numFmtId="0" fontId="9" fillId="0" borderId="1" applyAlignment="1" pivotButton="0" quotePrefix="0" xfId="0">
      <alignment horizontal="center"/>
    </xf>
    <xf numFmtId="0" fontId="12" fillId="0" borderId="1" pivotButton="0" quotePrefix="0" xfId="0"/>
    <xf numFmtId="0" fontId="9" fillId="0" borderId="0" pivotButton="0" quotePrefix="0" xfId="0"/>
    <xf numFmtId="0" fontId="4" fillId="7" borderId="1" applyAlignment="1" pivotButton="0" quotePrefix="0" xfId="0">
      <alignment vertical="center" wrapText="1"/>
    </xf>
    <xf numFmtId="0" fontId="4" fillId="6" borderId="1" applyAlignment="1" pivotButton="0" quotePrefix="0" xfId="0">
      <alignment vertical="center" wrapText="1"/>
    </xf>
    <xf numFmtId="0" fontId="7" fillId="4" borderId="1" applyAlignment="1" pivotButton="0" quotePrefix="0" xfId="0">
      <alignment vertical="top"/>
    </xf>
    <xf numFmtId="4" fontId="6" fillId="4" borderId="1" applyAlignment="1" pivotButton="0" quotePrefix="0" xfId="0">
      <alignment vertical="top"/>
    </xf>
    <xf numFmtId="0" fontId="7" fillId="4" borderId="1" applyAlignment="1" pivotButton="0" quotePrefix="0" xfId="0">
      <alignment vertical="top" wrapText="1"/>
    </xf>
    <xf numFmtId="4" fontId="11" fillId="4" borderId="1" applyAlignment="1" pivotButton="0" quotePrefix="0" xfId="0">
      <alignment vertical="top"/>
    </xf>
    <xf numFmtId="0" fontId="11" fillId="4" borderId="1" applyAlignment="1" pivotButton="0" quotePrefix="0" xfId="0">
      <alignment vertical="top"/>
    </xf>
    <xf numFmtId="0" fontId="7" fillId="3" borderId="1" pivotButton="0" quotePrefix="0" xfId="0"/>
    <xf numFmtId="0" fontId="6" fillId="0" borderId="0" pivotButton="0" quotePrefix="0" xfId="0"/>
  </cellXfs>
  <cellStyles count="1">
    <cellStyle name="Normal" xfId="0" builtinId="0" hidden="0"/>
  </cellStyles>
  <dxfs count="2">
    <dxf>
      <font>
        <name val="Arial"/>
        <i val="1"/>
        <color rgb="005E5468"/>
        <sz val="10"/>
      </font>
    </dxf>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C5" authorId="0" shapeId="0">
      <text>
        <t>Your own price for the smallest clean. The sheet shows no quotes until this is filled in.</t>
      </text>
    </comment>
    <comment ref="B6" authorId="0" shapeId="0">
      <text>
        <t>These answers must match the form exactly. Renamed an option on the form? Change it here too.</t>
      </text>
    </comment>
  </commentList>
</comments>
</file>

<file path=xl/comments/comment2.xml><?xml version="1.0" encoding="utf-8"?>
<comments xmlns="http://schemas.openxmlformats.org/spreadsheetml/2006/main">
  <authors>
    <author>HornetForms</author>
  </authors>
  <commentList>
    <comment ref="A1" authorId="0" shapeId="0">
      <text>
        <t>Paste your HornetForms CSV here, starting at this cell, headers included. Rows 2 to 6 are EXAMPLE data: clear A2 to AN6 first.</t>
      </text>
    </comment>
  </commentList>
</comments>
</file>

<file path=xl/comments/comment3.xml><?xml version="1.0" encoding="utf-8"?>
<comments xmlns="http://schemas.openxmlformats.org/spreadsheetml/2006/main">
  <authors>
    <author>HornetForms</author>
  </authors>
  <commentList>
    <comment ref="A1" authorId="0" shapeId="0">
      <text>
        <t>One row per request, in the same order as the Requests tab. Please do not type on this tab.</t>
      </text>
    </comment>
    <comment ref="C1" authorId="0" shapeId="0">
      <text>
        <t>Worked out from your rates and the client's answers. A starting point for your own quote, not a final price.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Cleaning quote worksheet</t>
        </is>
      </c>
    </row>
    <row r="3">
      <c r="B3" s="2" t="inlineStr">
        <is>
          <t>Turn cleaning requests into quote ranges using your own rates. Works in Excel and Google Sheets.</t>
        </is>
      </c>
    </row>
    <row r="4">
      <c r="B4" s="3">
        <f>IF(COUNTIF(Requests!$A$2:$A$501,"EXAMPLE*")&gt;0,"You are looking at EXAMPLE data. Clear A2 to AN6 on Requests, then paste your own.","")</f>
        <v/>
      </c>
    </row>
    <row r="5">
      <c r="B5" s="4" t="inlineStr">
        <is>
          <t>Step</t>
        </is>
      </c>
      <c r="C5" s="4" t="inlineStr">
        <is>
          <t>What to do</t>
        </is>
      </c>
      <c r="D5" s="4" t="inlineStr">
        <is>
          <t>How</t>
        </is>
      </c>
    </row>
    <row r="6" ht="44" customHeight="1">
      <c r="B6" s="5" t="n">
        <v>1</v>
      </c>
      <c r="C6" s="6" t="inlineStr">
        <is>
          <t>Get your requests out of HornetForms</t>
        </is>
      </c>
      <c r="D6" s="7" t="inlineStr">
        <is>
          <t>Download the CSV from your form's Responses page. Already sending responses to a Google Sheet? Open that Sheet and use File, Import, Upload this file, then pick "Insert new sheet(s)".</t>
        </is>
      </c>
    </row>
    <row r="7" ht="51" customHeight="1">
      <c r="B7" s="5" t="n">
        <v>2</v>
      </c>
      <c r="C7" s="6" t="inlineStr">
        <is>
          <t>Enter your rates</t>
        </is>
      </c>
      <c r="D7" s="7" t="inlineStr">
        <is>
          <t>Open Your rates and fill the yellow boxes with your own numbers. They start empty. Type 0 where a choice adds nothing. The grey italic column shows the sample numbers in the HornetForms template, only for comparison.</t>
        </is>
      </c>
    </row>
    <row r="8" ht="51" customHeight="1">
      <c r="B8" s="5" t="n">
        <v>3</v>
      </c>
      <c r="C8" s="6" t="inlineStr">
        <is>
          <t>Put the requests on the Requests tab</t>
        </is>
      </c>
      <c r="D8" s="7" t="inlineStr">
        <is>
          <t>First clear the example: select A2 to AN6 on Requests and press Delete. Then click A1 and paste your CSV, headers included. Using the Google Sheet? Clear A1 to AN501 instead and type =ARRAYFORMULA(Responses!A1:AN501) in A1.</t>
        </is>
      </c>
    </row>
    <row r="9" ht="51" customHeight="1">
      <c r="B9" s="5" t="n">
        <v>4</v>
      </c>
      <c r="C9" s="6" t="inlineStr">
        <is>
          <t>Read the Quotes tab</t>
        </is>
      </c>
      <c r="D9" s="7" t="inlineStr">
        <is>
          <t>Each request gets a low quote and a high quote. Purple notes flag requests that need a walkthrough first, are missing answers, use a rate you left empty, or ticked an extra that is not on your list.</t>
        </is>
      </c>
    </row>
    <row r="10" ht="44" customHeight="1">
      <c r="B10" s="5" t="n">
        <v>5</v>
      </c>
      <c r="C10" s="6" t="inlineStr">
        <is>
          <t>Check, then reply</t>
        </is>
      </c>
      <c r="D10" s="7" t="inlineStr">
        <is>
          <t>The quote is a starting point. Look over the request, adjust if you need to, and write back with your own final price.</t>
        </is>
      </c>
    </row>
    <row r="12">
      <c r="B12" s="8" t="inlineStr">
        <is>
          <t>Colour key</t>
        </is>
      </c>
    </row>
    <row r="13">
      <c r="C13" s="9" t="inlineStr">
        <is>
          <t>Yellow</t>
        </is>
      </c>
      <c r="D13" s="10" t="inlineStr">
        <is>
          <t>You type or pick here.</t>
        </is>
      </c>
    </row>
    <row r="14">
      <c r="C14" s="11" t="inlineStr">
        <is>
          <t>Grey</t>
        </is>
      </c>
      <c r="D14" s="10" t="inlineStr">
        <is>
          <t>Worked out for you. Please do not type here.</t>
        </is>
      </c>
    </row>
    <row r="15">
      <c r="C15" s="12" t="inlineStr">
        <is>
          <t>Dark</t>
        </is>
      </c>
      <c r="D15" s="10" t="inlineStr">
        <is>
          <t>Column names. Keep the pasted headers as they come from HornetForms.</t>
        </is>
      </c>
    </row>
    <row r="17">
      <c r="B17" s="8" t="inlineStr">
        <is>
          <t>Good to know</t>
        </is>
      </c>
    </row>
    <row r="18" ht="48" customHeight="1">
      <c r="C18" s="13" t="inlineStr">
        <is>
          <t>How the low quote is worked out: (base price + bedroom add + bathroom add) x condition x type of clean x how often, plus the price of each extra the client ticked. If you set a minimum charge, the low quote is never lower than it. The high quote is the low quote times your range number.</t>
        </is>
      </c>
    </row>
    <row r="19" ht="28" customHeight="1">
      <c r="C19" s="13" t="inlineStr">
        <is>
          <t>Quotes appear only when the base price is filled in and bedrooms, bathrooms, condition and type of clean are answered.</t>
        </is>
      </c>
    </row>
    <row r="20" ht="34" customHeight="1">
      <c r="C20" s="13" t="inlineStr">
        <is>
          <t>The sheet finds columns by their header names, so it still works if your columns are in another order. Renamed a question or an answer on your form? Update it on the Lists tab or Your rates.</t>
        </is>
      </c>
    </row>
    <row r="21" ht="28" customHeight="1">
      <c r="C21" s="13" t="inlineStr">
        <is>
          <t>Walkthrough first is a prompt for you, not a rule. Edit the triggers on the Lists tab.</t>
        </is>
      </c>
    </row>
    <row r="22" ht="34" customHeight="1">
      <c r="C22" s="13" t="inlineStr">
        <is>
          <t>Extras are matched by their names in Your rates. An extra the client typed in themselves is flagged so you can price it by hand.</t>
        </is>
      </c>
    </row>
    <row r="23" ht="28" customHeight="1">
      <c r="C23" s="13" t="inlineStr">
        <is>
          <t>The estimate_low and estimate_high columns in the export come from the rates inside your form. This sheet ignores them.</t>
        </is>
      </c>
    </row>
    <row r="24" ht="28" customHeight="1">
      <c r="C24" s="13" t="inlineStr">
        <is>
          <t>Numbers are plain numbers with no currency sign. There is room for 500 requests and 40 export columns.</t>
        </is>
      </c>
    </row>
    <row r="26">
      <c r="B26" s="8" t="inlineStr">
        <is>
          <t>Example data</t>
        </is>
      </c>
    </row>
    <row r="27" ht="32" customHeight="1">
      <c r="C27" s="14" t="inlineStr">
        <is>
          <t>Rows 2 to 6 on Requests are EXAMPLE data (Response IDs start with EXAMPLE, no prices) so you can see the Quotes tab work once your rates are in. Clear them before you add your own.</t>
        </is>
      </c>
    </row>
    <row r="29">
      <c r="C29" s="15"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E38"/>
  <sheetViews>
    <sheetView workbookViewId="0">
      <pane ySplit="4" topLeftCell="A5" activePane="bottomLeft" state="frozen"/>
      <selection pane="bottomLeft" activeCell="A1" sqref="A1"/>
    </sheetView>
  </sheetViews>
  <sheetFormatPr baseColWidth="8" defaultRowHeight="15"/>
  <cols>
    <col width="28" customWidth="1" min="1" max="1"/>
    <col width="44" customWidth="1" min="2" max="2"/>
    <col width="14" customWidth="1" min="3" max="3"/>
    <col width="20" customWidth="1" min="4" max="4"/>
    <col width="70" customWidth="1" min="5" max="5"/>
  </cols>
  <sheetData>
    <row r="1">
      <c r="A1" s="16" t="inlineStr">
        <is>
          <t>Your rates</t>
        </is>
      </c>
    </row>
    <row r="2">
      <c r="A2" s="17" t="inlineStr">
        <is>
          <t>Type your own numbers in the yellow boxes. They start empty on purpose. Type 0 where a choice adds nothing. The grey italic column only shows the sample numbers in the HornetForms template, for comparison.</t>
        </is>
      </c>
    </row>
    <row r="4" ht="32" customHeight="1">
      <c r="A4" s="4" t="inlineStr">
        <is>
          <t>Group</t>
        </is>
      </c>
      <c r="B4" s="4" t="inlineStr">
        <is>
          <t>Answer on the form</t>
        </is>
      </c>
      <c r="C4" s="4" t="inlineStr">
        <is>
          <t>Your number</t>
        </is>
      </c>
      <c r="D4" s="4" t="inlineStr">
        <is>
          <t>Template defaults (example)</t>
        </is>
      </c>
      <c r="E4" s="4" t="inlineStr">
        <is>
          <t>How it is used</t>
        </is>
      </c>
    </row>
    <row r="5">
      <c r="A5" s="18" t="inlineStr">
        <is>
          <t>Base price</t>
        </is>
      </c>
      <c r="B5" s="19" t="inlineStr">
        <is>
          <t>Base price (studio or 1 bedroom, 1 bathroom)</t>
        </is>
      </c>
      <c r="C5" s="20" t="n"/>
      <c r="D5" s="21" t="n">
        <v>100</v>
      </c>
      <c r="E5" s="22" t="inlineStr">
        <is>
          <t>Your price for the smallest clean, before any extras. Money, in your own currency.</t>
        </is>
      </c>
    </row>
    <row r="6">
      <c r="A6" s="18" t="inlineStr">
        <is>
          <t>Bedrooms: add this</t>
        </is>
      </c>
      <c r="B6" s="19" t="inlineStr">
        <is>
          <t>Studio</t>
        </is>
      </c>
      <c r="C6" s="20" t="n"/>
      <c r="D6" s="21" t="n">
        <v>0</v>
      </c>
      <c r="E6" s="22" t="inlineStr">
        <is>
          <t>Added to the base price. Type 0 for Studio and 1 if they add nothing.</t>
        </is>
      </c>
    </row>
    <row r="7">
      <c r="A7" s="18" t="inlineStr">
        <is>
          <t>Bedrooms: add this</t>
        </is>
      </c>
      <c r="B7" s="19" t="inlineStr">
        <is>
          <t>1</t>
        </is>
      </c>
      <c r="C7" s="20" t="n"/>
      <c r="D7" s="21" t="n">
        <v>0</v>
      </c>
      <c r="E7" s="22" t="inlineStr">
        <is>
          <t>Added to the base price. Type 0 for Studio and 1 if they add nothing.</t>
        </is>
      </c>
    </row>
    <row r="8">
      <c r="A8" s="18" t="inlineStr">
        <is>
          <t>Bedrooms: add this</t>
        </is>
      </c>
      <c r="B8" s="19" t="inlineStr">
        <is>
          <t>2</t>
        </is>
      </c>
      <c r="C8" s="20" t="n"/>
      <c r="D8" s="21" t="n">
        <v>25</v>
      </c>
      <c r="E8" s="22" t="inlineStr">
        <is>
          <t>Added to the base price. Type 0 for Studio and 1 if they add nothing.</t>
        </is>
      </c>
    </row>
    <row r="9">
      <c r="A9" s="18" t="inlineStr">
        <is>
          <t>Bedrooms: add this</t>
        </is>
      </c>
      <c r="B9" s="19" t="inlineStr">
        <is>
          <t>3</t>
        </is>
      </c>
      <c r="C9" s="20" t="n"/>
      <c r="D9" s="21" t="n">
        <v>50</v>
      </c>
      <c r="E9" s="22" t="inlineStr">
        <is>
          <t>Added to the base price. Type 0 for Studio and 1 if they add nothing.</t>
        </is>
      </c>
    </row>
    <row r="10">
      <c r="A10" s="18" t="inlineStr">
        <is>
          <t>Bedrooms: add this</t>
        </is>
      </c>
      <c r="B10" s="19" t="inlineStr">
        <is>
          <t>4</t>
        </is>
      </c>
      <c r="C10" s="20" t="n"/>
      <c r="D10" s="21" t="n">
        <v>75</v>
      </c>
      <c r="E10" s="22" t="inlineStr">
        <is>
          <t>Added to the base price. Type 0 for Studio and 1 if they add nothing.</t>
        </is>
      </c>
    </row>
    <row r="11">
      <c r="A11" s="18" t="inlineStr">
        <is>
          <t>Bedrooms: add this</t>
        </is>
      </c>
      <c r="B11" s="19" t="inlineStr">
        <is>
          <t>5 or more</t>
        </is>
      </c>
      <c r="C11" s="20" t="n"/>
      <c r="D11" s="21" t="n">
        <v>100</v>
      </c>
      <c r="E11" s="22" t="inlineStr">
        <is>
          <t>Added to the base price. Type 0 for Studio and 1 if they add nothing.</t>
        </is>
      </c>
    </row>
    <row r="12">
      <c r="A12" s="18" t="inlineStr">
        <is>
          <t>Bathrooms: add this</t>
        </is>
      </c>
      <c r="B12" s="19" t="inlineStr">
        <is>
          <t>1</t>
        </is>
      </c>
      <c r="C12" s="20" t="n"/>
      <c r="D12" s="21" t="n">
        <v>0</v>
      </c>
      <c r="E12" s="22" t="inlineStr">
        <is>
          <t>Added to the base price. Type 0 for 1 bathroom if it adds nothing.</t>
        </is>
      </c>
    </row>
    <row r="13">
      <c r="A13" s="18" t="inlineStr">
        <is>
          <t>Bathrooms: add this</t>
        </is>
      </c>
      <c r="B13" s="19" t="inlineStr">
        <is>
          <t>1.5</t>
        </is>
      </c>
      <c r="C13" s="20" t="n"/>
      <c r="D13" s="21" t="n">
        <v>15</v>
      </c>
      <c r="E13" s="22" t="inlineStr">
        <is>
          <t>Added to the base price. Type 0 for 1 bathroom if it adds nothing.</t>
        </is>
      </c>
    </row>
    <row r="14">
      <c r="A14" s="18" t="inlineStr">
        <is>
          <t>Bathrooms: add this</t>
        </is>
      </c>
      <c r="B14" s="19" t="inlineStr">
        <is>
          <t>2</t>
        </is>
      </c>
      <c r="C14" s="20" t="n"/>
      <c r="D14" s="21" t="n">
        <v>30</v>
      </c>
      <c r="E14" s="22" t="inlineStr">
        <is>
          <t>Added to the base price. Type 0 for 1 bathroom if it adds nothing.</t>
        </is>
      </c>
    </row>
    <row r="15">
      <c r="A15" s="18" t="inlineStr">
        <is>
          <t>Bathrooms: add this</t>
        </is>
      </c>
      <c r="B15" s="19" t="inlineStr">
        <is>
          <t>2.5</t>
        </is>
      </c>
      <c r="C15" s="20" t="n"/>
      <c r="D15" s="21" t="n">
        <v>45</v>
      </c>
      <c r="E15" s="22" t="inlineStr">
        <is>
          <t>Added to the base price. Type 0 for 1 bathroom if it adds nothing.</t>
        </is>
      </c>
    </row>
    <row r="16">
      <c r="A16" s="18" t="inlineStr">
        <is>
          <t>Bathrooms: add this</t>
        </is>
      </c>
      <c r="B16" s="19" t="inlineStr">
        <is>
          <t>3</t>
        </is>
      </c>
      <c r="C16" s="20" t="n"/>
      <c r="D16" s="21" t="n">
        <v>60</v>
      </c>
      <c r="E16" s="22" t="inlineStr">
        <is>
          <t>Added to the base price. Type 0 for 1 bathroom if it adds nothing.</t>
        </is>
      </c>
    </row>
    <row r="17">
      <c r="A17" s="18" t="inlineStr">
        <is>
          <t>Bathrooms: add this</t>
        </is>
      </c>
      <c r="B17" s="19" t="inlineStr">
        <is>
          <t>4 or more</t>
        </is>
      </c>
      <c r="C17" s="20" t="n"/>
      <c r="D17" s="21" t="n">
        <v>90</v>
      </c>
      <c r="E17" s="22" t="inlineStr">
        <is>
          <t>Added to the base price. Type 0 for 1 bathroom if it adds nothing.</t>
        </is>
      </c>
    </row>
    <row r="18">
      <c r="A18" s="18" t="inlineStr">
        <is>
          <t>Condition: multiply by</t>
        </is>
      </c>
      <c r="B18" s="19" t="inlineStr">
        <is>
          <t>Light upkeep</t>
        </is>
      </c>
      <c r="C18" s="20" t="n"/>
      <c r="D18" s="21" t="n">
        <v>1</v>
      </c>
      <c r="E18" s="22" t="inlineStr">
        <is>
          <t>1 means no change. 1.25 means 25% more.</t>
        </is>
      </c>
    </row>
    <row r="19">
      <c r="A19" s="18" t="inlineStr">
        <is>
          <t>Condition: multiply by</t>
        </is>
      </c>
      <c r="B19" s="19" t="inlineStr">
        <is>
          <t>Lived-in</t>
        </is>
      </c>
      <c r="C19" s="20" t="n"/>
      <c r="D19" s="21" t="n">
        <v>1</v>
      </c>
      <c r="E19" s="22" t="inlineStr">
        <is>
          <t>1 means no change. 1.25 means 25% more.</t>
        </is>
      </c>
    </row>
    <row r="20">
      <c r="A20" s="18" t="inlineStr">
        <is>
          <t>Condition: multiply by</t>
        </is>
      </c>
      <c r="B20" s="19" t="inlineStr">
        <is>
          <t>Needs extra attention</t>
        </is>
      </c>
      <c r="C20" s="20" t="n"/>
      <c r="D20" s="21" t="n">
        <v>1.25</v>
      </c>
      <c r="E20" s="22" t="inlineStr">
        <is>
          <t>1 means no change. 1.25 means 25% more.</t>
        </is>
      </c>
    </row>
    <row r="21">
      <c r="A21" s="18" t="inlineStr">
        <is>
          <t>Condition: multiply by</t>
        </is>
      </c>
      <c r="B21" s="19" t="inlineStr">
        <is>
          <t>Hasn't been cleaned in a while</t>
        </is>
      </c>
      <c r="C21" s="20" t="n"/>
      <c r="D21" s="21" t="n">
        <v>1.5</v>
      </c>
      <c r="E21" s="22" t="inlineStr">
        <is>
          <t>1 means no change. 1.25 means 25% more.</t>
        </is>
      </c>
    </row>
    <row r="22">
      <c r="A22" s="18" t="inlineStr">
        <is>
          <t>Type of clean: multiply by</t>
        </is>
      </c>
      <c r="B22" s="19" t="inlineStr">
        <is>
          <t>Standard clean</t>
        </is>
      </c>
      <c r="C22" s="20" t="n"/>
      <c r="D22" s="21" t="n"/>
      <c r="E22" s="22" t="inlineStr">
        <is>
          <t>1 means no change. Applies to base, bedrooms and bathrooms.</t>
        </is>
      </c>
    </row>
    <row r="23">
      <c r="A23" s="18" t="inlineStr">
        <is>
          <t>Type of clean: multiply by</t>
        </is>
      </c>
      <c r="B23" s="19" t="inlineStr">
        <is>
          <t>Deep clean</t>
        </is>
      </c>
      <c r="C23" s="20" t="n"/>
      <c r="D23" s="21" t="n"/>
      <c r="E23" s="22" t="inlineStr">
        <is>
          <t>1 means no change. Applies to base, bedrooms and bathrooms.</t>
        </is>
      </c>
    </row>
    <row r="24">
      <c r="A24" s="18" t="inlineStr">
        <is>
          <t>Type of clean: multiply by</t>
        </is>
      </c>
      <c r="B24" s="19" t="inlineStr">
        <is>
          <t>Move-in or move-out clean</t>
        </is>
      </c>
      <c r="C24" s="20" t="n"/>
      <c r="D24" s="21" t="n"/>
      <c r="E24" s="22" t="inlineStr">
        <is>
          <t>1 means no change. Applies to base, bedrooms and bathrooms.</t>
        </is>
      </c>
    </row>
    <row r="25">
      <c r="A25" s="18" t="inlineStr">
        <is>
          <t>Type of clean: multiply by</t>
        </is>
      </c>
      <c r="B25" s="19" t="inlineStr">
        <is>
          <t>After building work</t>
        </is>
      </c>
      <c r="C25" s="20" t="n"/>
      <c r="D25" s="21" t="n"/>
      <c r="E25" s="22" t="inlineStr">
        <is>
          <t>1 means no change. Applies to base, bedrooms and bathrooms.</t>
        </is>
      </c>
    </row>
    <row r="26">
      <c r="A26" s="18" t="inlineStr">
        <is>
          <t>How often: multiply by</t>
        </is>
      </c>
      <c r="B26" s="19" t="inlineStr">
        <is>
          <t>One time</t>
        </is>
      </c>
      <c r="C26" s="20" t="n"/>
      <c r="D26" s="21" t="n"/>
      <c r="E26" s="22" t="inlineStr">
        <is>
          <t>1 means no change. Use less than 1 for a regular-client price.</t>
        </is>
      </c>
    </row>
    <row r="27">
      <c r="A27" s="18" t="inlineStr">
        <is>
          <t>How often: multiply by</t>
        </is>
      </c>
      <c r="B27" s="19" t="inlineStr">
        <is>
          <t>Weekly</t>
        </is>
      </c>
      <c r="C27" s="20" t="n"/>
      <c r="D27" s="21" t="n"/>
      <c r="E27" s="22" t="inlineStr">
        <is>
          <t>1 means no change. Use less than 1 for a regular-client price.</t>
        </is>
      </c>
    </row>
    <row r="28">
      <c r="A28" s="18" t="inlineStr">
        <is>
          <t>How often: multiply by</t>
        </is>
      </c>
      <c r="B28" s="19" t="inlineStr">
        <is>
          <t>Every two weeks</t>
        </is>
      </c>
      <c r="C28" s="20" t="n"/>
      <c r="D28" s="21" t="n"/>
      <c r="E28" s="22" t="inlineStr">
        <is>
          <t>1 means no change. Use less than 1 for a regular-client price.</t>
        </is>
      </c>
    </row>
    <row r="29">
      <c r="A29" s="18" t="inlineStr">
        <is>
          <t>How often: multiply by</t>
        </is>
      </c>
      <c r="B29" s="19" t="inlineStr">
        <is>
          <t>Monthly</t>
        </is>
      </c>
      <c r="C29" s="20" t="n"/>
      <c r="D29" s="21" t="n"/>
      <c r="E29" s="22" t="inlineStr">
        <is>
          <t>1 means no change. Use less than 1 for a regular-client price.</t>
        </is>
      </c>
    </row>
    <row r="30">
      <c r="A30" s="18" t="inlineStr">
        <is>
          <t>How often: multiply by</t>
        </is>
      </c>
      <c r="B30" s="19" t="inlineStr">
        <is>
          <t>Not sure yet</t>
        </is>
      </c>
      <c r="C30" s="20" t="n"/>
      <c r="D30" s="21" t="n"/>
      <c r="E30" s="22" t="inlineStr">
        <is>
          <t>1 means no change. Use less than 1 for a regular-client price.</t>
        </is>
      </c>
    </row>
    <row r="31">
      <c r="A31" s="18" t="inlineStr">
        <is>
          <t>Extras: price each</t>
        </is>
      </c>
      <c r="B31" s="19" t="inlineStr">
        <is>
          <t>Inside the oven</t>
        </is>
      </c>
      <c r="C31" s="20" t="n"/>
      <c r="D31" s="21" t="n"/>
      <c r="E31" s="22" t="inlineStr">
        <is>
          <t>Added once if the client ticked it. Leave empty for no charge.</t>
        </is>
      </c>
    </row>
    <row r="32">
      <c r="A32" s="18" t="inlineStr">
        <is>
          <t>Extras: price each</t>
        </is>
      </c>
      <c r="B32" s="19" t="inlineStr">
        <is>
          <t>Inside the fridge</t>
        </is>
      </c>
      <c r="C32" s="20" t="n"/>
      <c r="D32" s="21" t="n"/>
      <c r="E32" s="22" t="inlineStr">
        <is>
          <t>Added once if the client ticked it. Leave empty for no charge.</t>
        </is>
      </c>
    </row>
    <row r="33">
      <c r="A33" s="18" t="inlineStr">
        <is>
          <t>Extras: price each</t>
        </is>
      </c>
      <c r="B33" s="19" t="inlineStr">
        <is>
          <t>Interior windows</t>
        </is>
      </c>
      <c r="C33" s="20" t="n"/>
      <c r="D33" s="21" t="n"/>
      <c r="E33" s="22" t="inlineStr">
        <is>
          <t>Added once if the client ticked it. Leave empty for no charge.</t>
        </is>
      </c>
    </row>
    <row r="34">
      <c r="A34" s="18" t="inlineStr">
        <is>
          <t>Extras: price each</t>
        </is>
      </c>
      <c r="B34" s="19" t="inlineStr">
        <is>
          <t>Inside cabinets</t>
        </is>
      </c>
      <c r="C34" s="20" t="n"/>
      <c r="D34" s="21" t="n"/>
      <c r="E34" s="22" t="inlineStr">
        <is>
          <t>Added once if the client ticked it. Leave empty for no charge.</t>
        </is>
      </c>
    </row>
    <row r="35">
      <c r="A35" s="18" t="inlineStr">
        <is>
          <t>Extras: price each</t>
        </is>
      </c>
      <c r="B35" s="19" t="inlineStr">
        <is>
          <t>Baseboards</t>
        </is>
      </c>
      <c r="C35" s="20" t="n"/>
      <c r="D35" s="21" t="n"/>
      <c r="E35" s="22" t="inlineStr">
        <is>
          <t>Added once if the client ticked it. Leave empty for no charge.</t>
        </is>
      </c>
    </row>
    <row r="36">
      <c r="A36" s="18" t="inlineStr">
        <is>
          <t>Extras: price each</t>
        </is>
      </c>
      <c r="B36" s="19" t="inlineStr">
        <is>
          <t>Laundry</t>
        </is>
      </c>
      <c r="C36" s="20" t="n"/>
      <c r="D36" s="21" t="n"/>
      <c r="E36" s="22" t="inlineStr">
        <is>
          <t>Added once if the client ticked it. Leave empty for no charge.</t>
        </is>
      </c>
    </row>
    <row r="37">
      <c r="A37" s="18" t="inlineStr">
        <is>
          <t>Minimum charge</t>
        </is>
      </c>
      <c r="B37" s="19" t="inlineStr">
        <is>
          <t>Smallest quote you will give</t>
        </is>
      </c>
      <c r="C37" s="20" t="n"/>
      <c r="D37" s="21" t="n"/>
      <c r="E37" s="22" t="inlineStr">
        <is>
          <t>If the worked-out low quote is lower, this number is used instead. Optional.</t>
        </is>
      </c>
    </row>
    <row r="38">
      <c r="A38" s="18" t="inlineStr">
        <is>
          <t>Range</t>
        </is>
      </c>
      <c r="B38" s="19" t="inlineStr">
        <is>
          <t>High quote is the low quote times</t>
        </is>
      </c>
      <c r="C38" s="20" t="n"/>
      <c r="D38" s="21" t="n">
        <v>1.3</v>
      </c>
      <c r="E38" s="22" t="inlineStr">
        <is>
          <t>Gives the top of the range. Empty means no high quote is shown.</t>
        </is>
      </c>
    </row>
  </sheetData>
  <dataValidations count="1">
    <dataValidation sqref="C5:C38" showDropDown="0" showInputMessage="0" showErrorMessage="1" allowBlank="1" errorTitle="Number please" error="Type a number of 0 or more."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AN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24"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 width="20" customWidth="1" min="26" max="26"/>
    <col width="20" customWidth="1" min="27" max="27"/>
    <col width="20" customWidth="1" min="28" max="28"/>
    <col width="20" customWidth="1" min="29" max="29"/>
    <col width="20" customWidth="1" min="30" max="30"/>
    <col width="20" customWidth="1" min="31" max="31"/>
    <col width="20" customWidth="1" min="32" max="32"/>
    <col width="20" customWidth="1" min="33" max="33"/>
    <col width="20" customWidth="1" min="34" max="34"/>
    <col width="20" customWidth="1" min="35" max="35"/>
    <col width="20" customWidth="1" min="36" max="36"/>
    <col width="20" customWidth="1" min="37" max="37"/>
    <col width="20" customWidth="1" min="38" max="38"/>
    <col width="20" customWidth="1" min="39" max="39"/>
    <col width="20" customWidth="1" min="40" max="40"/>
  </cols>
  <sheetData>
    <row r="1" ht="48" customHeight="1">
      <c r="A1" s="4" t="inlineStr">
        <is>
          <t>Response ID</t>
        </is>
      </c>
      <c r="B1" s="4" t="inlineStr">
        <is>
          <t>Submitted at</t>
        </is>
      </c>
      <c r="C1" s="4" t="inlineStr">
        <is>
          <t>Started at</t>
        </is>
      </c>
      <c r="D1" s="4" t="inlineStr">
        <is>
          <t>Your name</t>
        </is>
      </c>
      <c r="E1" s="4" t="inlineStr">
        <is>
          <t>Email</t>
        </is>
      </c>
      <c r="F1" s="4" t="inlineStr">
        <is>
          <t>Phone</t>
        </is>
      </c>
      <c r="G1" s="4" t="inlineStr">
        <is>
          <t>Best way to reach you</t>
        </is>
      </c>
      <c r="H1" s="4" t="inlineStr">
        <is>
          <t>Service address</t>
        </is>
      </c>
      <c r="I1" s="4" t="inlineStr">
        <is>
          <t>How did you hear about us?</t>
        </is>
      </c>
      <c r="J1" s="4" t="inlineStr">
        <is>
          <t>source</t>
        </is>
      </c>
      <c r="K1" s="4" t="inlineStr">
        <is>
          <t>What type of place is it?</t>
        </is>
      </c>
      <c r="L1" s="4" t="inlineStr">
        <is>
          <t>Business name</t>
        </is>
      </c>
      <c r="M1" s="4" t="inlineStr">
        <is>
          <t>Bedrooms</t>
        </is>
      </c>
      <c r="N1" s="4" t="inlineStr">
        <is>
          <t>Bathrooms</t>
        </is>
      </c>
      <c r="O1" s="4" t="inlineStr">
        <is>
          <t>Approximate size (square feet)</t>
        </is>
      </c>
      <c r="P1" s="4" t="inlineStr">
        <is>
          <t>How would you describe it right now?</t>
        </is>
      </c>
      <c r="Q1" s="4" t="inlineStr">
        <is>
          <t>Has it been professionally cleaned in the last 30 days?</t>
        </is>
      </c>
      <c r="R1" s="4" t="inlineStr">
        <is>
          <t>estimate_low</t>
        </is>
      </c>
      <c r="S1" s="4" t="inlineStr">
        <is>
          <t>estimate_high</t>
        </is>
      </c>
      <c r="T1" s="4" t="inlineStr">
        <is>
          <t>Which clean do you need?</t>
        </is>
      </c>
      <c r="U1" s="4" t="inlineStr">
        <is>
          <t>Move date</t>
        </is>
      </c>
      <c r="V1" s="4" t="inlineStr">
        <is>
          <t>Any extras?</t>
        </is>
      </c>
      <c r="W1" s="4" t="inlineStr">
        <is>
          <t>How often would you like us?</t>
        </is>
      </c>
      <c r="X1" s="4" t="inlineStr">
        <is>
          <t>Preferred first date</t>
        </is>
      </c>
      <c r="Y1" s="4" t="inlineStr">
        <is>
          <t>Times that suit you</t>
        </is>
      </c>
      <c r="Z1" s="4" t="inlineStr">
        <is>
          <t>Any pets at home?</t>
        </is>
      </c>
      <c r="AA1" s="4" t="inlineStr">
        <is>
          <t>Tell us about them</t>
        </is>
      </c>
      <c r="AB1" s="4" t="inlineStr">
        <is>
          <t>Will someone be home during the clean?</t>
        </is>
      </c>
      <c r="AC1" s="4" t="inlineStr">
        <is>
          <t>How will we get in?</t>
        </is>
      </c>
      <c r="AD1" s="4" t="inlineStr">
        <is>
          <t>Anything we should focus on or avoid?</t>
        </is>
      </c>
      <c r="AE1" s="4" t="inlineStr">
        <is>
          <t>Photos of the rooms (optional)</t>
        </is>
      </c>
      <c r="AF1" s="4" t="inlineStr">
        <is>
          <t>Form version</t>
        </is>
      </c>
      <c r="AG1" s="4" t="n"/>
      <c r="AH1" s="4" t="n"/>
      <c r="AI1" s="4" t="n"/>
      <c r="AJ1" s="4" t="n"/>
      <c r="AK1" s="4" t="n"/>
      <c r="AL1" s="4" t="n"/>
      <c r="AM1" s="4" t="n"/>
      <c r="AN1" s="4" t="n"/>
    </row>
    <row r="2">
      <c r="A2" s="23" t="inlineStr">
        <is>
          <t>EXAMPLE-01 (delete me)</t>
        </is>
      </c>
      <c r="B2" s="23" t="inlineStr">
        <is>
          <t>2026-10-03T09:10:00.000Z</t>
        </is>
      </c>
      <c r="C2" s="23" t="inlineStr">
        <is>
          <t>2026-10-03T09:05:00.000Z</t>
        </is>
      </c>
      <c r="D2" s="23" t="inlineStr">
        <is>
          <t>Riley Example</t>
        </is>
      </c>
      <c r="E2" s="23" t="n"/>
      <c r="F2" s="23" t="n"/>
      <c r="G2" s="23" t="n"/>
      <c r="H2" s="23" t="n"/>
      <c r="I2" s="23" t="n"/>
      <c r="J2" s="23" t="n"/>
      <c r="K2" s="23" t="inlineStr">
        <is>
          <t>House</t>
        </is>
      </c>
      <c r="L2" s="23" t="n"/>
      <c r="M2" s="23" t="n">
        <v>3</v>
      </c>
      <c r="N2" s="23" t="n">
        <v>2</v>
      </c>
      <c r="O2" s="23" t="inlineStr">
        <is>
          <t>1,500 to 2,000</t>
        </is>
      </c>
      <c r="P2" s="23" t="inlineStr">
        <is>
          <t>Lived-in</t>
        </is>
      </c>
      <c r="Q2" s="23" t="n"/>
      <c r="R2" s="23" t="n"/>
      <c r="S2" s="23" t="n"/>
      <c r="T2" s="23" t="inlineStr">
        <is>
          <t>Standard clean</t>
        </is>
      </c>
      <c r="U2" s="23" t="n"/>
      <c r="V2" s="23" t="inlineStr">
        <is>
          <t>Inside the oven, Inside the fridge</t>
        </is>
      </c>
      <c r="W2" s="23" t="inlineStr">
        <is>
          <t>Every two weeks</t>
        </is>
      </c>
      <c r="X2" s="23" t="n"/>
      <c r="Y2" s="23" t="n"/>
      <c r="Z2" s="23" t="n"/>
      <c r="AA2" s="23" t="n"/>
      <c r="AB2" s="23" t="n"/>
      <c r="AC2" s="23" t="n"/>
      <c r="AD2" s="23" t="n"/>
      <c r="AE2" s="23" t="n"/>
      <c r="AF2" s="23" t="n">
        <v>1</v>
      </c>
    </row>
    <row r="3">
      <c r="A3" s="23" t="inlineStr">
        <is>
          <t>EXAMPLE-02 (delete me)</t>
        </is>
      </c>
      <c r="B3" s="23" t="inlineStr">
        <is>
          <t>2026-10-05T09:11:00.000Z</t>
        </is>
      </c>
      <c r="C3" s="23" t="inlineStr">
        <is>
          <t>2026-10-05T09:06:00.000Z</t>
        </is>
      </c>
      <c r="D3" s="23" t="inlineStr">
        <is>
          <t>Sam Example</t>
        </is>
      </c>
      <c r="E3" s="23" t="n"/>
      <c r="F3" s="23" t="n"/>
      <c r="G3" s="23" t="n"/>
      <c r="H3" s="23" t="n"/>
      <c r="I3" s="23" t="n"/>
      <c r="J3" s="23" t="n"/>
      <c r="K3" s="23" t="inlineStr">
        <is>
          <t>Apartment or condo</t>
        </is>
      </c>
      <c r="L3" s="23" t="n"/>
      <c r="M3" s="23" t="inlineStr">
        <is>
          <t>Studio</t>
        </is>
      </c>
      <c r="N3" s="23" t="n">
        <v>1</v>
      </c>
      <c r="O3" s="23" t="inlineStr">
        <is>
          <t>Under 1,000</t>
        </is>
      </c>
      <c r="P3" s="23" t="inlineStr">
        <is>
          <t>Light upkeep</t>
        </is>
      </c>
      <c r="Q3" s="23" t="n"/>
      <c r="R3" s="23" t="n"/>
      <c r="S3" s="23" t="n"/>
      <c r="T3" s="23" t="inlineStr">
        <is>
          <t>Standard clean</t>
        </is>
      </c>
      <c r="U3" s="23" t="n"/>
      <c r="V3" s="23" t="n"/>
      <c r="W3" s="23" t="inlineStr">
        <is>
          <t>One time</t>
        </is>
      </c>
      <c r="X3" s="23" t="n"/>
      <c r="Y3" s="23" t="n"/>
      <c r="Z3" s="23" t="n"/>
      <c r="AA3" s="23" t="n"/>
      <c r="AB3" s="23" t="n"/>
      <c r="AC3" s="23" t="n"/>
      <c r="AD3" s="23" t="n"/>
      <c r="AE3" s="23" t="n"/>
      <c r="AF3" s="23" t="n">
        <v>1</v>
      </c>
    </row>
    <row r="4">
      <c r="A4" s="23" t="inlineStr">
        <is>
          <t>EXAMPLE-03 (delete me)</t>
        </is>
      </c>
      <c r="B4" s="23" t="inlineStr">
        <is>
          <t>2026-10-07T09:12:00.000Z</t>
        </is>
      </c>
      <c r="C4" s="23" t="inlineStr">
        <is>
          <t>2026-10-07T09:07:00.000Z</t>
        </is>
      </c>
      <c r="D4" s="23" t="inlineStr">
        <is>
          <t>Jo Example</t>
        </is>
      </c>
      <c r="E4" s="23" t="n"/>
      <c r="F4" s="23" t="n"/>
      <c r="G4" s="23" t="n"/>
      <c r="H4" s="23" t="n"/>
      <c r="I4" s="23" t="n"/>
      <c r="J4" s="23" t="n"/>
      <c r="K4" s="23" t="inlineStr">
        <is>
          <t>Office or commercial space</t>
        </is>
      </c>
      <c r="L4" s="23" t="inlineStr">
        <is>
          <t>Example Co</t>
        </is>
      </c>
      <c r="M4" s="23" t="n">
        <v>2</v>
      </c>
      <c r="N4" s="23" t="n">
        <v>2.5</v>
      </c>
      <c r="O4" s="23" t="inlineStr">
        <is>
          <t>Not sure</t>
        </is>
      </c>
      <c r="P4" s="23" t="inlineStr">
        <is>
          <t>Needs extra attention</t>
        </is>
      </c>
      <c r="Q4" s="23" t="n"/>
      <c r="R4" s="23" t="n"/>
      <c r="S4" s="23" t="n"/>
      <c r="T4" s="23" t="inlineStr">
        <is>
          <t>Deep clean</t>
        </is>
      </c>
      <c r="U4" s="23" t="n"/>
      <c r="V4" s="23" t="inlineStr">
        <is>
          <t>Interior windows, Carpet shampoo</t>
        </is>
      </c>
      <c r="W4" s="23" t="inlineStr">
        <is>
          <t>Monthly</t>
        </is>
      </c>
      <c r="X4" s="23" t="n"/>
      <c r="Y4" s="23" t="n"/>
      <c r="Z4" s="23" t="n"/>
      <c r="AA4" s="23" t="n"/>
      <c r="AB4" s="23" t="n"/>
      <c r="AC4" s="23" t="n"/>
      <c r="AD4" s="23" t="n"/>
      <c r="AE4" s="23" t="n"/>
      <c r="AF4" s="23" t="n">
        <v>1</v>
      </c>
    </row>
    <row r="5">
      <c r="A5" s="23" t="inlineStr">
        <is>
          <t>EXAMPLE-04 (delete me)</t>
        </is>
      </c>
      <c r="B5" s="23" t="inlineStr">
        <is>
          <t>2026-10-09T09:13:00.000Z</t>
        </is>
      </c>
      <c r="C5" s="23" t="inlineStr">
        <is>
          <t>2026-10-09T09:08:00.000Z</t>
        </is>
      </c>
      <c r="D5" s="23" t="inlineStr">
        <is>
          <t>Lee Example</t>
        </is>
      </c>
      <c r="E5" s="23" t="n"/>
      <c r="F5" s="23" t="n"/>
      <c r="G5" s="23" t="n"/>
      <c r="H5" s="23" t="n"/>
      <c r="I5" s="23" t="n"/>
      <c r="J5" s="23" t="n"/>
      <c r="K5" s="23" t="inlineStr">
        <is>
          <t>Townhouse</t>
        </is>
      </c>
      <c r="L5" s="23" t="n"/>
      <c r="M5" s="23" t="inlineStr">
        <is>
          <t>4</t>
        </is>
      </c>
      <c r="N5" s="23" t="inlineStr">
        <is>
          <t>1.5</t>
        </is>
      </c>
      <c r="O5" s="23" t="inlineStr">
        <is>
          <t>2,000 to 3,000</t>
        </is>
      </c>
      <c r="P5" s="23" t="inlineStr">
        <is>
          <t>Hasn't been cleaned in a while</t>
        </is>
      </c>
      <c r="Q5" s="23" t="n"/>
      <c r="R5" s="23" t="n"/>
      <c r="S5" s="23" t="n"/>
      <c r="T5" s="23" t="inlineStr">
        <is>
          <t>Move-in or move-out clean</t>
        </is>
      </c>
      <c r="U5" s="23" t="inlineStr">
        <is>
          <t>2026-11-20</t>
        </is>
      </c>
      <c r="V5" s="23" t="inlineStr">
        <is>
          <t>Baseboards</t>
        </is>
      </c>
      <c r="W5" s="23" t="inlineStr">
        <is>
          <t>One time</t>
        </is>
      </c>
      <c r="X5" s="23" t="n"/>
      <c r="Y5" s="23" t="n"/>
      <c r="Z5" s="23" t="n"/>
      <c r="AA5" s="23" t="n"/>
      <c r="AB5" s="23" t="n"/>
      <c r="AC5" s="23" t="n"/>
      <c r="AD5" s="23" t="n"/>
      <c r="AE5" s="23" t="n"/>
      <c r="AF5" s="23" t="n">
        <v>1</v>
      </c>
    </row>
    <row r="6">
      <c r="A6" s="23" t="inlineStr">
        <is>
          <t>EXAMPLE-05 (delete me)</t>
        </is>
      </c>
      <c r="B6" s="23" t="inlineStr">
        <is>
          <t>2026-10-11T09:14:00.000Z</t>
        </is>
      </c>
      <c r="C6" s="23" t="inlineStr">
        <is>
          <t>2026-10-11T09:09:00.000Z</t>
        </is>
      </c>
      <c r="D6" s="23" t="inlineStr">
        <is>
          <t>Max Example</t>
        </is>
      </c>
      <c r="E6" s="23" t="n"/>
      <c r="F6" s="23" t="n"/>
      <c r="G6" s="23" t="n"/>
      <c r="H6" s="23" t="n"/>
      <c r="I6" s="23" t="n"/>
      <c r="J6" s="23" t="n"/>
      <c r="K6" s="23" t="inlineStr">
        <is>
          <t>House</t>
        </is>
      </c>
      <c r="L6" s="23" t="n"/>
      <c r="M6" s="23" t="n"/>
      <c r="N6" s="23" t="n">
        <v>2</v>
      </c>
      <c r="O6" s="23" t="inlineStr">
        <is>
          <t>1,000 to 1,500</t>
        </is>
      </c>
      <c r="P6" s="23" t="inlineStr">
        <is>
          <t>Lived-in</t>
        </is>
      </c>
      <c r="Q6" s="23" t="n"/>
      <c r="R6" s="23" t="n"/>
      <c r="S6" s="23" t="n"/>
      <c r="T6" s="23" t="inlineStr">
        <is>
          <t>Deep clean</t>
        </is>
      </c>
      <c r="U6" s="23" t="n"/>
      <c r="V6" s="23" t="n"/>
      <c r="W6" s="23" t="inlineStr">
        <is>
          <t>Weekly</t>
        </is>
      </c>
      <c r="X6" s="23" t="n"/>
      <c r="Y6" s="23" t="n"/>
      <c r="Z6" s="23" t="n"/>
      <c r="AA6" s="23" t="n"/>
      <c r="AB6" s="23" t="n"/>
      <c r="AC6" s="23" t="n"/>
      <c r="AD6" s="23" t="n"/>
      <c r="AE6" s="23" t="n"/>
      <c r="AF6" s="23" t="n">
        <v>1</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X5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2" customWidth="1" min="1" max="1"/>
    <col width="18" customWidth="1" min="2" max="2"/>
    <col width="12" customWidth="1" min="3" max="3"/>
    <col width="12" customWidth="1" min="4" max="4"/>
    <col width="26" customWidth="1" min="5" max="5"/>
    <col width="22" customWidth="1" min="6" max="6"/>
    <col width="26" customWidth="1" min="7" max="7"/>
    <col width="20" customWidth="1" min="8" max="8"/>
    <col width="20" customWidth="1" min="9" max="9"/>
    <col width="11" customWidth="1" min="10" max="10"/>
    <col width="11" customWidth="1" min="11" max="11"/>
    <col width="16" customWidth="1" min="12" max="12"/>
    <col width="22" customWidth="1" min="13" max="13"/>
    <col width="22" customWidth="1" min="14" max="14"/>
    <col width="16" customWidth="1" min="15" max="15"/>
    <col width="30" customWidth="1" min="16" max="16"/>
    <col width="14" customWidth="1" min="17" max="17"/>
    <col width="14" customWidth="1" min="18" max="18"/>
    <col width="14" customWidth="1" min="19" max="19"/>
    <col width="14" customWidth="1" min="20" max="20"/>
    <col width="14" customWidth="1" min="21" max="21"/>
    <col width="14" customWidth="1" min="22" max="22"/>
  </cols>
  <sheetData>
    <row r="1" ht="48" customHeight="1">
      <c r="A1" s="4" t="inlineStr">
        <is>
          <t>Response ID</t>
        </is>
      </c>
      <c r="B1" s="4" t="inlineStr">
        <is>
          <t>Client name</t>
        </is>
      </c>
      <c r="C1" s="24" t="inlineStr">
        <is>
          <t>Low quote</t>
        </is>
      </c>
      <c r="D1" s="24" t="inlineStr">
        <is>
          <t>High quote</t>
        </is>
      </c>
      <c r="E1" s="4" t="inlineStr">
        <is>
          <t>Walkthrough first? (why)</t>
        </is>
      </c>
      <c r="F1" s="4" t="inlineStr">
        <is>
          <t>Missing info (blank answers)</t>
        </is>
      </c>
      <c r="G1" s="4" t="inlineStr">
        <is>
          <t>Rates still empty for these answers</t>
        </is>
      </c>
      <c r="H1" s="4" t="inlineStr">
        <is>
          <t>Check by hand</t>
        </is>
      </c>
      <c r="I1" s="4" t="inlineStr">
        <is>
          <t>Type of place</t>
        </is>
      </c>
      <c r="J1" s="4" t="inlineStr">
        <is>
          <t>Bedrooms</t>
        </is>
      </c>
      <c r="K1" s="4" t="inlineStr">
        <is>
          <t>Bathrooms</t>
        </is>
      </c>
      <c r="L1" s="4" t="inlineStr">
        <is>
          <t>Approximate size</t>
        </is>
      </c>
      <c r="M1" s="4" t="inlineStr">
        <is>
          <t>Condition</t>
        </is>
      </c>
      <c r="N1" s="4" t="inlineStr">
        <is>
          <t>Which clean</t>
        </is>
      </c>
      <c r="O1" s="4" t="inlineStr">
        <is>
          <t>How often</t>
        </is>
      </c>
      <c r="P1" s="4" t="inlineStr">
        <is>
          <t>Extras</t>
        </is>
      </c>
      <c r="Q1" s="25" t="inlineStr">
        <is>
          <t>Bedroom add (worked out)</t>
        </is>
      </c>
      <c r="R1" s="25" t="inlineStr">
        <is>
          <t>Bathroom add (worked out)</t>
        </is>
      </c>
      <c r="S1" s="25" t="inlineStr">
        <is>
          <t>Condition multiplier (worked out)</t>
        </is>
      </c>
      <c r="T1" s="25" t="inlineStr">
        <is>
          <t>Clean multiplier (worked out)</t>
        </is>
      </c>
      <c r="U1" s="25" t="inlineStr">
        <is>
          <t>How often multiplier (worked out)</t>
        </is>
      </c>
      <c r="V1" s="25" t="inlineStr">
        <is>
          <t>Extras total (worked out)</t>
        </is>
      </c>
      <c r="X1" s="3">
        <f>IF(COUNTIF(Requests!$A$2:$A$501,"EXAMPLE*")&gt;0,"You are looking at EXAMPLE data. Clear A2 to AN6 on Requests, then paste your own.","")</f>
        <v/>
      </c>
    </row>
    <row r="2">
      <c r="A2" s="26">
        <f>IFERROR(TRIM(INDEX(Requests!$A2:$AN2,MATCH(Lists!$B$2,Requests!$A$1:$AN$1,0))&amp;""),"")</f>
        <v/>
      </c>
      <c r="B2" s="26">
        <f>IFERROR(TRIM(INDEX(Requests!$A2:$AN2,MATCH(Lists!$B$3,Requests!$A$1:$AN$1,0))&amp;""),"")</f>
        <v/>
      </c>
      <c r="C2" s="27">
        <f>IF(OR($A2="",$J2="",$K2="",$M2="",$N2="",'Your rates'!$C$5=""),"",ROUND(MAX(N('Your rates'!$C$37),('Your rates'!$C$5+$Q2+$R2)*$S2*$T2*$U2+$V2),2))</f>
        <v/>
      </c>
      <c r="D2" s="27">
        <f>IF(OR($C2="",N('Your rates'!$C$38)=0),"",ROUND($C2*'Your rates'!$C$38,2))</f>
        <v/>
      </c>
      <c r="E2" s="28">
        <f>IF($A2="","",MID(IF($I2=Lists!$B$13,", office or commercial space","")&amp;IF($L2=Lists!$B$14,", size not sure","")&amp;IF($M2=Lists!$B$15,", not cleaned in a while",""),3,200))</f>
        <v/>
      </c>
      <c r="F2" s="28">
        <f>IF($A2="","",MID(IF($J2="",", bedrooms","")&amp;IF($K2="",", bathrooms","")&amp;IF($M2="",", condition","")&amp;IF($N2="",", which clean","")&amp;IF($O2="",", how often",""),3,200))</f>
        <v/>
      </c>
      <c r="G2" s="28">
        <f>IF($A2="","",MID(IF('Your rates'!$C$5="",", base price","")&amp;IF(AND($J2&lt;&gt;"",IFERROR(INDEX('Your rates'!$C$6:$C$11,MATCH($J2,'Your rates'!$B$6:$B$11,0))&amp;"","")=""),", bedrooms","")&amp;IF(AND($K2&lt;&gt;"",IFERROR(INDEX('Your rates'!$C$12:$C$17,MATCH($K2,'Your rates'!$B$12:$B$17,0))&amp;"","")=""),", bathrooms","")&amp;IF(AND($M2&lt;&gt;"",IFERROR(INDEX('Your rates'!$C$18:$C$21,MATCH($M2,'Your rates'!$B$18:$B$21,0))&amp;"","")=""),", condition","")&amp;IF(AND($N2&lt;&gt;"",IFERROR(INDEX('Your rates'!$C$22:$C$25,MATCH($N2,'Your rates'!$B$22:$B$25,0))&amp;"","")=""),", type of clean","")&amp;IF(AND($O2&lt;&gt;"",IFERROR(INDEX('Your rates'!$C$26:$C$30,MATCH($O2,'Your rates'!$B$26:$B$30,0))&amp;"","")=""),", how often",""),3,200))</f>
        <v/>
      </c>
      <c r="H2" s="28">
        <f>IF($A2="","",IF($P2="","",IF(LEN($P2)-LEN(SUBSTITUTE($P2,",",""))+1&gt;SUMPRODUCT(ISNUMBER(SEARCH('Your rates'!$B$31:$B$36,$P2))*1),"Extra not on your list","")))</f>
        <v/>
      </c>
      <c r="I2" s="26">
        <f>IFERROR(TRIM(INDEX(Requests!$A2:$AN2,MATCH(Lists!$B$4,Requests!$A$1:$AN$1,0))&amp;""),"")</f>
        <v/>
      </c>
      <c r="J2" s="26">
        <f>IFERROR(TRIM(INDEX(Requests!$A2:$AN2,MATCH(Lists!$B$5,Requests!$A$1:$AN$1,0))&amp;""),"")</f>
        <v/>
      </c>
      <c r="K2" s="26">
        <f>IFERROR(TRIM(INDEX(Requests!$A2:$AN2,MATCH(Lists!$B$6,Requests!$A$1:$AN$1,0))&amp;""),"")</f>
        <v/>
      </c>
      <c r="L2" s="26">
        <f>IFERROR(TRIM(INDEX(Requests!$A2:$AN2,MATCH(Lists!$B$7,Requests!$A$1:$AN$1,0))&amp;""),"")</f>
        <v/>
      </c>
      <c r="M2" s="26">
        <f>IFERROR(TRIM(INDEX(Requests!$A2:$AN2,MATCH(Lists!$B$8,Requests!$A$1:$AN$1,0))&amp;""),"")</f>
        <v/>
      </c>
      <c r="N2" s="26">
        <f>IFERROR(TRIM(INDEX(Requests!$A2:$AN2,MATCH(Lists!$B$9,Requests!$A$1:$AN$1,0))&amp;""),"")</f>
        <v/>
      </c>
      <c r="O2" s="26">
        <f>IFERROR(TRIM(INDEX(Requests!$A2:$AN2,MATCH(Lists!$B$11,Requests!$A$1:$AN$1,0))&amp;""),"")</f>
        <v/>
      </c>
      <c r="P2" s="26">
        <f>IFERROR(TRIM(INDEX(Requests!$A2:$AN2,MATCH(Lists!$B$10,Requests!$A$1:$AN$1,0))&amp;""),"")</f>
        <v/>
      </c>
      <c r="Q2" s="29">
        <f>IF($A2="","",IFERROR(N(INDEX('Your rates'!$C$6:$C$11,MATCH($J2,'Your rates'!$B$6:$B$11,0))),0))</f>
        <v/>
      </c>
      <c r="R2" s="29">
        <f>IF($A2="","",IFERROR(N(INDEX('Your rates'!$C$12:$C$17,MATCH($K2,'Your rates'!$B$12:$B$17,0))),0))</f>
        <v/>
      </c>
      <c r="S2" s="30">
        <f>IF($A2="","",IFERROR(IF(INDEX('Your rates'!$C$18:$C$21,MATCH($M2,'Your rates'!$B$18:$B$21,0))&amp;""="",1,INDEX('Your rates'!$C$18:$C$21,MATCH($M2,'Your rates'!$B$18:$B$21,0))),1))</f>
        <v/>
      </c>
      <c r="T2" s="30">
        <f>IF($A2="","",IFERROR(IF(INDEX('Your rates'!$C$22:$C$25,MATCH($N2,'Your rates'!$B$22:$B$25,0))&amp;""="",1,INDEX('Your rates'!$C$22:$C$25,MATCH($N2,'Your rates'!$B$22:$B$25,0))),1))</f>
        <v/>
      </c>
      <c r="U2" s="30">
        <f>IF($A2="","",IFERROR(IF(INDEX('Your rates'!$C$26:$C$30,MATCH($O2,'Your rates'!$B$26:$B$30,0))&amp;""="",1,INDEX('Your rates'!$C$26:$C$30,MATCH($O2,'Your rates'!$B$26:$B$30,0))),1))</f>
        <v/>
      </c>
      <c r="V2" s="29">
        <f>IF($A2="","",SUMPRODUCT(ISNUMBER(SEARCH('Your rates'!$B$31:$B$36,$P2))*'Your rates'!$C$31:$C$36))</f>
        <v/>
      </c>
    </row>
    <row r="3">
      <c r="A3" s="26">
        <f>IFERROR(TRIM(INDEX(Requests!$A3:$AN3,MATCH(Lists!$B$2,Requests!$A$1:$AN$1,0))&amp;""),"")</f>
        <v/>
      </c>
      <c r="B3" s="26">
        <f>IFERROR(TRIM(INDEX(Requests!$A3:$AN3,MATCH(Lists!$B$3,Requests!$A$1:$AN$1,0))&amp;""),"")</f>
        <v/>
      </c>
      <c r="C3" s="27">
        <f>IF(OR($A3="",$J3="",$K3="",$M3="",$N3="",'Your rates'!$C$5=""),"",ROUND(MAX(N('Your rates'!$C$37),('Your rates'!$C$5+$Q3+$R3)*$S3*$T3*$U3+$V3),2))</f>
        <v/>
      </c>
      <c r="D3" s="27">
        <f>IF(OR($C3="",N('Your rates'!$C$38)=0),"",ROUND($C3*'Your rates'!$C$38,2))</f>
        <v/>
      </c>
      <c r="E3" s="28">
        <f>IF($A3="","",MID(IF($I3=Lists!$B$13,", office or commercial space","")&amp;IF($L3=Lists!$B$14,", size not sure","")&amp;IF($M3=Lists!$B$15,", not cleaned in a while",""),3,200))</f>
        <v/>
      </c>
      <c r="F3" s="28">
        <f>IF($A3="","",MID(IF($J3="",", bedrooms","")&amp;IF($K3="",", bathrooms","")&amp;IF($M3="",", condition","")&amp;IF($N3="",", which clean","")&amp;IF($O3="",", how often",""),3,200))</f>
        <v/>
      </c>
      <c r="G3" s="28">
        <f>IF($A3="","",MID(IF('Your rates'!$C$5="",", base price","")&amp;IF(AND($J3&lt;&gt;"",IFERROR(INDEX('Your rates'!$C$6:$C$11,MATCH($J3,'Your rates'!$B$6:$B$11,0))&amp;"","")=""),", bedrooms","")&amp;IF(AND($K3&lt;&gt;"",IFERROR(INDEX('Your rates'!$C$12:$C$17,MATCH($K3,'Your rates'!$B$12:$B$17,0))&amp;"","")=""),", bathrooms","")&amp;IF(AND($M3&lt;&gt;"",IFERROR(INDEX('Your rates'!$C$18:$C$21,MATCH($M3,'Your rates'!$B$18:$B$21,0))&amp;"","")=""),", condition","")&amp;IF(AND($N3&lt;&gt;"",IFERROR(INDEX('Your rates'!$C$22:$C$25,MATCH($N3,'Your rates'!$B$22:$B$25,0))&amp;"","")=""),", type of clean","")&amp;IF(AND($O3&lt;&gt;"",IFERROR(INDEX('Your rates'!$C$26:$C$30,MATCH($O3,'Your rates'!$B$26:$B$30,0))&amp;"","")=""),", how often",""),3,200))</f>
        <v/>
      </c>
      <c r="H3" s="28">
        <f>IF($A3="","",IF($P3="","",IF(LEN($P3)-LEN(SUBSTITUTE($P3,",",""))+1&gt;SUMPRODUCT(ISNUMBER(SEARCH('Your rates'!$B$31:$B$36,$P3))*1),"Extra not on your list","")))</f>
        <v/>
      </c>
      <c r="I3" s="26">
        <f>IFERROR(TRIM(INDEX(Requests!$A3:$AN3,MATCH(Lists!$B$4,Requests!$A$1:$AN$1,0))&amp;""),"")</f>
        <v/>
      </c>
      <c r="J3" s="26">
        <f>IFERROR(TRIM(INDEX(Requests!$A3:$AN3,MATCH(Lists!$B$5,Requests!$A$1:$AN$1,0))&amp;""),"")</f>
        <v/>
      </c>
      <c r="K3" s="26">
        <f>IFERROR(TRIM(INDEX(Requests!$A3:$AN3,MATCH(Lists!$B$6,Requests!$A$1:$AN$1,0))&amp;""),"")</f>
        <v/>
      </c>
      <c r="L3" s="26">
        <f>IFERROR(TRIM(INDEX(Requests!$A3:$AN3,MATCH(Lists!$B$7,Requests!$A$1:$AN$1,0))&amp;""),"")</f>
        <v/>
      </c>
      <c r="M3" s="26">
        <f>IFERROR(TRIM(INDEX(Requests!$A3:$AN3,MATCH(Lists!$B$8,Requests!$A$1:$AN$1,0))&amp;""),"")</f>
        <v/>
      </c>
      <c r="N3" s="26">
        <f>IFERROR(TRIM(INDEX(Requests!$A3:$AN3,MATCH(Lists!$B$9,Requests!$A$1:$AN$1,0))&amp;""),"")</f>
        <v/>
      </c>
      <c r="O3" s="26">
        <f>IFERROR(TRIM(INDEX(Requests!$A3:$AN3,MATCH(Lists!$B$11,Requests!$A$1:$AN$1,0))&amp;""),"")</f>
        <v/>
      </c>
      <c r="P3" s="26">
        <f>IFERROR(TRIM(INDEX(Requests!$A3:$AN3,MATCH(Lists!$B$10,Requests!$A$1:$AN$1,0))&amp;""),"")</f>
        <v/>
      </c>
      <c r="Q3" s="29">
        <f>IF($A3="","",IFERROR(N(INDEX('Your rates'!$C$6:$C$11,MATCH($J3,'Your rates'!$B$6:$B$11,0))),0))</f>
        <v/>
      </c>
      <c r="R3" s="29">
        <f>IF($A3="","",IFERROR(N(INDEX('Your rates'!$C$12:$C$17,MATCH($K3,'Your rates'!$B$12:$B$17,0))),0))</f>
        <v/>
      </c>
      <c r="S3" s="30">
        <f>IF($A3="","",IFERROR(IF(INDEX('Your rates'!$C$18:$C$21,MATCH($M3,'Your rates'!$B$18:$B$21,0))&amp;""="",1,INDEX('Your rates'!$C$18:$C$21,MATCH($M3,'Your rates'!$B$18:$B$21,0))),1))</f>
        <v/>
      </c>
      <c r="T3" s="30">
        <f>IF($A3="","",IFERROR(IF(INDEX('Your rates'!$C$22:$C$25,MATCH($N3,'Your rates'!$B$22:$B$25,0))&amp;""="",1,INDEX('Your rates'!$C$22:$C$25,MATCH($N3,'Your rates'!$B$22:$B$25,0))),1))</f>
        <v/>
      </c>
      <c r="U3" s="30">
        <f>IF($A3="","",IFERROR(IF(INDEX('Your rates'!$C$26:$C$30,MATCH($O3,'Your rates'!$B$26:$B$30,0))&amp;""="",1,INDEX('Your rates'!$C$26:$C$30,MATCH($O3,'Your rates'!$B$26:$B$30,0))),1))</f>
        <v/>
      </c>
      <c r="V3" s="29">
        <f>IF($A3="","",SUMPRODUCT(ISNUMBER(SEARCH('Your rates'!$B$31:$B$36,$P3))*'Your rates'!$C$31:$C$36))</f>
        <v/>
      </c>
    </row>
    <row r="4">
      <c r="A4" s="26">
        <f>IFERROR(TRIM(INDEX(Requests!$A4:$AN4,MATCH(Lists!$B$2,Requests!$A$1:$AN$1,0))&amp;""),"")</f>
        <v/>
      </c>
      <c r="B4" s="26">
        <f>IFERROR(TRIM(INDEX(Requests!$A4:$AN4,MATCH(Lists!$B$3,Requests!$A$1:$AN$1,0))&amp;""),"")</f>
        <v/>
      </c>
      <c r="C4" s="27">
        <f>IF(OR($A4="",$J4="",$K4="",$M4="",$N4="",'Your rates'!$C$5=""),"",ROUND(MAX(N('Your rates'!$C$37),('Your rates'!$C$5+$Q4+$R4)*$S4*$T4*$U4+$V4),2))</f>
        <v/>
      </c>
      <c r="D4" s="27">
        <f>IF(OR($C4="",N('Your rates'!$C$38)=0),"",ROUND($C4*'Your rates'!$C$38,2))</f>
        <v/>
      </c>
      <c r="E4" s="28">
        <f>IF($A4="","",MID(IF($I4=Lists!$B$13,", office or commercial space","")&amp;IF($L4=Lists!$B$14,", size not sure","")&amp;IF($M4=Lists!$B$15,", not cleaned in a while",""),3,200))</f>
        <v/>
      </c>
      <c r="F4" s="28">
        <f>IF($A4="","",MID(IF($J4="",", bedrooms","")&amp;IF($K4="",", bathrooms","")&amp;IF($M4="",", condition","")&amp;IF($N4="",", which clean","")&amp;IF($O4="",", how often",""),3,200))</f>
        <v/>
      </c>
      <c r="G4" s="28">
        <f>IF($A4="","",MID(IF('Your rates'!$C$5="",", base price","")&amp;IF(AND($J4&lt;&gt;"",IFERROR(INDEX('Your rates'!$C$6:$C$11,MATCH($J4,'Your rates'!$B$6:$B$11,0))&amp;"","")=""),", bedrooms","")&amp;IF(AND($K4&lt;&gt;"",IFERROR(INDEX('Your rates'!$C$12:$C$17,MATCH($K4,'Your rates'!$B$12:$B$17,0))&amp;"","")=""),", bathrooms","")&amp;IF(AND($M4&lt;&gt;"",IFERROR(INDEX('Your rates'!$C$18:$C$21,MATCH($M4,'Your rates'!$B$18:$B$21,0))&amp;"","")=""),", condition","")&amp;IF(AND($N4&lt;&gt;"",IFERROR(INDEX('Your rates'!$C$22:$C$25,MATCH($N4,'Your rates'!$B$22:$B$25,0))&amp;"","")=""),", type of clean","")&amp;IF(AND($O4&lt;&gt;"",IFERROR(INDEX('Your rates'!$C$26:$C$30,MATCH($O4,'Your rates'!$B$26:$B$30,0))&amp;"","")=""),", how often",""),3,200))</f>
        <v/>
      </c>
      <c r="H4" s="28">
        <f>IF($A4="","",IF($P4="","",IF(LEN($P4)-LEN(SUBSTITUTE($P4,",",""))+1&gt;SUMPRODUCT(ISNUMBER(SEARCH('Your rates'!$B$31:$B$36,$P4))*1),"Extra not on your list","")))</f>
        <v/>
      </c>
      <c r="I4" s="26">
        <f>IFERROR(TRIM(INDEX(Requests!$A4:$AN4,MATCH(Lists!$B$4,Requests!$A$1:$AN$1,0))&amp;""),"")</f>
        <v/>
      </c>
      <c r="J4" s="26">
        <f>IFERROR(TRIM(INDEX(Requests!$A4:$AN4,MATCH(Lists!$B$5,Requests!$A$1:$AN$1,0))&amp;""),"")</f>
        <v/>
      </c>
      <c r="K4" s="26">
        <f>IFERROR(TRIM(INDEX(Requests!$A4:$AN4,MATCH(Lists!$B$6,Requests!$A$1:$AN$1,0))&amp;""),"")</f>
        <v/>
      </c>
      <c r="L4" s="26">
        <f>IFERROR(TRIM(INDEX(Requests!$A4:$AN4,MATCH(Lists!$B$7,Requests!$A$1:$AN$1,0))&amp;""),"")</f>
        <v/>
      </c>
      <c r="M4" s="26">
        <f>IFERROR(TRIM(INDEX(Requests!$A4:$AN4,MATCH(Lists!$B$8,Requests!$A$1:$AN$1,0))&amp;""),"")</f>
        <v/>
      </c>
      <c r="N4" s="26">
        <f>IFERROR(TRIM(INDEX(Requests!$A4:$AN4,MATCH(Lists!$B$9,Requests!$A$1:$AN$1,0))&amp;""),"")</f>
        <v/>
      </c>
      <c r="O4" s="26">
        <f>IFERROR(TRIM(INDEX(Requests!$A4:$AN4,MATCH(Lists!$B$11,Requests!$A$1:$AN$1,0))&amp;""),"")</f>
        <v/>
      </c>
      <c r="P4" s="26">
        <f>IFERROR(TRIM(INDEX(Requests!$A4:$AN4,MATCH(Lists!$B$10,Requests!$A$1:$AN$1,0))&amp;""),"")</f>
        <v/>
      </c>
      <c r="Q4" s="29">
        <f>IF($A4="","",IFERROR(N(INDEX('Your rates'!$C$6:$C$11,MATCH($J4,'Your rates'!$B$6:$B$11,0))),0))</f>
        <v/>
      </c>
      <c r="R4" s="29">
        <f>IF($A4="","",IFERROR(N(INDEX('Your rates'!$C$12:$C$17,MATCH($K4,'Your rates'!$B$12:$B$17,0))),0))</f>
        <v/>
      </c>
      <c r="S4" s="30">
        <f>IF($A4="","",IFERROR(IF(INDEX('Your rates'!$C$18:$C$21,MATCH($M4,'Your rates'!$B$18:$B$21,0))&amp;""="",1,INDEX('Your rates'!$C$18:$C$21,MATCH($M4,'Your rates'!$B$18:$B$21,0))),1))</f>
        <v/>
      </c>
      <c r="T4" s="30">
        <f>IF($A4="","",IFERROR(IF(INDEX('Your rates'!$C$22:$C$25,MATCH($N4,'Your rates'!$B$22:$B$25,0))&amp;""="",1,INDEX('Your rates'!$C$22:$C$25,MATCH($N4,'Your rates'!$B$22:$B$25,0))),1))</f>
        <v/>
      </c>
      <c r="U4" s="30">
        <f>IF($A4="","",IFERROR(IF(INDEX('Your rates'!$C$26:$C$30,MATCH($O4,'Your rates'!$B$26:$B$30,0))&amp;""="",1,INDEX('Your rates'!$C$26:$C$30,MATCH($O4,'Your rates'!$B$26:$B$30,0))),1))</f>
        <v/>
      </c>
      <c r="V4" s="29">
        <f>IF($A4="","",SUMPRODUCT(ISNUMBER(SEARCH('Your rates'!$B$31:$B$36,$P4))*'Your rates'!$C$31:$C$36))</f>
        <v/>
      </c>
    </row>
    <row r="5">
      <c r="A5" s="26">
        <f>IFERROR(TRIM(INDEX(Requests!$A5:$AN5,MATCH(Lists!$B$2,Requests!$A$1:$AN$1,0))&amp;""),"")</f>
        <v/>
      </c>
      <c r="B5" s="26">
        <f>IFERROR(TRIM(INDEX(Requests!$A5:$AN5,MATCH(Lists!$B$3,Requests!$A$1:$AN$1,0))&amp;""),"")</f>
        <v/>
      </c>
      <c r="C5" s="27">
        <f>IF(OR($A5="",$J5="",$K5="",$M5="",$N5="",'Your rates'!$C$5=""),"",ROUND(MAX(N('Your rates'!$C$37),('Your rates'!$C$5+$Q5+$R5)*$S5*$T5*$U5+$V5),2))</f>
        <v/>
      </c>
      <c r="D5" s="27">
        <f>IF(OR($C5="",N('Your rates'!$C$38)=0),"",ROUND($C5*'Your rates'!$C$38,2))</f>
        <v/>
      </c>
      <c r="E5" s="28">
        <f>IF($A5="","",MID(IF($I5=Lists!$B$13,", office or commercial space","")&amp;IF($L5=Lists!$B$14,", size not sure","")&amp;IF($M5=Lists!$B$15,", not cleaned in a while",""),3,200))</f>
        <v/>
      </c>
      <c r="F5" s="28">
        <f>IF($A5="","",MID(IF($J5="",", bedrooms","")&amp;IF($K5="",", bathrooms","")&amp;IF($M5="",", condition","")&amp;IF($N5="",", which clean","")&amp;IF($O5="",", how often",""),3,200))</f>
        <v/>
      </c>
      <c r="G5" s="28">
        <f>IF($A5="","",MID(IF('Your rates'!$C$5="",", base price","")&amp;IF(AND($J5&lt;&gt;"",IFERROR(INDEX('Your rates'!$C$6:$C$11,MATCH($J5,'Your rates'!$B$6:$B$11,0))&amp;"","")=""),", bedrooms","")&amp;IF(AND($K5&lt;&gt;"",IFERROR(INDEX('Your rates'!$C$12:$C$17,MATCH($K5,'Your rates'!$B$12:$B$17,0))&amp;"","")=""),", bathrooms","")&amp;IF(AND($M5&lt;&gt;"",IFERROR(INDEX('Your rates'!$C$18:$C$21,MATCH($M5,'Your rates'!$B$18:$B$21,0))&amp;"","")=""),", condition","")&amp;IF(AND($N5&lt;&gt;"",IFERROR(INDEX('Your rates'!$C$22:$C$25,MATCH($N5,'Your rates'!$B$22:$B$25,0))&amp;"","")=""),", type of clean","")&amp;IF(AND($O5&lt;&gt;"",IFERROR(INDEX('Your rates'!$C$26:$C$30,MATCH($O5,'Your rates'!$B$26:$B$30,0))&amp;"","")=""),", how often",""),3,200))</f>
        <v/>
      </c>
      <c r="H5" s="28">
        <f>IF($A5="","",IF($P5="","",IF(LEN($P5)-LEN(SUBSTITUTE($P5,",",""))+1&gt;SUMPRODUCT(ISNUMBER(SEARCH('Your rates'!$B$31:$B$36,$P5))*1),"Extra not on your list","")))</f>
        <v/>
      </c>
      <c r="I5" s="26">
        <f>IFERROR(TRIM(INDEX(Requests!$A5:$AN5,MATCH(Lists!$B$4,Requests!$A$1:$AN$1,0))&amp;""),"")</f>
        <v/>
      </c>
      <c r="J5" s="26">
        <f>IFERROR(TRIM(INDEX(Requests!$A5:$AN5,MATCH(Lists!$B$5,Requests!$A$1:$AN$1,0))&amp;""),"")</f>
        <v/>
      </c>
      <c r="K5" s="26">
        <f>IFERROR(TRIM(INDEX(Requests!$A5:$AN5,MATCH(Lists!$B$6,Requests!$A$1:$AN$1,0))&amp;""),"")</f>
        <v/>
      </c>
      <c r="L5" s="26">
        <f>IFERROR(TRIM(INDEX(Requests!$A5:$AN5,MATCH(Lists!$B$7,Requests!$A$1:$AN$1,0))&amp;""),"")</f>
        <v/>
      </c>
      <c r="M5" s="26">
        <f>IFERROR(TRIM(INDEX(Requests!$A5:$AN5,MATCH(Lists!$B$8,Requests!$A$1:$AN$1,0))&amp;""),"")</f>
        <v/>
      </c>
      <c r="N5" s="26">
        <f>IFERROR(TRIM(INDEX(Requests!$A5:$AN5,MATCH(Lists!$B$9,Requests!$A$1:$AN$1,0))&amp;""),"")</f>
        <v/>
      </c>
      <c r="O5" s="26">
        <f>IFERROR(TRIM(INDEX(Requests!$A5:$AN5,MATCH(Lists!$B$11,Requests!$A$1:$AN$1,0))&amp;""),"")</f>
        <v/>
      </c>
      <c r="P5" s="26">
        <f>IFERROR(TRIM(INDEX(Requests!$A5:$AN5,MATCH(Lists!$B$10,Requests!$A$1:$AN$1,0))&amp;""),"")</f>
        <v/>
      </c>
      <c r="Q5" s="29">
        <f>IF($A5="","",IFERROR(N(INDEX('Your rates'!$C$6:$C$11,MATCH($J5,'Your rates'!$B$6:$B$11,0))),0))</f>
        <v/>
      </c>
      <c r="R5" s="29">
        <f>IF($A5="","",IFERROR(N(INDEX('Your rates'!$C$12:$C$17,MATCH($K5,'Your rates'!$B$12:$B$17,0))),0))</f>
        <v/>
      </c>
      <c r="S5" s="30">
        <f>IF($A5="","",IFERROR(IF(INDEX('Your rates'!$C$18:$C$21,MATCH($M5,'Your rates'!$B$18:$B$21,0))&amp;""="",1,INDEX('Your rates'!$C$18:$C$21,MATCH($M5,'Your rates'!$B$18:$B$21,0))),1))</f>
        <v/>
      </c>
      <c r="T5" s="30">
        <f>IF($A5="","",IFERROR(IF(INDEX('Your rates'!$C$22:$C$25,MATCH($N5,'Your rates'!$B$22:$B$25,0))&amp;""="",1,INDEX('Your rates'!$C$22:$C$25,MATCH($N5,'Your rates'!$B$22:$B$25,0))),1))</f>
        <v/>
      </c>
      <c r="U5" s="30">
        <f>IF($A5="","",IFERROR(IF(INDEX('Your rates'!$C$26:$C$30,MATCH($O5,'Your rates'!$B$26:$B$30,0))&amp;""="",1,INDEX('Your rates'!$C$26:$C$30,MATCH($O5,'Your rates'!$B$26:$B$30,0))),1))</f>
        <v/>
      </c>
      <c r="V5" s="29">
        <f>IF($A5="","",SUMPRODUCT(ISNUMBER(SEARCH('Your rates'!$B$31:$B$36,$P5))*'Your rates'!$C$31:$C$36))</f>
        <v/>
      </c>
    </row>
    <row r="6">
      <c r="A6" s="26">
        <f>IFERROR(TRIM(INDEX(Requests!$A6:$AN6,MATCH(Lists!$B$2,Requests!$A$1:$AN$1,0))&amp;""),"")</f>
        <v/>
      </c>
      <c r="B6" s="26">
        <f>IFERROR(TRIM(INDEX(Requests!$A6:$AN6,MATCH(Lists!$B$3,Requests!$A$1:$AN$1,0))&amp;""),"")</f>
        <v/>
      </c>
      <c r="C6" s="27">
        <f>IF(OR($A6="",$J6="",$K6="",$M6="",$N6="",'Your rates'!$C$5=""),"",ROUND(MAX(N('Your rates'!$C$37),('Your rates'!$C$5+$Q6+$R6)*$S6*$T6*$U6+$V6),2))</f>
        <v/>
      </c>
      <c r="D6" s="27">
        <f>IF(OR($C6="",N('Your rates'!$C$38)=0),"",ROUND($C6*'Your rates'!$C$38,2))</f>
        <v/>
      </c>
      <c r="E6" s="28">
        <f>IF($A6="","",MID(IF($I6=Lists!$B$13,", office or commercial space","")&amp;IF($L6=Lists!$B$14,", size not sure","")&amp;IF($M6=Lists!$B$15,", not cleaned in a while",""),3,200))</f>
        <v/>
      </c>
      <c r="F6" s="28">
        <f>IF($A6="","",MID(IF($J6="",", bedrooms","")&amp;IF($K6="",", bathrooms","")&amp;IF($M6="",", condition","")&amp;IF($N6="",", which clean","")&amp;IF($O6="",", how often",""),3,200))</f>
        <v/>
      </c>
      <c r="G6" s="28">
        <f>IF($A6="","",MID(IF('Your rates'!$C$5="",", base price","")&amp;IF(AND($J6&lt;&gt;"",IFERROR(INDEX('Your rates'!$C$6:$C$11,MATCH($J6,'Your rates'!$B$6:$B$11,0))&amp;"","")=""),", bedrooms","")&amp;IF(AND($K6&lt;&gt;"",IFERROR(INDEX('Your rates'!$C$12:$C$17,MATCH($K6,'Your rates'!$B$12:$B$17,0))&amp;"","")=""),", bathrooms","")&amp;IF(AND($M6&lt;&gt;"",IFERROR(INDEX('Your rates'!$C$18:$C$21,MATCH($M6,'Your rates'!$B$18:$B$21,0))&amp;"","")=""),", condition","")&amp;IF(AND($N6&lt;&gt;"",IFERROR(INDEX('Your rates'!$C$22:$C$25,MATCH($N6,'Your rates'!$B$22:$B$25,0))&amp;"","")=""),", type of clean","")&amp;IF(AND($O6&lt;&gt;"",IFERROR(INDEX('Your rates'!$C$26:$C$30,MATCH($O6,'Your rates'!$B$26:$B$30,0))&amp;"","")=""),", how often",""),3,200))</f>
        <v/>
      </c>
      <c r="H6" s="28">
        <f>IF($A6="","",IF($P6="","",IF(LEN($P6)-LEN(SUBSTITUTE($P6,",",""))+1&gt;SUMPRODUCT(ISNUMBER(SEARCH('Your rates'!$B$31:$B$36,$P6))*1),"Extra not on your list","")))</f>
        <v/>
      </c>
      <c r="I6" s="26">
        <f>IFERROR(TRIM(INDEX(Requests!$A6:$AN6,MATCH(Lists!$B$4,Requests!$A$1:$AN$1,0))&amp;""),"")</f>
        <v/>
      </c>
      <c r="J6" s="26">
        <f>IFERROR(TRIM(INDEX(Requests!$A6:$AN6,MATCH(Lists!$B$5,Requests!$A$1:$AN$1,0))&amp;""),"")</f>
        <v/>
      </c>
      <c r="K6" s="26">
        <f>IFERROR(TRIM(INDEX(Requests!$A6:$AN6,MATCH(Lists!$B$6,Requests!$A$1:$AN$1,0))&amp;""),"")</f>
        <v/>
      </c>
      <c r="L6" s="26">
        <f>IFERROR(TRIM(INDEX(Requests!$A6:$AN6,MATCH(Lists!$B$7,Requests!$A$1:$AN$1,0))&amp;""),"")</f>
        <v/>
      </c>
      <c r="M6" s="26">
        <f>IFERROR(TRIM(INDEX(Requests!$A6:$AN6,MATCH(Lists!$B$8,Requests!$A$1:$AN$1,0))&amp;""),"")</f>
        <v/>
      </c>
      <c r="N6" s="26">
        <f>IFERROR(TRIM(INDEX(Requests!$A6:$AN6,MATCH(Lists!$B$9,Requests!$A$1:$AN$1,0))&amp;""),"")</f>
        <v/>
      </c>
      <c r="O6" s="26">
        <f>IFERROR(TRIM(INDEX(Requests!$A6:$AN6,MATCH(Lists!$B$11,Requests!$A$1:$AN$1,0))&amp;""),"")</f>
        <v/>
      </c>
      <c r="P6" s="26">
        <f>IFERROR(TRIM(INDEX(Requests!$A6:$AN6,MATCH(Lists!$B$10,Requests!$A$1:$AN$1,0))&amp;""),"")</f>
        <v/>
      </c>
      <c r="Q6" s="29">
        <f>IF($A6="","",IFERROR(N(INDEX('Your rates'!$C$6:$C$11,MATCH($J6,'Your rates'!$B$6:$B$11,0))),0))</f>
        <v/>
      </c>
      <c r="R6" s="29">
        <f>IF($A6="","",IFERROR(N(INDEX('Your rates'!$C$12:$C$17,MATCH($K6,'Your rates'!$B$12:$B$17,0))),0))</f>
        <v/>
      </c>
      <c r="S6" s="30">
        <f>IF($A6="","",IFERROR(IF(INDEX('Your rates'!$C$18:$C$21,MATCH($M6,'Your rates'!$B$18:$B$21,0))&amp;""="",1,INDEX('Your rates'!$C$18:$C$21,MATCH($M6,'Your rates'!$B$18:$B$21,0))),1))</f>
        <v/>
      </c>
      <c r="T6" s="30">
        <f>IF($A6="","",IFERROR(IF(INDEX('Your rates'!$C$22:$C$25,MATCH($N6,'Your rates'!$B$22:$B$25,0))&amp;""="",1,INDEX('Your rates'!$C$22:$C$25,MATCH($N6,'Your rates'!$B$22:$B$25,0))),1))</f>
        <v/>
      </c>
      <c r="U6" s="30">
        <f>IF($A6="","",IFERROR(IF(INDEX('Your rates'!$C$26:$C$30,MATCH($O6,'Your rates'!$B$26:$B$30,0))&amp;""="",1,INDEX('Your rates'!$C$26:$C$30,MATCH($O6,'Your rates'!$B$26:$B$30,0))),1))</f>
        <v/>
      </c>
      <c r="V6" s="29">
        <f>IF($A6="","",SUMPRODUCT(ISNUMBER(SEARCH('Your rates'!$B$31:$B$36,$P6))*'Your rates'!$C$31:$C$36))</f>
        <v/>
      </c>
    </row>
    <row r="7">
      <c r="A7" s="26">
        <f>IFERROR(TRIM(INDEX(Requests!$A7:$AN7,MATCH(Lists!$B$2,Requests!$A$1:$AN$1,0))&amp;""),"")</f>
        <v/>
      </c>
      <c r="B7" s="26">
        <f>IFERROR(TRIM(INDEX(Requests!$A7:$AN7,MATCH(Lists!$B$3,Requests!$A$1:$AN$1,0))&amp;""),"")</f>
        <v/>
      </c>
      <c r="C7" s="27">
        <f>IF(OR($A7="",$J7="",$K7="",$M7="",$N7="",'Your rates'!$C$5=""),"",ROUND(MAX(N('Your rates'!$C$37),('Your rates'!$C$5+$Q7+$R7)*$S7*$T7*$U7+$V7),2))</f>
        <v/>
      </c>
      <c r="D7" s="27">
        <f>IF(OR($C7="",N('Your rates'!$C$38)=0),"",ROUND($C7*'Your rates'!$C$38,2))</f>
        <v/>
      </c>
      <c r="E7" s="28">
        <f>IF($A7="","",MID(IF($I7=Lists!$B$13,", office or commercial space","")&amp;IF($L7=Lists!$B$14,", size not sure","")&amp;IF($M7=Lists!$B$15,", not cleaned in a while",""),3,200))</f>
        <v/>
      </c>
      <c r="F7" s="28">
        <f>IF($A7="","",MID(IF($J7="",", bedrooms","")&amp;IF($K7="",", bathrooms","")&amp;IF($M7="",", condition","")&amp;IF($N7="",", which clean","")&amp;IF($O7="",", how often",""),3,200))</f>
        <v/>
      </c>
      <c r="G7" s="28">
        <f>IF($A7="","",MID(IF('Your rates'!$C$5="",", base price","")&amp;IF(AND($J7&lt;&gt;"",IFERROR(INDEX('Your rates'!$C$6:$C$11,MATCH($J7,'Your rates'!$B$6:$B$11,0))&amp;"","")=""),", bedrooms","")&amp;IF(AND($K7&lt;&gt;"",IFERROR(INDEX('Your rates'!$C$12:$C$17,MATCH($K7,'Your rates'!$B$12:$B$17,0))&amp;"","")=""),", bathrooms","")&amp;IF(AND($M7&lt;&gt;"",IFERROR(INDEX('Your rates'!$C$18:$C$21,MATCH($M7,'Your rates'!$B$18:$B$21,0))&amp;"","")=""),", condition","")&amp;IF(AND($N7&lt;&gt;"",IFERROR(INDEX('Your rates'!$C$22:$C$25,MATCH($N7,'Your rates'!$B$22:$B$25,0))&amp;"","")=""),", type of clean","")&amp;IF(AND($O7&lt;&gt;"",IFERROR(INDEX('Your rates'!$C$26:$C$30,MATCH($O7,'Your rates'!$B$26:$B$30,0))&amp;"","")=""),", how often",""),3,200))</f>
        <v/>
      </c>
      <c r="H7" s="28">
        <f>IF($A7="","",IF($P7="","",IF(LEN($P7)-LEN(SUBSTITUTE($P7,",",""))+1&gt;SUMPRODUCT(ISNUMBER(SEARCH('Your rates'!$B$31:$B$36,$P7))*1),"Extra not on your list","")))</f>
        <v/>
      </c>
      <c r="I7" s="26">
        <f>IFERROR(TRIM(INDEX(Requests!$A7:$AN7,MATCH(Lists!$B$4,Requests!$A$1:$AN$1,0))&amp;""),"")</f>
        <v/>
      </c>
      <c r="J7" s="26">
        <f>IFERROR(TRIM(INDEX(Requests!$A7:$AN7,MATCH(Lists!$B$5,Requests!$A$1:$AN$1,0))&amp;""),"")</f>
        <v/>
      </c>
      <c r="K7" s="26">
        <f>IFERROR(TRIM(INDEX(Requests!$A7:$AN7,MATCH(Lists!$B$6,Requests!$A$1:$AN$1,0))&amp;""),"")</f>
        <v/>
      </c>
      <c r="L7" s="26">
        <f>IFERROR(TRIM(INDEX(Requests!$A7:$AN7,MATCH(Lists!$B$7,Requests!$A$1:$AN$1,0))&amp;""),"")</f>
        <v/>
      </c>
      <c r="M7" s="26">
        <f>IFERROR(TRIM(INDEX(Requests!$A7:$AN7,MATCH(Lists!$B$8,Requests!$A$1:$AN$1,0))&amp;""),"")</f>
        <v/>
      </c>
      <c r="N7" s="26">
        <f>IFERROR(TRIM(INDEX(Requests!$A7:$AN7,MATCH(Lists!$B$9,Requests!$A$1:$AN$1,0))&amp;""),"")</f>
        <v/>
      </c>
      <c r="O7" s="26">
        <f>IFERROR(TRIM(INDEX(Requests!$A7:$AN7,MATCH(Lists!$B$11,Requests!$A$1:$AN$1,0))&amp;""),"")</f>
        <v/>
      </c>
      <c r="P7" s="26">
        <f>IFERROR(TRIM(INDEX(Requests!$A7:$AN7,MATCH(Lists!$B$10,Requests!$A$1:$AN$1,0))&amp;""),"")</f>
        <v/>
      </c>
      <c r="Q7" s="29">
        <f>IF($A7="","",IFERROR(N(INDEX('Your rates'!$C$6:$C$11,MATCH($J7,'Your rates'!$B$6:$B$11,0))),0))</f>
        <v/>
      </c>
      <c r="R7" s="29">
        <f>IF($A7="","",IFERROR(N(INDEX('Your rates'!$C$12:$C$17,MATCH($K7,'Your rates'!$B$12:$B$17,0))),0))</f>
        <v/>
      </c>
      <c r="S7" s="30">
        <f>IF($A7="","",IFERROR(IF(INDEX('Your rates'!$C$18:$C$21,MATCH($M7,'Your rates'!$B$18:$B$21,0))&amp;""="",1,INDEX('Your rates'!$C$18:$C$21,MATCH($M7,'Your rates'!$B$18:$B$21,0))),1))</f>
        <v/>
      </c>
      <c r="T7" s="30">
        <f>IF($A7="","",IFERROR(IF(INDEX('Your rates'!$C$22:$C$25,MATCH($N7,'Your rates'!$B$22:$B$25,0))&amp;""="",1,INDEX('Your rates'!$C$22:$C$25,MATCH($N7,'Your rates'!$B$22:$B$25,0))),1))</f>
        <v/>
      </c>
      <c r="U7" s="30">
        <f>IF($A7="","",IFERROR(IF(INDEX('Your rates'!$C$26:$C$30,MATCH($O7,'Your rates'!$B$26:$B$30,0))&amp;""="",1,INDEX('Your rates'!$C$26:$C$30,MATCH($O7,'Your rates'!$B$26:$B$30,0))),1))</f>
        <v/>
      </c>
      <c r="V7" s="29">
        <f>IF($A7="","",SUMPRODUCT(ISNUMBER(SEARCH('Your rates'!$B$31:$B$36,$P7))*'Your rates'!$C$31:$C$36))</f>
        <v/>
      </c>
    </row>
    <row r="8">
      <c r="A8" s="26">
        <f>IFERROR(TRIM(INDEX(Requests!$A8:$AN8,MATCH(Lists!$B$2,Requests!$A$1:$AN$1,0))&amp;""),"")</f>
        <v/>
      </c>
      <c r="B8" s="26">
        <f>IFERROR(TRIM(INDEX(Requests!$A8:$AN8,MATCH(Lists!$B$3,Requests!$A$1:$AN$1,0))&amp;""),"")</f>
        <v/>
      </c>
      <c r="C8" s="27">
        <f>IF(OR($A8="",$J8="",$K8="",$M8="",$N8="",'Your rates'!$C$5=""),"",ROUND(MAX(N('Your rates'!$C$37),('Your rates'!$C$5+$Q8+$R8)*$S8*$T8*$U8+$V8),2))</f>
        <v/>
      </c>
      <c r="D8" s="27">
        <f>IF(OR($C8="",N('Your rates'!$C$38)=0),"",ROUND($C8*'Your rates'!$C$38,2))</f>
        <v/>
      </c>
      <c r="E8" s="28">
        <f>IF($A8="","",MID(IF($I8=Lists!$B$13,", office or commercial space","")&amp;IF($L8=Lists!$B$14,", size not sure","")&amp;IF($M8=Lists!$B$15,", not cleaned in a while",""),3,200))</f>
        <v/>
      </c>
      <c r="F8" s="28">
        <f>IF($A8="","",MID(IF($J8="",", bedrooms","")&amp;IF($K8="",", bathrooms","")&amp;IF($M8="",", condition","")&amp;IF($N8="",", which clean","")&amp;IF($O8="",", how often",""),3,200))</f>
        <v/>
      </c>
      <c r="G8" s="28">
        <f>IF($A8="","",MID(IF('Your rates'!$C$5="",", base price","")&amp;IF(AND($J8&lt;&gt;"",IFERROR(INDEX('Your rates'!$C$6:$C$11,MATCH($J8,'Your rates'!$B$6:$B$11,0))&amp;"","")=""),", bedrooms","")&amp;IF(AND($K8&lt;&gt;"",IFERROR(INDEX('Your rates'!$C$12:$C$17,MATCH($K8,'Your rates'!$B$12:$B$17,0))&amp;"","")=""),", bathrooms","")&amp;IF(AND($M8&lt;&gt;"",IFERROR(INDEX('Your rates'!$C$18:$C$21,MATCH($M8,'Your rates'!$B$18:$B$21,0))&amp;"","")=""),", condition","")&amp;IF(AND($N8&lt;&gt;"",IFERROR(INDEX('Your rates'!$C$22:$C$25,MATCH($N8,'Your rates'!$B$22:$B$25,0))&amp;"","")=""),", type of clean","")&amp;IF(AND($O8&lt;&gt;"",IFERROR(INDEX('Your rates'!$C$26:$C$30,MATCH($O8,'Your rates'!$B$26:$B$30,0))&amp;"","")=""),", how often",""),3,200))</f>
        <v/>
      </c>
      <c r="H8" s="28">
        <f>IF($A8="","",IF($P8="","",IF(LEN($P8)-LEN(SUBSTITUTE($P8,",",""))+1&gt;SUMPRODUCT(ISNUMBER(SEARCH('Your rates'!$B$31:$B$36,$P8))*1),"Extra not on your list","")))</f>
        <v/>
      </c>
      <c r="I8" s="26">
        <f>IFERROR(TRIM(INDEX(Requests!$A8:$AN8,MATCH(Lists!$B$4,Requests!$A$1:$AN$1,0))&amp;""),"")</f>
        <v/>
      </c>
      <c r="J8" s="26">
        <f>IFERROR(TRIM(INDEX(Requests!$A8:$AN8,MATCH(Lists!$B$5,Requests!$A$1:$AN$1,0))&amp;""),"")</f>
        <v/>
      </c>
      <c r="K8" s="26">
        <f>IFERROR(TRIM(INDEX(Requests!$A8:$AN8,MATCH(Lists!$B$6,Requests!$A$1:$AN$1,0))&amp;""),"")</f>
        <v/>
      </c>
      <c r="L8" s="26">
        <f>IFERROR(TRIM(INDEX(Requests!$A8:$AN8,MATCH(Lists!$B$7,Requests!$A$1:$AN$1,0))&amp;""),"")</f>
        <v/>
      </c>
      <c r="M8" s="26">
        <f>IFERROR(TRIM(INDEX(Requests!$A8:$AN8,MATCH(Lists!$B$8,Requests!$A$1:$AN$1,0))&amp;""),"")</f>
        <v/>
      </c>
      <c r="N8" s="26">
        <f>IFERROR(TRIM(INDEX(Requests!$A8:$AN8,MATCH(Lists!$B$9,Requests!$A$1:$AN$1,0))&amp;""),"")</f>
        <v/>
      </c>
      <c r="O8" s="26">
        <f>IFERROR(TRIM(INDEX(Requests!$A8:$AN8,MATCH(Lists!$B$11,Requests!$A$1:$AN$1,0))&amp;""),"")</f>
        <v/>
      </c>
      <c r="P8" s="26">
        <f>IFERROR(TRIM(INDEX(Requests!$A8:$AN8,MATCH(Lists!$B$10,Requests!$A$1:$AN$1,0))&amp;""),"")</f>
        <v/>
      </c>
      <c r="Q8" s="29">
        <f>IF($A8="","",IFERROR(N(INDEX('Your rates'!$C$6:$C$11,MATCH($J8,'Your rates'!$B$6:$B$11,0))),0))</f>
        <v/>
      </c>
      <c r="R8" s="29">
        <f>IF($A8="","",IFERROR(N(INDEX('Your rates'!$C$12:$C$17,MATCH($K8,'Your rates'!$B$12:$B$17,0))),0))</f>
        <v/>
      </c>
      <c r="S8" s="30">
        <f>IF($A8="","",IFERROR(IF(INDEX('Your rates'!$C$18:$C$21,MATCH($M8,'Your rates'!$B$18:$B$21,0))&amp;""="",1,INDEX('Your rates'!$C$18:$C$21,MATCH($M8,'Your rates'!$B$18:$B$21,0))),1))</f>
        <v/>
      </c>
      <c r="T8" s="30">
        <f>IF($A8="","",IFERROR(IF(INDEX('Your rates'!$C$22:$C$25,MATCH($N8,'Your rates'!$B$22:$B$25,0))&amp;""="",1,INDEX('Your rates'!$C$22:$C$25,MATCH($N8,'Your rates'!$B$22:$B$25,0))),1))</f>
        <v/>
      </c>
      <c r="U8" s="30">
        <f>IF($A8="","",IFERROR(IF(INDEX('Your rates'!$C$26:$C$30,MATCH($O8,'Your rates'!$B$26:$B$30,0))&amp;""="",1,INDEX('Your rates'!$C$26:$C$30,MATCH($O8,'Your rates'!$B$26:$B$30,0))),1))</f>
        <v/>
      </c>
      <c r="V8" s="29">
        <f>IF($A8="","",SUMPRODUCT(ISNUMBER(SEARCH('Your rates'!$B$31:$B$36,$P8))*'Your rates'!$C$31:$C$36))</f>
        <v/>
      </c>
    </row>
    <row r="9">
      <c r="A9" s="26">
        <f>IFERROR(TRIM(INDEX(Requests!$A9:$AN9,MATCH(Lists!$B$2,Requests!$A$1:$AN$1,0))&amp;""),"")</f>
        <v/>
      </c>
      <c r="B9" s="26">
        <f>IFERROR(TRIM(INDEX(Requests!$A9:$AN9,MATCH(Lists!$B$3,Requests!$A$1:$AN$1,0))&amp;""),"")</f>
        <v/>
      </c>
      <c r="C9" s="27">
        <f>IF(OR($A9="",$J9="",$K9="",$M9="",$N9="",'Your rates'!$C$5=""),"",ROUND(MAX(N('Your rates'!$C$37),('Your rates'!$C$5+$Q9+$R9)*$S9*$T9*$U9+$V9),2))</f>
        <v/>
      </c>
      <c r="D9" s="27">
        <f>IF(OR($C9="",N('Your rates'!$C$38)=0),"",ROUND($C9*'Your rates'!$C$38,2))</f>
        <v/>
      </c>
      <c r="E9" s="28">
        <f>IF($A9="","",MID(IF($I9=Lists!$B$13,", office or commercial space","")&amp;IF($L9=Lists!$B$14,", size not sure","")&amp;IF($M9=Lists!$B$15,", not cleaned in a while",""),3,200))</f>
        <v/>
      </c>
      <c r="F9" s="28">
        <f>IF($A9="","",MID(IF($J9="",", bedrooms","")&amp;IF($K9="",", bathrooms","")&amp;IF($M9="",", condition","")&amp;IF($N9="",", which clean","")&amp;IF($O9="",", how often",""),3,200))</f>
        <v/>
      </c>
      <c r="G9" s="28">
        <f>IF($A9="","",MID(IF('Your rates'!$C$5="",", base price","")&amp;IF(AND($J9&lt;&gt;"",IFERROR(INDEX('Your rates'!$C$6:$C$11,MATCH($J9,'Your rates'!$B$6:$B$11,0))&amp;"","")=""),", bedrooms","")&amp;IF(AND($K9&lt;&gt;"",IFERROR(INDEX('Your rates'!$C$12:$C$17,MATCH($K9,'Your rates'!$B$12:$B$17,0))&amp;"","")=""),", bathrooms","")&amp;IF(AND($M9&lt;&gt;"",IFERROR(INDEX('Your rates'!$C$18:$C$21,MATCH($M9,'Your rates'!$B$18:$B$21,0))&amp;"","")=""),", condition","")&amp;IF(AND($N9&lt;&gt;"",IFERROR(INDEX('Your rates'!$C$22:$C$25,MATCH($N9,'Your rates'!$B$22:$B$25,0))&amp;"","")=""),", type of clean","")&amp;IF(AND($O9&lt;&gt;"",IFERROR(INDEX('Your rates'!$C$26:$C$30,MATCH($O9,'Your rates'!$B$26:$B$30,0))&amp;"","")=""),", how often",""),3,200))</f>
        <v/>
      </c>
      <c r="H9" s="28">
        <f>IF($A9="","",IF($P9="","",IF(LEN($P9)-LEN(SUBSTITUTE($P9,",",""))+1&gt;SUMPRODUCT(ISNUMBER(SEARCH('Your rates'!$B$31:$B$36,$P9))*1),"Extra not on your list","")))</f>
        <v/>
      </c>
      <c r="I9" s="26">
        <f>IFERROR(TRIM(INDEX(Requests!$A9:$AN9,MATCH(Lists!$B$4,Requests!$A$1:$AN$1,0))&amp;""),"")</f>
        <v/>
      </c>
      <c r="J9" s="26">
        <f>IFERROR(TRIM(INDEX(Requests!$A9:$AN9,MATCH(Lists!$B$5,Requests!$A$1:$AN$1,0))&amp;""),"")</f>
        <v/>
      </c>
      <c r="K9" s="26">
        <f>IFERROR(TRIM(INDEX(Requests!$A9:$AN9,MATCH(Lists!$B$6,Requests!$A$1:$AN$1,0))&amp;""),"")</f>
        <v/>
      </c>
      <c r="L9" s="26">
        <f>IFERROR(TRIM(INDEX(Requests!$A9:$AN9,MATCH(Lists!$B$7,Requests!$A$1:$AN$1,0))&amp;""),"")</f>
        <v/>
      </c>
      <c r="M9" s="26">
        <f>IFERROR(TRIM(INDEX(Requests!$A9:$AN9,MATCH(Lists!$B$8,Requests!$A$1:$AN$1,0))&amp;""),"")</f>
        <v/>
      </c>
      <c r="N9" s="26">
        <f>IFERROR(TRIM(INDEX(Requests!$A9:$AN9,MATCH(Lists!$B$9,Requests!$A$1:$AN$1,0))&amp;""),"")</f>
        <v/>
      </c>
      <c r="O9" s="26">
        <f>IFERROR(TRIM(INDEX(Requests!$A9:$AN9,MATCH(Lists!$B$11,Requests!$A$1:$AN$1,0))&amp;""),"")</f>
        <v/>
      </c>
      <c r="P9" s="26">
        <f>IFERROR(TRIM(INDEX(Requests!$A9:$AN9,MATCH(Lists!$B$10,Requests!$A$1:$AN$1,0))&amp;""),"")</f>
        <v/>
      </c>
      <c r="Q9" s="29">
        <f>IF($A9="","",IFERROR(N(INDEX('Your rates'!$C$6:$C$11,MATCH($J9,'Your rates'!$B$6:$B$11,0))),0))</f>
        <v/>
      </c>
      <c r="R9" s="29">
        <f>IF($A9="","",IFERROR(N(INDEX('Your rates'!$C$12:$C$17,MATCH($K9,'Your rates'!$B$12:$B$17,0))),0))</f>
        <v/>
      </c>
      <c r="S9" s="30">
        <f>IF($A9="","",IFERROR(IF(INDEX('Your rates'!$C$18:$C$21,MATCH($M9,'Your rates'!$B$18:$B$21,0))&amp;""="",1,INDEX('Your rates'!$C$18:$C$21,MATCH($M9,'Your rates'!$B$18:$B$21,0))),1))</f>
        <v/>
      </c>
      <c r="T9" s="30">
        <f>IF($A9="","",IFERROR(IF(INDEX('Your rates'!$C$22:$C$25,MATCH($N9,'Your rates'!$B$22:$B$25,0))&amp;""="",1,INDEX('Your rates'!$C$22:$C$25,MATCH($N9,'Your rates'!$B$22:$B$25,0))),1))</f>
        <v/>
      </c>
      <c r="U9" s="30">
        <f>IF($A9="","",IFERROR(IF(INDEX('Your rates'!$C$26:$C$30,MATCH($O9,'Your rates'!$B$26:$B$30,0))&amp;""="",1,INDEX('Your rates'!$C$26:$C$30,MATCH($O9,'Your rates'!$B$26:$B$30,0))),1))</f>
        <v/>
      </c>
      <c r="V9" s="29">
        <f>IF($A9="","",SUMPRODUCT(ISNUMBER(SEARCH('Your rates'!$B$31:$B$36,$P9))*'Your rates'!$C$31:$C$36))</f>
        <v/>
      </c>
    </row>
    <row r="10">
      <c r="A10" s="26">
        <f>IFERROR(TRIM(INDEX(Requests!$A10:$AN10,MATCH(Lists!$B$2,Requests!$A$1:$AN$1,0))&amp;""),"")</f>
        <v/>
      </c>
      <c r="B10" s="26">
        <f>IFERROR(TRIM(INDEX(Requests!$A10:$AN10,MATCH(Lists!$B$3,Requests!$A$1:$AN$1,0))&amp;""),"")</f>
        <v/>
      </c>
      <c r="C10" s="27">
        <f>IF(OR($A10="",$J10="",$K10="",$M10="",$N10="",'Your rates'!$C$5=""),"",ROUND(MAX(N('Your rates'!$C$37),('Your rates'!$C$5+$Q10+$R10)*$S10*$T10*$U10+$V10),2))</f>
        <v/>
      </c>
      <c r="D10" s="27">
        <f>IF(OR($C10="",N('Your rates'!$C$38)=0),"",ROUND($C10*'Your rates'!$C$38,2))</f>
        <v/>
      </c>
      <c r="E10" s="28">
        <f>IF($A10="","",MID(IF($I10=Lists!$B$13,", office or commercial space","")&amp;IF($L10=Lists!$B$14,", size not sure","")&amp;IF($M10=Lists!$B$15,", not cleaned in a while",""),3,200))</f>
        <v/>
      </c>
      <c r="F10" s="28">
        <f>IF($A10="","",MID(IF($J10="",", bedrooms","")&amp;IF($K10="",", bathrooms","")&amp;IF($M10="",", condition","")&amp;IF($N10="",", which clean","")&amp;IF($O10="",", how often",""),3,200))</f>
        <v/>
      </c>
      <c r="G10" s="28">
        <f>IF($A10="","",MID(IF('Your rates'!$C$5="",", base price","")&amp;IF(AND($J10&lt;&gt;"",IFERROR(INDEX('Your rates'!$C$6:$C$11,MATCH($J10,'Your rates'!$B$6:$B$11,0))&amp;"","")=""),", bedrooms","")&amp;IF(AND($K10&lt;&gt;"",IFERROR(INDEX('Your rates'!$C$12:$C$17,MATCH($K10,'Your rates'!$B$12:$B$17,0))&amp;"","")=""),", bathrooms","")&amp;IF(AND($M10&lt;&gt;"",IFERROR(INDEX('Your rates'!$C$18:$C$21,MATCH($M10,'Your rates'!$B$18:$B$21,0))&amp;"","")=""),", condition","")&amp;IF(AND($N10&lt;&gt;"",IFERROR(INDEX('Your rates'!$C$22:$C$25,MATCH($N10,'Your rates'!$B$22:$B$25,0))&amp;"","")=""),", type of clean","")&amp;IF(AND($O10&lt;&gt;"",IFERROR(INDEX('Your rates'!$C$26:$C$30,MATCH($O10,'Your rates'!$B$26:$B$30,0))&amp;"","")=""),", how often",""),3,200))</f>
        <v/>
      </c>
      <c r="H10" s="28">
        <f>IF($A10="","",IF($P10="","",IF(LEN($P10)-LEN(SUBSTITUTE($P10,",",""))+1&gt;SUMPRODUCT(ISNUMBER(SEARCH('Your rates'!$B$31:$B$36,$P10))*1),"Extra not on your list","")))</f>
        <v/>
      </c>
      <c r="I10" s="26">
        <f>IFERROR(TRIM(INDEX(Requests!$A10:$AN10,MATCH(Lists!$B$4,Requests!$A$1:$AN$1,0))&amp;""),"")</f>
        <v/>
      </c>
      <c r="J10" s="26">
        <f>IFERROR(TRIM(INDEX(Requests!$A10:$AN10,MATCH(Lists!$B$5,Requests!$A$1:$AN$1,0))&amp;""),"")</f>
        <v/>
      </c>
      <c r="K10" s="26">
        <f>IFERROR(TRIM(INDEX(Requests!$A10:$AN10,MATCH(Lists!$B$6,Requests!$A$1:$AN$1,0))&amp;""),"")</f>
        <v/>
      </c>
      <c r="L10" s="26">
        <f>IFERROR(TRIM(INDEX(Requests!$A10:$AN10,MATCH(Lists!$B$7,Requests!$A$1:$AN$1,0))&amp;""),"")</f>
        <v/>
      </c>
      <c r="M10" s="26">
        <f>IFERROR(TRIM(INDEX(Requests!$A10:$AN10,MATCH(Lists!$B$8,Requests!$A$1:$AN$1,0))&amp;""),"")</f>
        <v/>
      </c>
      <c r="N10" s="26">
        <f>IFERROR(TRIM(INDEX(Requests!$A10:$AN10,MATCH(Lists!$B$9,Requests!$A$1:$AN$1,0))&amp;""),"")</f>
        <v/>
      </c>
      <c r="O10" s="26">
        <f>IFERROR(TRIM(INDEX(Requests!$A10:$AN10,MATCH(Lists!$B$11,Requests!$A$1:$AN$1,0))&amp;""),"")</f>
        <v/>
      </c>
      <c r="P10" s="26">
        <f>IFERROR(TRIM(INDEX(Requests!$A10:$AN10,MATCH(Lists!$B$10,Requests!$A$1:$AN$1,0))&amp;""),"")</f>
        <v/>
      </c>
      <c r="Q10" s="29">
        <f>IF($A10="","",IFERROR(N(INDEX('Your rates'!$C$6:$C$11,MATCH($J10,'Your rates'!$B$6:$B$11,0))),0))</f>
        <v/>
      </c>
      <c r="R10" s="29">
        <f>IF($A10="","",IFERROR(N(INDEX('Your rates'!$C$12:$C$17,MATCH($K10,'Your rates'!$B$12:$B$17,0))),0))</f>
        <v/>
      </c>
      <c r="S10" s="30">
        <f>IF($A10="","",IFERROR(IF(INDEX('Your rates'!$C$18:$C$21,MATCH($M10,'Your rates'!$B$18:$B$21,0))&amp;""="",1,INDEX('Your rates'!$C$18:$C$21,MATCH($M10,'Your rates'!$B$18:$B$21,0))),1))</f>
        <v/>
      </c>
      <c r="T10" s="30">
        <f>IF($A10="","",IFERROR(IF(INDEX('Your rates'!$C$22:$C$25,MATCH($N10,'Your rates'!$B$22:$B$25,0))&amp;""="",1,INDEX('Your rates'!$C$22:$C$25,MATCH($N10,'Your rates'!$B$22:$B$25,0))),1))</f>
        <v/>
      </c>
      <c r="U10" s="30">
        <f>IF($A10="","",IFERROR(IF(INDEX('Your rates'!$C$26:$C$30,MATCH($O10,'Your rates'!$B$26:$B$30,0))&amp;""="",1,INDEX('Your rates'!$C$26:$C$30,MATCH($O10,'Your rates'!$B$26:$B$30,0))),1))</f>
        <v/>
      </c>
      <c r="V10" s="29">
        <f>IF($A10="","",SUMPRODUCT(ISNUMBER(SEARCH('Your rates'!$B$31:$B$36,$P10))*'Your rates'!$C$31:$C$36))</f>
        <v/>
      </c>
    </row>
    <row r="11">
      <c r="A11" s="26">
        <f>IFERROR(TRIM(INDEX(Requests!$A11:$AN11,MATCH(Lists!$B$2,Requests!$A$1:$AN$1,0))&amp;""),"")</f>
        <v/>
      </c>
      <c r="B11" s="26">
        <f>IFERROR(TRIM(INDEX(Requests!$A11:$AN11,MATCH(Lists!$B$3,Requests!$A$1:$AN$1,0))&amp;""),"")</f>
        <v/>
      </c>
      <c r="C11" s="27">
        <f>IF(OR($A11="",$J11="",$K11="",$M11="",$N11="",'Your rates'!$C$5=""),"",ROUND(MAX(N('Your rates'!$C$37),('Your rates'!$C$5+$Q11+$R11)*$S11*$T11*$U11+$V11),2))</f>
        <v/>
      </c>
      <c r="D11" s="27">
        <f>IF(OR($C11="",N('Your rates'!$C$38)=0),"",ROUND($C11*'Your rates'!$C$38,2))</f>
        <v/>
      </c>
      <c r="E11" s="28">
        <f>IF($A11="","",MID(IF($I11=Lists!$B$13,", office or commercial space","")&amp;IF($L11=Lists!$B$14,", size not sure","")&amp;IF($M11=Lists!$B$15,", not cleaned in a while",""),3,200))</f>
        <v/>
      </c>
      <c r="F11" s="28">
        <f>IF($A11="","",MID(IF($J11="",", bedrooms","")&amp;IF($K11="",", bathrooms","")&amp;IF($M11="",", condition","")&amp;IF($N11="",", which clean","")&amp;IF($O11="",", how often",""),3,200))</f>
        <v/>
      </c>
      <c r="G11" s="28">
        <f>IF($A11="","",MID(IF('Your rates'!$C$5="",", base price","")&amp;IF(AND($J11&lt;&gt;"",IFERROR(INDEX('Your rates'!$C$6:$C$11,MATCH($J11,'Your rates'!$B$6:$B$11,0))&amp;"","")=""),", bedrooms","")&amp;IF(AND($K11&lt;&gt;"",IFERROR(INDEX('Your rates'!$C$12:$C$17,MATCH($K11,'Your rates'!$B$12:$B$17,0))&amp;"","")=""),", bathrooms","")&amp;IF(AND($M11&lt;&gt;"",IFERROR(INDEX('Your rates'!$C$18:$C$21,MATCH($M11,'Your rates'!$B$18:$B$21,0))&amp;"","")=""),", condition","")&amp;IF(AND($N11&lt;&gt;"",IFERROR(INDEX('Your rates'!$C$22:$C$25,MATCH($N11,'Your rates'!$B$22:$B$25,0))&amp;"","")=""),", type of clean","")&amp;IF(AND($O11&lt;&gt;"",IFERROR(INDEX('Your rates'!$C$26:$C$30,MATCH($O11,'Your rates'!$B$26:$B$30,0))&amp;"","")=""),", how often",""),3,200))</f>
        <v/>
      </c>
      <c r="H11" s="28">
        <f>IF($A11="","",IF($P11="","",IF(LEN($P11)-LEN(SUBSTITUTE($P11,",",""))+1&gt;SUMPRODUCT(ISNUMBER(SEARCH('Your rates'!$B$31:$B$36,$P11))*1),"Extra not on your list","")))</f>
        <v/>
      </c>
      <c r="I11" s="26">
        <f>IFERROR(TRIM(INDEX(Requests!$A11:$AN11,MATCH(Lists!$B$4,Requests!$A$1:$AN$1,0))&amp;""),"")</f>
        <v/>
      </c>
      <c r="J11" s="26">
        <f>IFERROR(TRIM(INDEX(Requests!$A11:$AN11,MATCH(Lists!$B$5,Requests!$A$1:$AN$1,0))&amp;""),"")</f>
        <v/>
      </c>
      <c r="K11" s="26">
        <f>IFERROR(TRIM(INDEX(Requests!$A11:$AN11,MATCH(Lists!$B$6,Requests!$A$1:$AN$1,0))&amp;""),"")</f>
        <v/>
      </c>
      <c r="L11" s="26">
        <f>IFERROR(TRIM(INDEX(Requests!$A11:$AN11,MATCH(Lists!$B$7,Requests!$A$1:$AN$1,0))&amp;""),"")</f>
        <v/>
      </c>
      <c r="M11" s="26">
        <f>IFERROR(TRIM(INDEX(Requests!$A11:$AN11,MATCH(Lists!$B$8,Requests!$A$1:$AN$1,0))&amp;""),"")</f>
        <v/>
      </c>
      <c r="N11" s="26">
        <f>IFERROR(TRIM(INDEX(Requests!$A11:$AN11,MATCH(Lists!$B$9,Requests!$A$1:$AN$1,0))&amp;""),"")</f>
        <v/>
      </c>
      <c r="O11" s="26">
        <f>IFERROR(TRIM(INDEX(Requests!$A11:$AN11,MATCH(Lists!$B$11,Requests!$A$1:$AN$1,0))&amp;""),"")</f>
        <v/>
      </c>
      <c r="P11" s="26">
        <f>IFERROR(TRIM(INDEX(Requests!$A11:$AN11,MATCH(Lists!$B$10,Requests!$A$1:$AN$1,0))&amp;""),"")</f>
        <v/>
      </c>
      <c r="Q11" s="29">
        <f>IF($A11="","",IFERROR(N(INDEX('Your rates'!$C$6:$C$11,MATCH($J11,'Your rates'!$B$6:$B$11,0))),0))</f>
        <v/>
      </c>
      <c r="R11" s="29">
        <f>IF($A11="","",IFERROR(N(INDEX('Your rates'!$C$12:$C$17,MATCH($K11,'Your rates'!$B$12:$B$17,0))),0))</f>
        <v/>
      </c>
      <c r="S11" s="30">
        <f>IF($A11="","",IFERROR(IF(INDEX('Your rates'!$C$18:$C$21,MATCH($M11,'Your rates'!$B$18:$B$21,0))&amp;""="",1,INDEX('Your rates'!$C$18:$C$21,MATCH($M11,'Your rates'!$B$18:$B$21,0))),1))</f>
        <v/>
      </c>
      <c r="T11" s="30">
        <f>IF($A11="","",IFERROR(IF(INDEX('Your rates'!$C$22:$C$25,MATCH($N11,'Your rates'!$B$22:$B$25,0))&amp;""="",1,INDEX('Your rates'!$C$22:$C$25,MATCH($N11,'Your rates'!$B$22:$B$25,0))),1))</f>
        <v/>
      </c>
      <c r="U11" s="30">
        <f>IF($A11="","",IFERROR(IF(INDEX('Your rates'!$C$26:$C$30,MATCH($O11,'Your rates'!$B$26:$B$30,0))&amp;""="",1,INDEX('Your rates'!$C$26:$C$30,MATCH($O11,'Your rates'!$B$26:$B$30,0))),1))</f>
        <v/>
      </c>
      <c r="V11" s="29">
        <f>IF($A11="","",SUMPRODUCT(ISNUMBER(SEARCH('Your rates'!$B$31:$B$36,$P11))*'Your rates'!$C$31:$C$36))</f>
        <v/>
      </c>
    </row>
    <row r="12">
      <c r="A12" s="26">
        <f>IFERROR(TRIM(INDEX(Requests!$A12:$AN12,MATCH(Lists!$B$2,Requests!$A$1:$AN$1,0))&amp;""),"")</f>
        <v/>
      </c>
      <c r="B12" s="26">
        <f>IFERROR(TRIM(INDEX(Requests!$A12:$AN12,MATCH(Lists!$B$3,Requests!$A$1:$AN$1,0))&amp;""),"")</f>
        <v/>
      </c>
      <c r="C12" s="27">
        <f>IF(OR($A12="",$J12="",$K12="",$M12="",$N12="",'Your rates'!$C$5=""),"",ROUND(MAX(N('Your rates'!$C$37),('Your rates'!$C$5+$Q12+$R12)*$S12*$T12*$U12+$V12),2))</f>
        <v/>
      </c>
      <c r="D12" s="27">
        <f>IF(OR($C12="",N('Your rates'!$C$38)=0),"",ROUND($C12*'Your rates'!$C$38,2))</f>
        <v/>
      </c>
      <c r="E12" s="28">
        <f>IF($A12="","",MID(IF($I12=Lists!$B$13,", office or commercial space","")&amp;IF($L12=Lists!$B$14,", size not sure","")&amp;IF($M12=Lists!$B$15,", not cleaned in a while",""),3,200))</f>
        <v/>
      </c>
      <c r="F12" s="28">
        <f>IF($A12="","",MID(IF($J12="",", bedrooms","")&amp;IF($K12="",", bathrooms","")&amp;IF($M12="",", condition","")&amp;IF($N12="",", which clean","")&amp;IF($O12="",", how often",""),3,200))</f>
        <v/>
      </c>
      <c r="G12" s="28">
        <f>IF($A12="","",MID(IF('Your rates'!$C$5="",", base price","")&amp;IF(AND($J12&lt;&gt;"",IFERROR(INDEX('Your rates'!$C$6:$C$11,MATCH($J12,'Your rates'!$B$6:$B$11,0))&amp;"","")=""),", bedrooms","")&amp;IF(AND($K12&lt;&gt;"",IFERROR(INDEX('Your rates'!$C$12:$C$17,MATCH($K12,'Your rates'!$B$12:$B$17,0))&amp;"","")=""),", bathrooms","")&amp;IF(AND($M12&lt;&gt;"",IFERROR(INDEX('Your rates'!$C$18:$C$21,MATCH($M12,'Your rates'!$B$18:$B$21,0))&amp;"","")=""),", condition","")&amp;IF(AND($N12&lt;&gt;"",IFERROR(INDEX('Your rates'!$C$22:$C$25,MATCH($N12,'Your rates'!$B$22:$B$25,0))&amp;"","")=""),", type of clean","")&amp;IF(AND($O12&lt;&gt;"",IFERROR(INDEX('Your rates'!$C$26:$C$30,MATCH($O12,'Your rates'!$B$26:$B$30,0))&amp;"","")=""),", how often",""),3,200))</f>
        <v/>
      </c>
      <c r="H12" s="28">
        <f>IF($A12="","",IF($P12="","",IF(LEN($P12)-LEN(SUBSTITUTE($P12,",",""))+1&gt;SUMPRODUCT(ISNUMBER(SEARCH('Your rates'!$B$31:$B$36,$P12))*1),"Extra not on your list","")))</f>
        <v/>
      </c>
      <c r="I12" s="26">
        <f>IFERROR(TRIM(INDEX(Requests!$A12:$AN12,MATCH(Lists!$B$4,Requests!$A$1:$AN$1,0))&amp;""),"")</f>
        <v/>
      </c>
      <c r="J12" s="26">
        <f>IFERROR(TRIM(INDEX(Requests!$A12:$AN12,MATCH(Lists!$B$5,Requests!$A$1:$AN$1,0))&amp;""),"")</f>
        <v/>
      </c>
      <c r="K12" s="26">
        <f>IFERROR(TRIM(INDEX(Requests!$A12:$AN12,MATCH(Lists!$B$6,Requests!$A$1:$AN$1,0))&amp;""),"")</f>
        <v/>
      </c>
      <c r="L12" s="26">
        <f>IFERROR(TRIM(INDEX(Requests!$A12:$AN12,MATCH(Lists!$B$7,Requests!$A$1:$AN$1,0))&amp;""),"")</f>
        <v/>
      </c>
      <c r="M12" s="26">
        <f>IFERROR(TRIM(INDEX(Requests!$A12:$AN12,MATCH(Lists!$B$8,Requests!$A$1:$AN$1,0))&amp;""),"")</f>
        <v/>
      </c>
      <c r="N12" s="26">
        <f>IFERROR(TRIM(INDEX(Requests!$A12:$AN12,MATCH(Lists!$B$9,Requests!$A$1:$AN$1,0))&amp;""),"")</f>
        <v/>
      </c>
      <c r="O12" s="26">
        <f>IFERROR(TRIM(INDEX(Requests!$A12:$AN12,MATCH(Lists!$B$11,Requests!$A$1:$AN$1,0))&amp;""),"")</f>
        <v/>
      </c>
      <c r="P12" s="26">
        <f>IFERROR(TRIM(INDEX(Requests!$A12:$AN12,MATCH(Lists!$B$10,Requests!$A$1:$AN$1,0))&amp;""),"")</f>
        <v/>
      </c>
      <c r="Q12" s="29">
        <f>IF($A12="","",IFERROR(N(INDEX('Your rates'!$C$6:$C$11,MATCH($J12,'Your rates'!$B$6:$B$11,0))),0))</f>
        <v/>
      </c>
      <c r="R12" s="29">
        <f>IF($A12="","",IFERROR(N(INDEX('Your rates'!$C$12:$C$17,MATCH($K12,'Your rates'!$B$12:$B$17,0))),0))</f>
        <v/>
      </c>
      <c r="S12" s="30">
        <f>IF($A12="","",IFERROR(IF(INDEX('Your rates'!$C$18:$C$21,MATCH($M12,'Your rates'!$B$18:$B$21,0))&amp;""="",1,INDEX('Your rates'!$C$18:$C$21,MATCH($M12,'Your rates'!$B$18:$B$21,0))),1))</f>
        <v/>
      </c>
      <c r="T12" s="30">
        <f>IF($A12="","",IFERROR(IF(INDEX('Your rates'!$C$22:$C$25,MATCH($N12,'Your rates'!$B$22:$B$25,0))&amp;""="",1,INDEX('Your rates'!$C$22:$C$25,MATCH($N12,'Your rates'!$B$22:$B$25,0))),1))</f>
        <v/>
      </c>
      <c r="U12" s="30">
        <f>IF($A12="","",IFERROR(IF(INDEX('Your rates'!$C$26:$C$30,MATCH($O12,'Your rates'!$B$26:$B$30,0))&amp;""="",1,INDEX('Your rates'!$C$26:$C$30,MATCH($O12,'Your rates'!$B$26:$B$30,0))),1))</f>
        <v/>
      </c>
      <c r="V12" s="29">
        <f>IF($A12="","",SUMPRODUCT(ISNUMBER(SEARCH('Your rates'!$B$31:$B$36,$P12))*'Your rates'!$C$31:$C$36))</f>
        <v/>
      </c>
    </row>
    <row r="13">
      <c r="A13" s="26">
        <f>IFERROR(TRIM(INDEX(Requests!$A13:$AN13,MATCH(Lists!$B$2,Requests!$A$1:$AN$1,0))&amp;""),"")</f>
        <v/>
      </c>
      <c r="B13" s="26">
        <f>IFERROR(TRIM(INDEX(Requests!$A13:$AN13,MATCH(Lists!$B$3,Requests!$A$1:$AN$1,0))&amp;""),"")</f>
        <v/>
      </c>
      <c r="C13" s="27">
        <f>IF(OR($A13="",$J13="",$K13="",$M13="",$N13="",'Your rates'!$C$5=""),"",ROUND(MAX(N('Your rates'!$C$37),('Your rates'!$C$5+$Q13+$R13)*$S13*$T13*$U13+$V13),2))</f>
        <v/>
      </c>
      <c r="D13" s="27">
        <f>IF(OR($C13="",N('Your rates'!$C$38)=0),"",ROUND($C13*'Your rates'!$C$38,2))</f>
        <v/>
      </c>
      <c r="E13" s="28">
        <f>IF($A13="","",MID(IF($I13=Lists!$B$13,", office or commercial space","")&amp;IF($L13=Lists!$B$14,", size not sure","")&amp;IF($M13=Lists!$B$15,", not cleaned in a while",""),3,200))</f>
        <v/>
      </c>
      <c r="F13" s="28">
        <f>IF($A13="","",MID(IF($J13="",", bedrooms","")&amp;IF($K13="",", bathrooms","")&amp;IF($M13="",", condition","")&amp;IF($N13="",", which clean","")&amp;IF($O13="",", how often",""),3,200))</f>
        <v/>
      </c>
      <c r="G13" s="28">
        <f>IF($A13="","",MID(IF('Your rates'!$C$5="",", base price","")&amp;IF(AND($J13&lt;&gt;"",IFERROR(INDEX('Your rates'!$C$6:$C$11,MATCH($J13,'Your rates'!$B$6:$B$11,0))&amp;"","")=""),", bedrooms","")&amp;IF(AND($K13&lt;&gt;"",IFERROR(INDEX('Your rates'!$C$12:$C$17,MATCH($K13,'Your rates'!$B$12:$B$17,0))&amp;"","")=""),", bathrooms","")&amp;IF(AND($M13&lt;&gt;"",IFERROR(INDEX('Your rates'!$C$18:$C$21,MATCH($M13,'Your rates'!$B$18:$B$21,0))&amp;"","")=""),", condition","")&amp;IF(AND($N13&lt;&gt;"",IFERROR(INDEX('Your rates'!$C$22:$C$25,MATCH($N13,'Your rates'!$B$22:$B$25,0))&amp;"","")=""),", type of clean","")&amp;IF(AND($O13&lt;&gt;"",IFERROR(INDEX('Your rates'!$C$26:$C$30,MATCH($O13,'Your rates'!$B$26:$B$30,0))&amp;"","")=""),", how often",""),3,200))</f>
        <v/>
      </c>
      <c r="H13" s="28">
        <f>IF($A13="","",IF($P13="","",IF(LEN($P13)-LEN(SUBSTITUTE($P13,",",""))+1&gt;SUMPRODUCT(ISNUMBER(SEARCH('Your rates'!$B$31:$B$36,$P13))*1),"Extra not on your list","")))</f>
        <v/>
      </c>
      <c r="I13" s="26">
        <f>IFERROR(TRIM(INDEX(Requests!$A13:$AN13,MATCH(Lists!$B$4,Requests!$A$1:$AN$1,0))&amp;""),"")</f>
        <v/>
      </c>
      <c r="J13" s="26">
        <f>IFERROR(TRIM(INDEX(Requests!$A13:$AN13,MATCH(Lists!$B$5,Requests!$A$1:$AN$1,0))&amp;""),"")</f>
        <v/>
      </c>
      <c r="K13" s="26">
        <f>IFERROR(TRIM(INDEX(Requests!$A13:$AN13,MATCH(Lists!$B$6,Requests!$A$1:$AN$1,0))&amp;""),"")</f>
        <v/>
      </c>
      <c r="L13" s="26">
        <f>IFERROR(TRIM(INDEX(Requests!$A13:$AN13,MATCH(Lists!$B$7,Requests!$A$1:$AN$1,0))&amp;""),"")</f>
        <v/>
      </c>
      <c r="M13" s="26">
        <f>IFERROR(TRIM(INDEX(Requests!$A13:$AN13,MATCH(Lists!$B$8,Requests!$A$1:$AN$1,0))&amp;""),"")</f>
        <v/>
      </c>
      <c r="N13" s="26">
        <f>IFERROR(TRIM(INDEX(Requests!$A13:$AN13,MATCH(Lists!$B$9,Requests!$A$1:$AN$1,0))&amp;""),"")</f>
        <v/>
      </c>
      <c r="O13" s="26">
        <f>IFERROR(TRIM(INDEX(Requests!$A13:$AN13,MATCH(Lists!$B$11,Requests!$A$1:$AN$1,0))&amp;""),"")</f>
        <v/>
      </c>
      <c r="P13" s="26">
        <f>IFERROR(TRIM(INDEX(Requests!$A13:$AN13,MATCH(Lists!$B$10,Requests!$A$1:$AN$1,0))&amp;""),"")</f>
        <v/>
      </c>
      <c r="Q13" s="29">
        <f>IF($A13="","",IFERROR(N(INDEX('Your rates'!$C$6:$C$11,MATCH($J13,'Your rates'!$B$6:$B$11,0))),0))</f>
        <v/>
      </c>
      <c r="R13" s="29">
        <f>IF($A13="","",IFERROR(N(INDEX('Your rates'!$C$12:$C$17,MATCH($K13,'Your rates'!$B$12:$B$17,0))),0))</f>
        <v/>
      </c>
      <c r="S13" s="30">
        <f>IF($A13="","",IFERROR(IF(INDEX('Your rates'!$C$18:$C$21,MATCH($M13,'Your rates'!$B$18:$B$21,0))&amp;""="",1,INDEX('Your rates'!$C$18:$C$21,MATCH($M13,'Your rates'!$B$18:$B$21,0))),1))</f>
        <v/>
      </c>
      <c r="T13" s="30">
        <f>IF($A13="","",IFERROR(IF(INDEX('Your rates'!$C$22:$C$25,MATCH($N13,'Your rates'!$B$22:$B$25,0))&amp;""="",1,INDEX('Your rates'!$C$22:$C$25,MATCH($N13,'Your rates'!$B$22:$B$25,0))),1))</f>
        <v/>
      </c>
      <c r="U13" s="30">
        <f>IF($A13="","",IFERROR(IF(INDEX('Your rates'!$C$26:$C$30,MATCH($O13,'Your rates'!$B$26:$B$30,0))&amp;""="",1,INDEX('Your rates'!$C$26:$C$30,MATCH($O13,'Your rates'!$B$26:$B$30,0))),1))</f>
        <v/>
      </c>
      <c r="V13" s="29">
        <f>IF($A13="","",SUMPRODUCT(ISNUMBER(SEARCH('Your rates'!$B$31:$B$36,$P13))*'Your rates'!$C$31:$C$36))</f>
        <v/>
      </c>
    </row>
    <row r="14">
      <c r="A14" s="26">
        <f>IFERROR(TRIM(INDEX(Requests!$A14:$AN14,MATCH(Lists!$B$2,Requests!$A$1:$AN$1,0))&amp;""),"")</f>
        <v/>
      </c>
      <c r="B14" s="26">
        <f>IFERROR(TRIM(INDEX(Requests!$A14:$AN14,MATCH(Lists!$B$3,Requests!$A$1:$AN$1,0))&amp;""),"")</f>
        <v/>
      </c>
      <c r="C14" s="27">
        <f>IF(OR($A14="",$J14="",$K14="",$M14="",$N14="",'Your rates'!$C$5=""),"",ROUND(MAX(N('Your rates'!$C$37),('Your rates'!$C$5+$Q14+$R14)*$S14*$T14*$U14+$V14),2))</f>
        <v/>
      </c>
      <c r="D14" s="27">
        <f>IF(OR($C14="",N('Your rates'!$C$38)=0),"",ROUND($C14*'Your rates'!$C$38,2))</f>
        <v/>
      </c>
      <c r="E14" s="28">
        <f>IF($A14="","",MID(IF($I14=Lists!$B$13,", office or commercial space","")&amp;IF($L14=Lists!$B$14,", size not sure","")&amp;IF($M14=Lists!$B$15,", not cleaned in a while",""),3,200))</f>
        <v/>
      </c>
      <c r="F14" s="28">
        <f>IF($A14="","",MID(IF($J14="",", bedrooms","")&amp;IF($K14="",", bathrooms","")&amp;IF($M14="",", condition","")&amp;IF($N14="",", which clean","")&amp;IF($O14="",", how often",""),3,200))</f>
        <v/>
      </c>
      <c r="G14" s="28">
        <f>IF($A14="","",MID(IF('Your rates'!$C$5="",", base price","")&amp;IF(AND($J14&lt;&gt;"",IFERROR(INDEX('Your rates'!$C$6:$C$11,MATCH($J14,'Your rates'!$B$6:$B$11,0))&amp;"","")=""),", bedrooms","")&amp;IF(AND($K14&lt;&gt;"",IFERROR(INDEX('Your rates'!$C$12:$C$17,MATCH($K14,'Your rates'!$B$12:$B$17,0))&amp;"","")=""),", bathrooms","")&amp;IF(AND($M14&lt;&gt;"",IFERROR(INDEX('Your rates'!$C$18:$C$21,MATCH($M14,'Your rates'!$B$18:$B$21,0))&amp;"","")=""),", condition","")&amp;IF(AND($N14&lt;&gt;"",IFERROR(INDEX('Your rates'!$C$22:$C$25,MATCH($N14,'Your rates'!$B$22:$B$25,0))&amp;"","")=""),", type of clean","")&amp;IF(AND($O14&lt;&gt;"",IFERROR(INDEX('Your rates'!$C$26:$C$30,MATCH($O14,'Your rates'!$B$26:$B$30,0))&amp;"","")=""),", how often",""),3,200))</f>
        <v/>
      </c>
      <c r="H14" s="28">
        <f>IF($A14="","",IF($P14="","",IF(LEN($P14)-LEN(SUBSTITUTE($P14,",",""))+1&gt;SUMPRODUCT(ISNUMBER(SEARCH('Your rates'!$B$31:$B$36,$P14))*1),"Extra not on your list","")))</f>
        <v/>
      </c>
      <c r="I14" s="26">
        <f>IFERROR(TRIM(INDEX(Requests!$A14:$AN14,MATCH(Lists!$B$4,Requests!$A$1:$AN$1,0))&amp;""),"")</f>
        <v/>
      </c>
      <c r="J14" s="26">
        <f>IFERROR(TRIM(INDEX(Requests!$A14:$AN14,MATCH(Lists!$B$5,Requests!$A$1:$AN$1,0))&amp;""),"")</f>
        <v/>
      </c>
      <c r="K14" s="26">
        <f>IFERROR(TRIM(INDEX(Requests!$A14:$AN14,MATCH(Lists!$B$6,Requests!$A$1:$AN$1,0))&amp;""),"")</f>
        <v/>
      </c>
      <c r="L14" s="26">
        <f>IFERROR(TRIM(INDEX(Requests!$A14:$AN14,MATCH(Lists!$B$7,Requests!$A$1:$AN$1,0))&amp;""),"")</f>
        <v/>
      </c>
      <c r="M14" s="26">
        <f>IFERROR(TRIM(INDEX(Requests!$A14:$AN14,MATCH(Lists!$B$8,Requests!$A$1:$AN$1,0))&amp;""),"")</f>
        <v/>
      </c>
      <c r="N14" s="26">
        <f>IFERROR(TRIM(INDEX(Requests!$A14:$AN14,MATCH(Lists!$B$9,Requests!$A$1:$AN$1,0))&amp;""),"")</f>
        <v/>
      </c>
      <c r="O14" s="26">
        <f>IFERROR(TRIM(INDEX(Requests!$A14:$AN14,MATCH(Lists!$B$11,Requests!$A$1:$AN$1,0))&amp;""),"")</f>
        <v/>
      </c>
      <c r="P14" s="26">
        <f>IFERROR(TRIM(INDEX(Requests!$A14:$AN14,MATCH(Lists!$B$10,Requests!$A$1:$AN$1,0))&amp;""),"")</f>
        <v/>
      </c>
      <c r="Q14" s="29">
        <f>IF($A14="","",IFERROR(N(INDEX('Your rates'!$C$6:$C$11,MATCH($J14,'Your rates'!$B$6:$B$11,0))),0))</f>
        <v/>
      </c>
      <c r="R14" s="29">
        <f>IF($A14="","",IFERROR(N(INDEX('Your rates'!$C$12:$C$17,MATCH($K14,'Your rates'!$B$12:$B$17,0))),0))</f>
        <v/>
      </c>
      <c r="S14" s="30">
        <f>IF($A14="","",IFERROR(IF(INDEX('Your rates'!$C$18:$C$21,MATCH($M14,'Your rates'!$B$18:$B$21,0))&amp;""="",1,INDEX('Your rates'!$C$18:$C$21,MATCH($M14,'Your rates'!$B$18:$B$21,0))),1))</f>
        <v/>
      </c>
      <c r="T14" s="30">
        <f>IF($A14="","",IFERROR(IF(INDEX('Your rates'!$C$22:$C$25,MATCH($N14,'Your rates'!$B$22:$B$25,0))&amp;""="",1,INDEX('Your rates'!$C$22:$C$25,MATCH($N14,'Your rates'!$B$22:$B$25,0))),1))</f>
        <v/>
      </c>
      <c r="U14" s="30">
        <f>IF($A14="","",IFERROR(IF(INDEX('Your rates'!$C$26:$C$30,MATCH($O14,'Your rates'!$B$26:$B$30,0))&amp;""="",1,INDEX('Your rates'!$C$26:$C$30,MATCH($O14,'Your rates'!$B$26:$B$30,0))),1))</f>
        <v/>
      </c>
      <c r="V14" s="29">
        <f>IF($A14="","",SUMPRODUCT(ISNUMBER(SEARCH('Your rates'!$B$31:$B$36,$P14))*'Your rates'!$C$31:$C$36))</f>
        <v/>
      </c>
    </row>
    <row r="15">
      <c r="A15" s="26">
        <f>IFERROR(TRIM(INDEX(Requests!$A15:$AN15,MATCH(Lists!$B$2,Requests!$A$1:$AN$1,0))&amp;""),"")</f>
        <v/>
      </c>
      <c r="B15" s="26">
        <f>IFERROR(TRIM(INDEX(Requests!$A15:$AN15,MATCH(Lists!$B$3,Requests!$A$1:$AN$1,0))&amp;""),"")</f>
        <v/>
      </c>
      <c r="C15" s="27">
        <f>IF(OR($A15="",$J15="",$K15="",$M15="",$N15="",'Your rates'!$C$5=""),"",ROUND(MAX(N('Your rates'!$C$37),('Your rates'!$C$5+$Q15+$R15)*$S15*$T15*$U15+$V15),2))</f>
        <v/>
      </c>
      <c r="D15" s="27">
        <f>IF(OR($C15="",N('Your rates'!$C$38)=0),"",ROUND($C15*'Your rates'!$C$38,2))</f>
        <v/>
      </c>
      <c r="E15" s="28">
        <f>IF($A15="","",MID(IF($I15=Lists!$B$13,", office or commercial space","")&amp;IF($L15=Lists!$B$14,", size not sure","")&amp;IF($M15=Lists!$B$15,", not cleaned in a while",""),3,200))</f>
        <v/>
      </c>
      <c r="F15" s="28">
        <f>IF($A15="","",MID(IF($J15="",", bedrooms","")&amp;IF($K15="",", bathrooms","")&amp;IF($M15="",", condition","")&amp;IF($N15="",", which clean","")&amp;IF($O15="",", how often",""),3,200))</f>
        <v/>
      </c>
      <c r="G15" s="28">
        <f>IF($A15="","",MID(IF('Your rates'!$C$5="",", base price","")&amp;IF(AND($J15&lt;&gt;"",IFERROR(INDEX('Your rates'!$C$6:$C$11,MATCH($J15,'Your rates'!$B$6:$B$11,0))&amp;"","")=""),", bedrooms","")&amp;IF(AND($K15&lt;&gt;"",IFERROR(INDEX('Your rates'!$C$12:$C$17,MATCH($K15,'Your rates'!$B$12:$B$17,0))&amp;"","")=""),", bathrooms","")&amp;IF(AND($M15&lt;&gt;"",IFERROR(INDEX('Your rates'!$C$18:$C$21,MATCH($M15,'Your rates'!$B$18:$B$21,0))&amp;"","")=""),", condition","")&amp;IF(AND($N15&lt;&gt;"",IFERROR(INDEX('Your rates'!$C$22:$C$25,MATCH($N15,'Your rates'!$B$22:$B$25,0))&amp;"","")=""),", type of clean","")&amp;IF(AND($O15&lt;&gt;"",IFERROR(INDEX('Your rates'!$C$26:$C$30,MATCH($O15,'Your rates'!$B$26:$B$30,0))&amp;"","")=""),", how often",""),3,200))</f>
        <v/>
      </c>
      <c r="H15" s="28">
        <f>IF($A15="","",IF($P15="","",IF(LEN($P15)-LEN(SUBSTITUTE($P15,",",""))+1&gt;SUMPRODUCT(ISNUMBER(SEARCH('Your rates'!$B$31:$B$36,$P15))*1),"Extra not on your list","")))</f>
        <v/>
      </c>
      <c r="I15" s="26">
        <f>IFERROR(TRIM(INDEX(Requests!$A15:$AN15,MATCH(Lists!$B$4,Requests!$A$1:$AN$1,0))&amp;""),"")</f>
        <v/>
      </c>
      <c r="J15" s="26">
        <f>IFERROR(TRIM(INDEX(Requests!$A15:$AN15,MATCH(Lists!$B$5,Requests!$A$1:$AN$1,0))&amp;""),"")</f>
        <v/>
      </c>
      <c r="K15" s="26">
        <f>IFERROR(TRIM(INDEX(Requests!$A15:$AN15,MATCH(Lists!$B$6,Requests!$A$1:$AN$1,0))&amp;""),"")</f>
        <v/>
      </c>
      <c r="L15" s="26">
        <f>IFERROR(TRIM(INDEX(Requests!$A15:$AN15,MATCH(Lists!$B$7,Requests!$A$1:$AN$1,0))&amp;""),"")</f>
        <v/>
      </c>
      <c r="M15" s="26">
        <f>IFERROR(TRIM(INDEX(Requests!$A15:$AN15,MATCH(Lists!$B$8,Requests!$A$1:$AN$1,0))&amp;""),"")</f>
        <v/>
      </c>
      <c r="N15" s="26">
        <f>IFERROR(TRIM(INDEX(Requests!$A15:$AN15,MATCH(Lists!$B$9,Requests!$A$1:$AN$1,0))&amp;""),"")</f>
        <v/>
      </c>
      <c r="O15" s="26">
        <f>IFERROR(TRIM(INDEX(Requests!$A15:$AN15,MATCH(Lists!$B$11,Requests!$A$1:$AN$1,0))&amp;""),"")</f>
        <v/>
      </c>
      <c r="P15" s="26">
        <f>IFERROR(TRIM(INDEX(Requests!$A15:$AN15,MATCH(Lists!$B$10,Requests!$A$1:$AN$1,0))&amp;""),"")</f>
        <v/>
      </c>
      <c r="Q15" s="29">
        <f>IF($A15="","",IFERROR(N(INDEX('Your rates'!$C$6:$C$11,MATCH($J15,'Your rates'!$B$6:$B$11,0))),0))</f>
        <v/>
      </c>
      <c r="R15" s="29">
        <f>IF($A15="","",IFERROR(N(INDEX('Your rates'!$C$12:$C$17,MATCH($K15,'Your rates'!$B$12:$B$17,0))),0))</f>
        <v/>
      </c>
      <c r="S15" s="30">
        <f>IF($A15="","",IFERROR(IF(INDEX('Your rates'!$C$18:$C$21,MATCH($M15,'Your rates'!$B$18:$B$21,0))&amp;""="",1,INDEX('Your rates'!$C$18:$C$21,MATCH($M15,'Your rates'!$B$18:$B$21,0))),1))</f>
        <v/>
      </c>
      <c r="T15" s="30">
        <f>IF($A15="","",IFERROR(IF(INDEX('Your rates'!$C$22:$C$25,MATCH($N15,'Your rates'!$B$22:$B$25,0))&amp;""="",1,INDEX('Your rates'!$C$22:$C$25,MATCH($N15,'Your rates'!$B$22:$B$25,0))),1))</f>
        <v/>
      </c>
      <c r="U15" s="30">
        <f>IF($A15="","",IFERROR(IF(INDEX('Your rates'!$C$26:$C$30,MATCH($O15,'Your rates'!$B$26:$B$30,0))&amp;""="",1,INDEX('Your rates'!$C$26:$C$30,MATCH($O15,'Your rates'!$B$26:$B$30,0))),1))</f>
        <v/>
      </c>
      <c r="V15" s="29">
        <f>IF($A15="","",SUMPRODUCT(ISNUMBER(SEARCH('Your rates'!$B$31:$B$36,$P15))*'Your rates'!$C$31:$C$36))</f>
        <v/>
      </c>
    </row>
    <row r="16">
      <c r="A16" s="26">
        <f>IFERROR(TRIM(INDEX(Requests!$A16:$AN16,MATCH(Lists!$B$2,Requests!$A$1:$AN$1,0))&amp;""),"")</f>
        <v/>
      </c>
      <c r="B16" s="26">
        <f>IFERROR(TRIM(INDEX(Requests!$A16:$AN16,MATCH(Lists!$B$3,Requests!$A$1:$AN$1,0))&amp;""),"")</f>
        <v/>
      </c>
      <c r="C16" s="27">
        <f>IF(OR($A16="",$J16="",$K16="",$M16="",$N16="",'Your rates'!$C$5=""),"",ROUND(MAX(N('Your rates'!$C$37),('Your rates'!$C$5+$Q16+$R16)*$S16*$T16*$U16+$V16),2))</f>
        <v/>
      </c>
      <c r="D16" s="27">
        <f>IF(OR($C16="",N('Your rates'!$C$38)=0),"",ROUND($C16*'Your rates'!$C$38,2))</f>
        <v/>
      </c>
      <c r="E16" s="28">
        <f>IF($A16="","",MID(IF($I16=Lists!$B$13,", office or commercial space","")&amp;IF($L16=Lists!$B$14,", size not sure","")&amp;IF($M16=Lists!$B$15,", not cleaned in a while",""),3,200))</f>
        <v/>
      </c>
      <c r="F16" s="28">
        <f>IF($A16="","",MID(IF($J16="",", bedrooms","")&amp;IF($K16="",", bathrooms","")&amp;IF($M16="",", condition","")&amp;IF($N16="",", which clean","")&amp;IF($O16="",", how often",""),3,200))</f>
        <v/>
      </c>
      <c r="G16" s="28">
        <f>IF($A16="","",MID(IF('Your rates'!$C$5="",", base price","")&amp;IF(AND($J16&lt;&gt;"",IFERROR(INDEX('Your rates'!$C$6:$C$11,MATCH($J16,'Your rates'!$B$6:$B$11,0))&amp;"","")=""),", bedrooms","")&amp;IF(AND($K16&lt;&gt;"",IFERROR(INDEX('Your rates'!$C$12:$C$17,MATCH($K16,'Your rates'!$B$12:$B$17,0))&amp;"","")=""),", bathrooms","")&amp;IF(AND($M16&lt;&gt;"",IFERROR(INDEX('Your rates'!$C$18:$C$21,MATCH($M16,'Your rates'!$B$18:$B$21,0))&amp;"","")=""),", condition","")&amp;IF(AND($N16&lt;&gt;"",IFERROR(INDEX('Your rates'!$C$22:$C$25,MATCH($N16,'Your rates'!$B$22:$B$25,0))&amp;"","")=""),", type of clean","")&amp;IF(AND($O16&lt;&gt;"",IFERROR(INDEX('Your rates'!$C$26:$C$30,MATCH($O16,'Your rates'!$B$26:$B$30,0))&amp;"","")=""),", how often",""),3,200))</f>
        <v/>
      </c>
      <c r="H16" s="28">
        <f>IF($A16="","",IF($P16="","",IF(LEN($P16)-LEN(SUBSTITUTE($P16,",",""))+1&gt;SUMPRODUCT(ISNUMBER(SEARCH('Your rates'!$B$31:$B$36,$P16))*1),"Extra not on your list","")))</f>
        <v/>
      </c>
      <c r="I16" s="26">
        <f>IFERROR(TRIM(INDEX(Requests!$A16:$AN16,MATCH(Lists!$B$4,Requests!$A$1:$AN$1,0))&amp;""),"")</f>
        <v/>
      </c>
      <c r="J16" s="26">
        <f>IFERROR(TRIM(INDEX(Requests!$A16:$AN16,MATCH(Lists!$B$5,Requests!$A$1:$AN$1,0))&amp;""),"")</f>
        <v/>
      </c>
      <c r="K16" s="26">
        <f>IFERROR(TRIM(INDEX(Requests!$A16:$AN16,MATCH(Lists!$B$6,Requests!$A$1:$AN$1,0))&amp;""),"")</f>
        <v/>
      </c>
      <c r="L16" s="26">
        <f>IFERROR(TRIM(INDEX(Requests!$A16:$AN16,MATCH(Lists!$B$7,Requests!$A$1:$AN$1,0))&amp;""),"")</f>
        <v/>
      </c>
      <c r="M16" s="26">
        <f>IFERROR(TRIM(INDEX(Requests!$A16:$AN16,MATCH(Lists!$B$8,Requests!$A$1:$AN$1,0))&amp;""),"")</f>
        <v/>
      </c>
      <c r="N16" s="26">
        <f>IFERROR(TRIM(INDEX(Requests!$A16:$AN16,MATCH(Lists!$B$9,Requests!$A$1:$AN$1,0))&amp;""),"")</f>
        <v/>
      </c>
      <c r="O16" s="26">
        <f>IFERROR(TRIM(INDEX(Requests!$A16:$AN16,MATCH(Lists!$B$11,Requests!$A$1:$AN$1,0))&amp;""),"")</f>
        <v/>
      </c>
      <c r="P16" s="26">
        <f>IFERROR(TRIM(INDEX(Requests!$A16:$AN16,MATCH(Lists!$B$10,Requests!$A$1:$AN$1,0))&amp;""),"")</f>
        <v/>
      </c>
      <c r="Q16" s="29">
        <f>IF($A16="","",IFERROR(N(INDEX('Your rates'!$C$6:$C$11,MATCH($J16,'Your rates'!$B$6:$B$11,0))),0))</f>
        <v/>
      </c>
      <c r="R16" s="29">
        <f>IF($A16="","",IFERROR(N(INDEX('Your rates'!$C$12:$C$17,MATCH($K16,'Your rates'!$B$12:$B$17,0))),0))</f>
        <v/>
      </c>
      <c r="S16" s="30">
        <f>IF($A16="","",IFERROR(IF(INDEX('Your rates'!$C$18:$C$21,MATCH($M16,'Your rates'!$B$18:$B$21,0))&amp;""="",1,INDEX('Your rates'!$C$18:$C$21,MATCH($M16,'Your rates'!$B$18:$B$21,0))),1))</f>
        <v/>
      </c>
      <c r="T16" s="30">
        <f>IF($A16="","",IFERROR(IF(INDEX('Your rates'!$C$22:$C$25,MATCH($N16,'Your rates'!$B$22:$B$25,0))&amp;""="",1,INDEX('Your rates'!$C$22:$C$25,MATCH($N16,'Your rates'!$B$22:$B$25,0))),1))</f>
        <v/>
      </c>
      <c r="U16" s="30">
        <f>IF($A16="","",IFERROR(IF(INDEX('Your rates'!$C$26:$C$30,MATCH($O16,'Your rates'!$B$26:$B$30,0))&amp;""="",1,INDEX('Your rates'!$C$26:$C$30,MATCH($O16,'Your rates'!$B$26:$B$30,0))),1))</f>
        <v/>
      </c>
      <c r="V16" s="29">
        <f>IF($A16="","",SUMPRODUCT(ISNUMBER(SEARCH('Your rates'!$B$31:$B$36,$P16))*'Your rates'!$C$31:$C$36))</f>
        <v/>
      </c>
    </row>
    <row r="17">
      <c r="A17" s="26">
        <f>IFERROR(TRIM(INDEX(Requests!$A17:$AN17,MATCH(Lists!$B$2,Requests!$A$1:$AN$1,0))&amp;""),"")</f>
        <v/>
      </c>
      <c r="B17" s="26">
        <f>IFERROR(TRIM(INDEX(Requests!$A17:$AN17,MATCH(Lists!$B$3,Requests!$A$1:$AN$1,0))&amp;""),"")</f>
        <v/>
      </c>
      <c r="C17" s="27">
        <f>IF(OR($A17="",$J17="",$K17="",$M17="",$N17="",'Your rates'!$C$5=""),"",ROUND(MAX(N('Your rates'!$C$37),('Your rates'!$C$5+$Q17+$R17)*$S17*$T17*$U17+$V17),2))</f>
        <v/>
      </c>
      <c r="D17" s="27">
        <f>IF(OR($C17="",N('Your rates'!$C$38)=0),"",ROUND($C17*'Your rates'!$C$38,2))</f>
        <v/>
      </c>
      <c r="E17" s="28">
        <f>IF($A17="","",MID(IF($I17=Lists!$B$13,", office or commercial space","")&amp;IF($L17=Lists!$B$14,", size not sure","")&amp;IF($M17=Lists!$B$15,", not cleaned in a while",""),3,200))</f>
        <v/>
      </c>
      <c r="F17" s="28">
        <f>IF($A17="","",MID(IF($J17="",", bedrooms","")&amp;IF($K17="",", bathrooms","")&amp;IF($M17="",", condition","")&amp;IF($N17="",", which clean","")&amp;IF($O17="",", how often",""),3,200))</f>
        <v/>
      </c>
      <c r="G17" s="28">
        <f>IF($A17="","",MID(IF('Your rates'!$C$5="",", base price","")&amp;IF(AND($J17&lt;&gt;"",IFERROR(INDEX('Your rates'!$C$6:$C$11,MATCH($J17,'Your rates'!$B$6:$B$11,0))&amp;"","")=""),", bedrooms","")&amp;IF(AND($K17&lt;&gt;"",IFERROR(INDEX('Your rates'!$C$12:$C$17,MATCH($K17,'Your rates'!$B$12:$B$17,0))&amp;"","")=""),", bathrooms","")&amp;IF(AND($M17&lt;&gt;"",IFERROR(INDEX('Your rates'!$C$18:$C$21,MATCH($M17,'Your rates'!$B$18:$B$21,0))&amp;"","")=""),", condition","")&amp;IF(AND($N17&lt;&gt;"",IFERROR(INDEX('Your rates'!$C$22:$C$25,MATCH($N17,'Your rates'!$B$22:$B$25,0))&amp;"","")=""),", type of clean","")&amp;IF(AND($O17&lt;&gt;"",IFERROR(INDEX('Your rates'!$C$26:$C$30,MATCH($O17,'Your rates'!$B$26:$B$30,0))&amp;"","")=""),", how often",""),3,200))</f>
        <v/>
      </c>
      <c r="H17" s="28">
        <f>IF($A17="","",IF($P17="","",IF(LEN($P17)-LEN(SUBSTITUTE($P17,",",""))+1&gt;SUMPRODUCT(ISNUMBER(SEARCH('Your rates'!$B$31:$B$36,$P17))*1),"Extra not on your list","")))</f>
        <v/>
      </c>
      <c r="I17" s="26">
        <f>IFERROR(TRIM(INDEX(Requests!$A17:$AN17,MATCH(Lists!$B$4,Requests!$A$1:$AN$1,0))&amp;""),"")</f>
        <v/>
      </c>
      <c r="J17" s="26">
        <f>IFERROR(TRIM(INDEX(Requests!$A17:$AN17,MATCH(Lists!$B$5,Requests!$A$1:$AN$1,0))&amp;""),"")</f>
        <v/>
      </c>
      <c r="K17" s="26">
        <f>IFERROR(TRIM(INDEX(Requests!$A17:$AN17,MATCH(Lists!$B$6,Requests!$A$1:$AN$1,0))&amp;""),"")</f>
        <v/>
      </c>
      <c r="L17" s="26">
        <f>IFERROR(TRIM(INDEX(Requests!$A17:$AN17,MATCH(Lists!$B$7,Requests!$A$1:$AN$1,0))&amp;""),"")</f>
        <v/>
      </c>
      <c r="M17" s="26">
        <f>IFERROR(TRIM(INDEX(Requests!$A17:$AN17,MATCH(Lists!$B$8,Requests!$A$1:$AN$1,0))&amp;""),"")</f>
        <v/>
      </c>
      <c r="N17" s="26">
        <f>IFERROR(TRIM(INDEX(Requests!$A17:$AN17,MATCH(Lists!$B$9,Requests!$A$1:$AN$1,0))&amp;""),"")</f>
        <v/>
      </c>
      <c r="O17" s="26">
        <f>IFERROR(TRIM(INDEX(Requests!$A17:$AN17,MATCH(Lists!$B$11,Requests!$A$1:$AN$1,0))&amp;""),"")</f>
        <v/>
      </c>
      <c r="P17" s="26">
        <f>IFERROR(TRIM(INDEX(Requests!$A17:$AN17,MATCH(Lists!$B$10,Requests!$A$1:$AN$1,0))&amp;""),"")</f>
        <v/>
      </c>
      <c r="Q17" s="29">
        <f>IF($A17="","",IFERROR(N(INDEX('Your rates'!$C$6:$C$11,MATCH($J17,'Your rates'!$B$6:$B$11,0))),0))</f>
        <v/>
      </c>
      <c r="R17" s="29">
        <f>IF($A17="","",IFERROR(N(INDEX('Your rates'!$C$12:$C$17,MATCH($K17,'Your rates'!$B$12:$B$17,0))),0))</f>
        <v/>
      </c>
      <c r="S17" s="30">
        <f>IF($A17="","",IFERROR(IF(INDEX('Your rates'!$C$18:$C$21,MATCH($M17,'Your rates'!$B$18:$B$21,0))&amp;""="",1,INDEX('Your rates'!$C$18:$C$21,MATCH($M17,'Your rates'!$B$18:$B$21,0))),1))</f>
        <v/>
      </c>
      <c r="T17" s="30">
        <f>IF($A17="","",IFERROR(IF(INDEX('Your rates'!$C$22:$C$25,MATCH($N17,'Your rates'!$B$22:$B$25,0))&amp;""="",1,INDEX('Your rates'!$C$22:$C$25,MATCH($N17,'Your rates'!$B$22:$B$25,0))),1))</f>
        <v/>
      </c>
      <c r="U17" s="30">
        <f>IF($A17="","",IFERROR(IF(INDEX('Your rates'!$C$26:$C$30,MATCH($O17,'Your rates'!$B$26:$B$30,0))&amp;""="",1,INDEX('Your rates'!$C$26:$C$30,MATCH($O17,'Your rates'!$B$26:$B$30,0))),1))</f>
        <v/>
      </c>
      <c r="V17" s="29">
        <f>IF($A17="","",SUMPRODUCT(ISNUMBER(SEARCH('Your rates'!$B$31:$B$36,$P17))*'Your rates'!$C$31:$C$36))</f>
        <v/>
      </c>
    </row>
    <row r="18">
      <c r="A18" s="26">
        <f>IFERROR(TRIM(INDEX(Requests!$A18:$AN18,MATCH(Lists!$B$2,Requests!$A$1:$AN$1,0))&amp;""),"")</f>
        <v/>
      </c>
      <c r="B18" s="26">
        <f>IFERROR(TRIM(INDEX(Requests!$A18:$AN18,MATCH(Lists!$B$3,Requests!$A$1:$AN$1,0))&amp;""),"")</f>
        <v/>
      </c>
      <c r="C18" s="27">
        <f>IF(OR($A18="",$J18="",$K18="",$M18="",$N18="",'Your rates'!$C$5=""),"",ROUND(MAX(N('Your rates'!$C$37),('Your rates'!$C$5+$Q18+$R18)*$S18*$T18*$U18+$V18),2))</f>
        <v/>
      </c>
      <c r="D18" s="27">
        <f>IF(OR($C18="",N('Your rates'!$C$38)=0),"",ROUND($C18*'Your rates'!$C$38,2))</f>
        <v/>
      </c>
      <c r="E18" s="28">
        <f>IF($A18="","",MID(IF($I18=Lists!$B$13,", office or commercial space","")&amp;IF($L18=Lists!$B$14,", size not sure","")&amp;IF($M18=Lists!$B$15,", not cleaned in a while",""),3,200))</f>
        <v/>
      </c>
      <c r="F18" s="28">
        <f>IF($A18="","",MID(IF($J18="",", bedrooms","")&amp;IF($K18="",", bathrooms","")&amp;IF($M18="",", condition","")&amp;IF($N18="",", which clean","")&amp;IF($O18="",", how often",""),3,200))</f>
        <v/>
      </c>
      <c r="G18" s="28">
        <f>IF($A18="","",MID(IF('Your rates'!$C$5="",", base price","")&amp;IF(AND($J18&lt;&gt;"",IFERROR(INDEX('Your rates'!$C$6:$C$11,MATCH($J18,'Your rates'!$B$6:$B$11,0))&amp;"","")=""),", bedrooms","")&amp;IF(AND($K18&lt;&gt;"",IFERROR(INDEX('Your rates'!$C$12:$C$17,MATCH($K18,'Your rates'!$B$12:$B$17,0))&amp;"","")=""),", bathrooms","")&amp;IF(AND($M18&lt;&gt;"",IFERROR(INDEX('Your rates'!$C$18:$C$21,MATCH($M18,'Your rates'!$B$18:$B$21,0))&amp;"","")=""),", condition","")&amp;IF(AND($N18&lt;&gt;"",IFERROR(INDEX('Your rates'!$C$22:$C$25,MATCH($N18,'Your rates'!$B$22:$B$25,0))&amp;"","")=""),", type of clean","")&amp;IF(AND($O18&lt;&gt;"",IFERROR(INDEX('Your rates'!$C$26:$C$30,MATCH($O18,'Your rates'!$B$26:$B$30,0))&amp;"","")=""),", how often",""),3,200))</f>
        <v/>
      </c>
      <c r="H18" s="28">
        <f>IF($A18="","",IF($P18="","",IF(LEN($P18)-LEN(SUBSTITUTE($P18,",",""))+1&gt;SUMPRODUCT(ISNUMBER(SEARCH('Your rates'!$B$31:$B$36,$P18))*1),"Extra not on your list","")))</f>
        <v/>
      </c>
      <c r="I18" s="26">
        <f>IFERROR(TRIM(INDEX(Requests!$A18:$AN18,MATCH(Lists!$B$4,Requests!$A$1:$AN$1,0))&amp;""),"")</f>
        <v/>
      </c>
      <c r="J18" s="26">
        <f>IFERROR(TRIM(INDEX(Requests!$A18:$AN18,MATCH(Lists!$B$5,Requests!$A$1:$AN$1,0))&amp;""),"")</f>
        <v/>
      </c>
      <c r="K18" s="26">
        <f>IFERROR(TRIM(INDEX(Requests!$A18:$AN18,MATCH(Lists!$B$6,Requests!$A$1:$AN$1,0))&amp;""),"")</f>
        <v/>
      </c>
      <c r="L18" s="26">
        <f>IFERROR(TRIM(INDEX(Requests!$A18:$AN18,MATCH(Lists!$B$7,Requests!$A$1:$AN$1,0))&amp;""),"")</f>
        <v/>
      </c>
      <c r="M18" s="26">
        <f>IFERROR(TRIM(INDEX(Requests!$A18:$AN18,MATCH(Lists!$B$8,Requests!$A$1:$AN$1,0))&amp;""),"")</f>
        <v/>
      </c>
      <c r="N18" s="26">
        <f>IFERROR(TRIM(INDEX(Requests!$A18:$AN18,MATCH(Lists!$B$9,Requests!$A$1:$AN$1,0))&amp;""),"")</f>
        <v/>
      </c>
      <c r="O18" s="26">
        <f>IFERROR(TRIM(INDEX(Requests!$A18:$AN18,MATCH(Lists!$B$11,Requests!$A$1:$AN$1,0))&amp;""),"")</f>
        <v/>
      </c>
      <c r="P18" s="26">
        <f>IFERROR(TRIM(INDEX(Requests!$A18:$AN18,MATCH(Lists!$B$10,Requests!$A$1:$AN$1,0))&amp;""),"")</f>
        <v/>
      </c>
      <c r="Q18" s="29">
        <f>IF($A18="","",IFERROR(N(INDEX('Your rates'!$C$6:$C$11,MATCH($J18,'Your rates'!$B$6:$B$11,0))),0))</f>
        <v/>
      </c>
      <c r="R18" s="29">
        <f>IF($A18="","",IFERROR(N(INDEX('Your rates'!$C$12:$C$17,MATCH($K18,'Your rates'!$B$12:$B$17,0))),0))</f>
        <v/>
      </c>
      <c r="S18" s="30">
        <f>IF($A18="","",IFERROR(IF(INDEX('Your rates'!$C$18:$C$21,MATCH($M18,'Your rates'!$B$18:$B$21,0))&amp;""="",1,INDEX('Your rates'!$C$18:$C$21,MATCH($M18,'Your rates'!$B$18:$B$21,0))),1))</f>
        <v/>
      </c>
      <c r="T18" s="30">
        <f>IF($A18="","",IFERROR(IF(INDEX('Your rates'!$C$22:$C$25,MATCH($N18,'Your rates'!$B$22:$B$25,0))&amp;""="",1,INDEX('Your rates'!$C$22:$C$25,MATCH($N18,'Your rates'!$B$22:$B$25,0))),1))</f>
        <v/>
      </c>
      <c r="U18" s="30">
        <f>IF($A18="","",IFERROR(IF(INDEX('Your rates'!$C$26:$C$30,MATCH($O18,'Your rates'!$B$26:$B$30,0))&amp;""="",1,INDEX('Your rates'!$C$26:$C$30,MATCH($O18,'Your rates'!$B$26:$B$30,0))),1))</f>
        <v/>
      </c>
      <c r="V18" s="29">
        <f>IF($A18="","",SUMPRODUCT(ISNUMBER(SEARCH('Your rates'!$B$31:$B$36,$P18))*'Your rates'!$C$31:$C$36))</f>
        <v/>
      </c>
    </row>
    <row r="19">
      <c r="A19" s="26">
        <f>IFERROR(TRIM(INDEX(Requests!$A19:$AN19,MATCH(Lists!$B$2,Requests!$A$1:$AN$1,0))&amp;""),"")</f>
        <v/>
      </c>
      <c r="B19" s="26">
        <f>IFERROR(TRIM(INDEX(Requests!$A19:$AN19,MATCH(Lists!$B$3,Requests!$A$1:$AN$1,0))&amp;""),"")</f>
        <v/>
      </c>
      <c r="C19" s="27">
        <f>IF(OR($A19="",$J19="",$K19="",$M19="",$N19="",'Your rates'!$C$5=""),"",ROUND(MAX(N('Your rates'!$C$37),('Your rates'!$C$5+$Q19+$R19)*$S19*$T19*$U19+$V19),2))</f>
        <v/>
      </c>
      <c r="D19" s="27">
        <f>IF(OR($C19="",N('Your rates'!$C$38)=0),"",ROUND($C19*'Your rates'!$C$38,2))</f>
        <v/>
      </c>
      <c r="E19" s="28">
        <f>IF($A19="","",MID(IF($I19=Lists!$B$13,", office or commercial space","")&amp;IF($L19=Lists!$B$14,", size not sure","")&amp;IF($M19=Lists!$B$15,", not cleaned in a while",""),3,200))</f>
        <v/>
      </c>
      <c r="F19" s="28">
        <f>IF($A19="","",MID(IF($J19="",", bedrooms","")&amp;IF($K19="",", bathrooms","")&amp;IF($M19="",", condition","")&amp;IF($N19="",", which clean","")&amp;IF($O19="",", how often",""),3,200))</f>
        <v/>
      </c>
      <c r="G19" s="28">
        <f>IF($A19="","",MID(IF('Your rates'!$C$5="",", base price","")&amp;IF(AND($J19&lt;&gt;"",IFERROR(INDEX('Your rates'!$C$6:$C$11,MATCH($J19,'Your rates'!$B$6:$B$11,0))&amp;"","")=""),", bedrooms","")&amp;IF(AND($K19&lt;&gt;"",IFERROR(INDEX('Your rates'!$C$12:$C$17,MATCH($K19,'Your rates'!$B$12:$B$17,0))&amp;"","")=""),", bathrooms","")&amp;IF(AND($M19&lt;&gt;"",IFERROR(INDEX('Your rates'!$C$18:$C$21,MATCH($M19,'Your rates'!$B$18:$B$21,0))&amp;"","")=""),", condition","")&amp;IF(AND($N19&lt;&gt;"",IFERROR(INDEX('Your rates'!$C$22:$C$25,MATCH($N19,'Your rates'!$B$22:$B$25,0))&amp;"","")=""),", type of clean","")&amp;IF(AND($O19&lt;&gt;"",IFERROR(INDEX('Your rates'!$C$26:$C$30,MATCH($O19,'Your rates'!$B$26:$B$30,0))&amp;"","")=""),", how often",""),3,200))</f>
        <v/>
      </c>
      <c r="H19" s="28">
        <f>IF($A19="","",IF($P19="","",IF(LEN($P19)-LEN(SUBSTITUTE($P19,",",""))+1&gt;SUMPRODUCT(ISNUMBER(SEARCH('Your rates'!$B$31:$B$36,$P19))*1),"Extra not on your list","")))</f>
        <v/>
      </c>
      <c r="I19" s="26">
        <f>IFERROR(TRIM(INDEX(Requests!$A19:$AN19,MATCH(Lists!$B$4,Requests!$A$1:$AN$1,0))&amp;""),"")</f>
        <v/>
      </c>
      <c r="J19" s="26">
        <f>IFERROR(TRIM(INDEX(Requests!$A19:$AN19,MATCH(Lists!$B$5,Requests!$A$1:$AN$1,0))&amp;""),"")</f>
        <v/>
      </c>
      <c r="K19" s="26">
        <f>IFERROR(TRIM(INDEX(Requests!$A19:$AN19,MATCH(Lists!$B$6,Requests!$A$1:$AN$1,0))&amp;""),"")</f>
        <v/>
      </c>
      <c r="L19" s="26">
        <f>IFERROR(TRIM(INDEX(Requests!$A19:$AN19,MATCH(Lists!$B$7,Requests!$A$1:$AN$1,0))&amp;""),"")</f>
        <v/>
      </c>
      <c r="M19" s="26">
        <f>IFERROR(TRIM(INDEX(Requests!$A19:$AN19,MATCH(Lists!$B$8,Requests!$A$1:$AN$1,0))&amp;""),"")</f>
        <v/>
      </c>
      <c r="N19" s="26">
        <f>IFERROR(TRIM(INDEX(Requests!$A19:$AN19,MATCH(Lists!$B$9,Requests!$A$1:$AN$1,0))&amp;""),"")</f>
        <v/>
      </c>
      <c r="O19" s="26">
        <f>IFERROR(TRIM(INDEX(Requests!$A19:$AN19,MATCH(Lists!$B$11,Requests!$A$1:$AN$1,0))&amp;""),"")</f>
        <v/>
      </c>
      <c r="P19" s="26">
        <f>IFERROR(TRIM(INDEX(Requests!$A19:$AN19,MATCH(Lists!$B$10,Requests!$A$1:$AN$1,0))&amp;""),"")</f>
        <v/>
      </c>
      <c r="Q19" s="29">
        <f>IF($A19="","",IFERROR(N(INDEX('Your rates'!$C$6:$C$11,MATCH($J19,'Your rates'!$B$6:$B$11,0))),0))</f>
        <v/>
      </c>
      <c r="R19" s="29">
        <f>IF($A19="","",IFERROR(N(INDEX('Your rates'!$C$12:$C$17,MATCH($K19,'Your rates'!$B$12:$B$17,0))),0))</f>
        <v/>
      </c>
      <c r="S19" s="30">
        <f>IF($A19="","",IFERROR(IF(INDEX('Your rates'!$C$18:$C$21,MATCH($M19,'Your rates'!$B$18:$B$21,0))&amp;""="",1,INDEX('Your rates'!$C$18:$C$21,MATCH($M19,'Your rates'!$B$18:$B$21,0))),1))</f>
        <v/>
      </c>
      <c r="T19" s="30">
        <f>IF($A19="","",IFERROR(IF(INDEX('Your rates'!$C$22:$C$25,MATCH($N19,'Your rates'!$B$22:$B$25,0))&amp;""="",1,INDEX('Your rates'!$C$22:$C$25,MATCH($N19,'Your rates'!$B$22:$B$25,0))),1))</f>
        <v/>
      </c>
      <c r="U19" s="30">
        <f>IF($A19="","",IFERROR(IF(INDEX('Your rates'!$C$26:$C$30,MATCH($O19,'Your rates'!$B$26:$B$30,0))&amp;""="",1,INDEX('Your rates'!$C$26:$C$30,MATCH($O19,'Your rates'!$B$26:$B$30,0))),1))</f>
        <v/>
      </c>
      <c r="V19" s="29">
        <f>IF($A19="","",SUMPRODUCT(ISNUMBER(SEARCH('Your rates'!$B$31:$B$36,$P19))*'Your rates'!$C$31:$C$36))</f>
        <v/>
      </c>
    </row>
    <row r="20">
      <c r="A20" s="26">
        <f>IFERROR(TRIM(INDEX(Requests!$A20:$AN20,MATCH(Lists!$B$2,Requests!$A$1:$AN$1,0))&amp;""),"")</f>
        <v/>
      </c>
      <c r="B20" s="26">
        <f>IFERROR(TRIM(INDEX(Requests!$A20:$AN20,MATCH(Lists!$B$3,Requests!$A$1:$AN$1,0))&amp;""),"")</f>
        <v/>
      </c>
      <c r="C20" s="27">
        <f>IF(OR($A20="",$J20="",$K20="",$M20="",$N20="",'Your rates'!$C$5=""),"",ROUND(MAX(N('Your rates'!$C$37),('Your rates'!$C$5+$Q20+$R20)*$S20*$T20*$U20+$V20),2))</f>
        <v/>
      </c>
      <c r="D20" s="27">
        <f>IF(OR($C20="",N('Your rates'!$C$38)=0),"",ROUND($C20*'Your rates'!$C$38,2))</f>
        <v/>
      </c>
      <c r="E20" s="28">
        <f>IF($A20="","",MID(IF($I20=Lists!$B$13,", office or commercial space","")&amp;IF($L20=Lists!$B$14,", size not sure","")&amp;IF($M20=Lists!$B$15,", not cleaned in a while",""),3,200))</f>
        <v/>
      </c>
      <c r="F20" s="28">
        <f>IF($A20="","",MID(IF($J20="",", bedrooms","")&amp;IF($K20="",", bathrooms","")&amp;IF($M20="",", condition","")&amp;IF($N20="",", which clean","")&amp;IF($O20="",", how often",""),3,200))</f>
        <v/>
      </c>
      <c r="G20" s="28">
        <f>IF($A20="","",MID(IF('Your rates'!$C$5="",", base price","")&amp;IF(AND($J20&lt;&gt;"",IFERROR(INDEX('Your rates'!$C$6:$C$11,MATCH($J20,'Your rates'!$B$6:$B$11,0))&amp;"","")=""),", bedrooms","")&amp;IF(AND($K20&lt;&gt;"",IFERROR(INDEX('Your rates'!$C$12:$C$17,MATCH($K20,'Your rates'!$B$12:$B$17,0))&amp;"","")=""),", bathrooms","")&amp;IF(AND($M20&lt;&gt;"",IFERROR(INDEX('Your rates'!$C$18:$C$21,MATCH($M20,'Your rates'!$B$18:$B$21,0))&amp;"","")=""),", condition","")&amp;IF(AND($N20&lt;&gt;"",IFERROR(INDEX('Your rates'!$C$22:$C$25,MATCH($N20,'Your rates'!$B$22:$B$25,0))&amp;"","")=""),", type of clean","")&amp;IF(AND($O20&lt;&gt;"",IFERROR(INDEX('Your rates'!$C$26:$C$30,MATCH($O20,'Your rates'!$B$26:$B$30,0))&amp;"","")=""),", how often",""),3,200))</f>
        <v/>
      </c>
      <c r="H20" s="28">
        <f>IF($A20="","",IF($P20="","",IF(LEN($P20)-LEN(SUBSTITUTE($P20,",",""))+1&gt;SUMPRODUCT(ISNUMBER(SEARCH('Your rates'!$B$31:$B$36,$P20))*1),"Extra not on your list","")))</f>
        <v/>
      </c>
      <c r="I20" s="26">
        <f>IFERROR(TRIM(INDEX(Requests!$A20:$AN20,MATCH(Lists!$B$4,Requests!$A$1:$AN$1,0))&amp;""),"")</f>
        <v/>
      </c>
      <c r="J20" s="26">
        <f>IFERROR(TRIM(INDEX(Requests!$A20:$AN20,MATCH(Lists!$B$5,Requests!$A$1:$AN$1,0))&amp;""),"")</f>
        <v/>
      </c>
      <c r="K20" s="26">
        <f>IFERROR(TRIM(INDEX(Requests!$A20:$AN20,MATCH(Lists!$B$6,Requests!$A$1:$AN$1,0))&amp;""),"")</f>
        <v/>
      </c>
      <c r="L20" s="26">
        <f>IFERROR(TRIM(INDEX(Requests!$A20:$AN20,MATCH(Lists!$B$7,Requests!$A$1:$AN$1,0))&amp;""),"")</f>
        <v/>
      </c>
      <c r="M20" s="26">
        <f>IFERROR(TRIM(INDEX(Requests!$A20:$AN20,MATCH(Lists!$B$8,Requests!$A$1:$AN$1,0))&amp;""),"")</f>
        <v/>
      </c>
      <c r="N20" s="26">
        <f>IFERROR(TRIM(INDEX(Requests!$A20:$AN20,MATCH(Lists!$B$9,Requests!$A$1:$AN$1,0))&amp;""),"")</f>
        <v/>
      </c>
      <c r="O20" s="26">
        <f>IFERROR(TRIM(INDEX(Requests!$A20:$AN20,MATCH(Lists!$B$11,Requests!$A$1:$AN$1,0))&amp;""),"")</f>
        <v/>
      </c>
      <c r="P20" s="26">
        <f>IFERROR(TRIM(INDEX(Requests!$A20:$AN20,MATCH(Lists!$B$10,Requests!$A$1:$AN$1,0))&amp;""),"")</f>
        <v/>
      </c>
      <c r="Q20" s="29">
        <f>IF($A20="","",IFERROR(N(INDEX('Your rates'!$C$6:$C$11,MATCH($J20,'Your rates'!$B$6:$B$11,0))),0))</f>
        <v/>
      </c>
      <c r="R20" s="29">
        <f>IF($A20="","",IFERROR(N(INDEX('Your rates'!$C$12:$C$17,MATCH($K20,'Your rates'!$B$12:$B$17,0))),0))</f>
        <v/>
      </c>
      <c r="S20" s="30">
        <f>IF($A20="","",IFERROR(IF(INDEX('Your rates'!$C$18:$C$21,MATCH($M20,'Your rates'!$B$18:$B$21,0))&amp;""="",1,INDEX('Your rates'!$C$18:$C$21,MATCH($M20,'Your rates'!$B$18:$B$21,0))),1))</f>
        <v/>
      </c>
      <c r="T20" s="30">
        <f>IF($A20="","",IFERROR(IF(INDEX('Your rates'!$C$22:$C$25,MATCH($N20,'Your rates'!$B$22:$B$25,0))&amp;""="",1,INDEX('Your rates'!$C$22:$C$25,MATCH($N20,'Your rates'!$B$22:$B$25,0))),1))</f>
        <v/>
      </c>
      <c r="U20" s="30">
        <f>IF($A20="","",IFERROR(IF(INDEX('Your rates'!$C$26:$C$30,MATCH($O20,'Your rates'!$B$26:$B$30,0))&amp;""="",1,INDEX('Your rates'!$C$26:$C$30,MATCH($O20,'Your rates'!$B$26:$B$30,0))),1))</f>
        <v/>
      </c>
      <c r="V20" s="29">
        <f>IF($A20="","",SUMPRODUCT(ISNUMBER(SEARCH('Your rates'!$B$31:$B$36,$P20))*'Your rates'!$C$31:$C$36))</f>
        <v/>
      </c>
    </row>
    <row r="21">
      <c r="A21" s="26">
        <f>IFERROR(TRIM(INDEX(Requests!$A21:$AN21,MATCH(Lists!$B$2,Requests!$A$1:$AN$1,0))&amp;""),"")</f>
        <v/>
      </c>
      <c r="B21" s="26">
        <f>IFERROR(TRIM(INDEX(Requests!$A21:$AN21,MATCH(Lists!$B$3,Requests!$A$1:$AN$1,0))&amp;""),"")</f>
        <v/>
      </c>
      <c r="C21" s="27">
        <f>IF(OR($A21="",$J21="",$K21="",$M21="",$N21="",'Your rates'!$C$5=""),"",ROUND(MAX(N('Your rates'!$C$37),('Your rates'!$C$5+$Q21+$R21)*$S21*$T21*$U21+$V21),2))</f>
        <v/>
      </c>
      <c r="D21" s="27">
        <f>IF(OR($C21="",N('Your rates'!$C$38)=0),"",ROUND($C21*'Your rates'!$C$38,2))</f>
        <v/>
      </c>
      <c r="E21" s="28">
        <f>IF($A21="","",MID(IF($I21=Lists!$B$13,", office or commercial space","")&amp;IF($L21=Lists!$B$14,", size not sure","")&amp;IF($M21=Lists!$B$15,", not cleaned in a while",""),3,200))</f>
        <v/>
      </c>
      <c r="F21" s="28">
        <f>IF($A21="","",MID(IF($J21="",", bedrooms","")&amp;IF($K21="",", bathrooms","")&amp;IF($M21="",", condition","")&amp;IF($N21="",", which clean","")&amp;IF($O21="",", how often",""),3,200))</f>
        <v/>
      </c>
      <c r="G21" s="28">
        <f>IF($A21="","",MID(IF('Your rates'!$C$5="",", base price","")&amp;IF(AND($J21&lt;&gt;"",IFERROR(INDEX('Your rates'!$C$6:$C$11,MATCH($J21,'Your rates'!$B$6:$B$11,0))&amp;"","")=""),", bedrooms","")&amp;IF(AND($K21&lt;&gt;"",IFERROR(INDEX('Your rates'!$C$12:$C$17,MATCH($K21,'Your rates'!$B$12:$B$17,0))&amp;"","")=""),", bathrooms","")&amp;IF(AND($M21&lt;&gt;"",IFERROR(INDEX('Your rates'!$C$18:$C$21,MATCH($M21,'Your rates'!$B$18:$B$21,0))&amp;"","")=""),", condition","")&amp;IF(AND($N21&lt;&gt;"",IFERROR(INDEX('Your rates'!$C$22:$C$25,MATCH($N21,'Your rates'!$B$22:$B$25,0))&amp;"","")=""),", type of clean","")&amp;IF(AND($O21&lt;&gt;"",IFERROR(INDEX('Your rates'!$C$26:$C$30,MATCH($O21,'Your rates'!$B$26:$B$30,0))&amp;"","")=""),", how often",""),3,200))</f>
        <v/>
      </c>
      <c r="H21" s="28">
        <f>IF($A21="","",IF($P21="","",IF(LEN($P21)-LEN(SUBSTITUTE($P21,",",""))+1&gt;SUMPRODUCT(ISNUMBER(SEARCH('Your rates'!$B$31:$B$36,$P21))*1),"Extra not on your list","")))</f>
        <v/>
      </c>
      <c r="I21" s="26">
        <f>IFERROR(TRIM(INDEX(Requests!$A21:$AN21,MATCH(Lists!$B$4,Requests!$A$1:$AN$1,0))&amp;""),"")</f>
        <v/>
      </c>
      <c r="J21" s="26">
        <f>IFERROR(TRIM(INDEX(Requests!$A21:$AN21,MATCH(Lists!$B$5,Requests!$A$1:$AN$1,0))&amp;""),"")</f>
        <v/>
      </c>
      <c r="K21" s="26">
        <f>IFERROR(TRIM(INDEX(Requests!$A21:$AN21,MATCH(Lists!$B$6,Requests!$A$1:$AN$1,0))&amp;""),"")</f>
        <v/>
      </c>
      <c r="L21" s="26">
        <f>IFERROR(TRIM(INDEX(Requests!$A21:$AN21,MATCH(Lists!$B$7,Requests!$A$1:$AN$1,0))&amp;""),"")</f>
        <v/>
      </c>
      <c r="M21" s="26">
        <f>IFERROR(TRIM(INDEX(Requests!$A21:$AN21,MATCH(Lists!$B$8,Requests!$A$1:$AN$1,0))&amp;""),"")</f>
        <v/>
      </c>
      <c r="N21" s="26">
        <f>IFERROR(TRIM(INDEX(Requests!$A21:$AN21,MATCH(Lists!$B$9,Requests!$A$1:$AN$1,0))&amp;""),"")</f>
        <v/>
      </c>
      <c r="O21" s="26">
        <f>IFERROR(TRIM(INDEX(Requests!$A21:$AN21,MATCH(Lists!$B$11,Requests!$A$1:$AN$1,0))&amp;""),"")</f>
        <v/>
      </c>
      <c r="P21" s="26">
        <f>IFERROR(TRIM(INDEX(Requests!$A21:$AN21,MATCH(Lists!$B$10,Requests!$A$1:$AN$1,0))&amp;""),"")</f>
        <v/>
      </c>
      <c r="Q21" s="29">
        <f>IF($A21="","",IFERROR(N(INDEX('Your rates'!$C$6:$C$11,MATCH($J21,'Your rates'!$B$6:$B$11,0))),0))</f>
        <v/>
      </c>
      <c r="R21" s="29">
        <f>IF($A21="","",IFERROR(N(INDEX('Your rates'!$C$12:$C$17,MATCH($K21,'Your rates'!$B$12:$B$17,0))),0))</f>
        <v/>
      </c>
      <c r="S21" s="30">
        <f>IF($A21="","",IFERROR(IF(INDEX('Your rates'!$C$18:$C$21,MATCH($M21,'Your rates'!$B$18:$B$21,0))&amp;""="",1,INDEX('Your rates'!$C$18:$C$21,MATCH($M21,'Your rates'!$B$18:$B$21,0))),1))</f>
        <v/>
      </c>
      <c r="T21" s="30">
        <f>IF($A21="","",IFERROR(IF(INDEX('Your rates'!$C$22:$C$25,MATCH($N21,'Your rates'!$B$22:$B$25,0))&amp;""="",1,INDEX('Your rates'!$C$22:$C$25,MATCH($N21,'Your rates'!$B$22:$B$25,0))),1))</f>
        <v/>
      </c>
      <c r="U21" s="30">
        <f>IF($A21="","",IFERROR(IF(INDEX('Your rates'!$C$26:$C$30,MATCH($O21,'Your rates'!$B$26:$B$30,0))&amp;""="",1,INDEX('Your rates'!$C$26:$C$30,MATCH($O21,'Your rates'!$B$26:$B$30,0))),1))</f>
        <v/>
      </c>
      <c r="V21" s="29">
        <f>IF($A21="","",SUMPRODUCT(ISNUMBER(SEARCH('Your rates'!$B$31:$B$36,$P21))*'Your rates'!$C$31:$C$36))</f>
        <v/>
      </c>
    </row>
    <row r="22">
      <c r="A22" s="26">
        <f>IFERROR(TRIM(INDEX(Requests!$A22:$AN22,MATCH(Lists!$B$2,Requests!$A$1:$AN$1,0))&amp;""),"")</f>
        <v/>
      </c>
      <c r="B22" s="26">
        <f>IFERROR(TRIM(INDEX(Requests!$A22:$AN22,MATCH(Lists!$B$3,Requests!$A$1:$AN$1,0))&amp;""),"")</f>
        <v/>
      </c>
      <c r="C22" s="27">
        <f>IF(OR($A22="",$J22="",$K22="",$M22="",$N22="",'Your rates'!$C$5=""),"",ROUND(MAX(N('Your rates'!$C$37),('Your rates'!$C$5+$Q22+$R22)*$S22*$T22*$U22+$V22),2))</f>
        <v/>
      </c>
      <c r="D22" s="27">
        <f>IF(OR($C22="",N('Your rates'!$C$38)=0),"",ROUND($C22*'Your rates'!$C$38,2))</f>
        <v/>
      </c>
      <c r="E22" s="28">
        <f>IF($A22="","",MID(IF($I22=Lists!$B$13,", office or commercial space","")&amp;IF($L22=Lists!$B$14,", size not sure","")&amp;IF($M22=Lists!$B$15,", not cleaned in a while",""),3,200))</f>
        <v/>
      </c>
      <c r="F22" s="28">
        <f>IF($A22="","",MID(IF($J22="",", bedrooms","")&amp;IF($K22="",", bathrooms","")&amp;IF($M22="",", condition","")&amp;IF($N22="",", which clean","")&amp;IF($O22="",", how often",""),3,200))</f>
        <v/>
      </c>
      <c r="G22" s="28">
        <f>IF($A22="","",MID(IF('Your rates'!$C$5="",", base price","")&amp;IF(AND($J22&lt;&gt;"",IFERROR(INDEX('Your rates'!$C$6:$C$11,MATCH($J22,'Your rates'!$B$6:$B$11,0))&amp;"","")=""),", bedrooms","")&amp;IF(AND($K22&lt;&gt;"",IFERROR(INDEX('Your rates'!$C$12:$C$17,MATCH($K22,'Your rates'!$B$12:$B$17,0))&amp;"","")=""),", bathrooms","")&amp;IF(AND($M22&lt;&gt;"",IFERROR(INDEX('Your rates'!$C$18:$C$21,MATCH($M22,'Your rates'!$B$18:$B$21,0))&amp;"","")=""),", condition","")&amp;IF(AND($N22&lt;&gt;"",IFERROR(INDEX('Your rates'!$C$22:$C$25,MATCH($N22,'Your rates'!$B$22:$B$25,0))&amp;"","")=""),", type of clean","")&amp;IF(AND($O22&lt;&gt;"",IFERROR(INDEX('Your rates'!$C$26:$C$30,MATCH($O22,'Your rates'!$B$26:$B$30,0))&amp;"","")=""),", how often",""),3,200))</f>
        <v/>
      </c>
      <c r="H22" s="28">
        <f>IF($A22="","",IF($P22="","",IF(LEN($P22)-LEN(SUBSTITUTE($P22,",",""))+1&gt;SUMPRODUCT(ISNUMBER(SEARCH('Your rates'!$B$31:$B$36,$P22))*1),"Extra not on your list","")))</f>
        <v/>
      </c>
      <c r="I22" s="26">
        <f>IFERROR(TRIM(INDEX(Requests!$A22:$AN22,MATCH(Lists!$B$4,Requests!$A$1:$AN$1,0))&amp;""),"")</f>
        <v/>
      </c>
      <c r="J22" s="26">
        <f>IFERROR(TRIM(INDEX(Requests!$A22:$AN22,MATCH(Lists!$B$5,Requests!$A$1:$AN$1,0))&amp;""),"")</f>
        <v/>
      </c>
      <c r="K22" s="26">
        <f>IFERROR(TRIM(INDEX(Requests!$A22:$AN22,MATCH(Lists!$B$6,Requests!$A$1:$AN$1,0))&amp;""),"")</f>
        <v/>
      </c>
      <c r="L22" s="26">
        <f>IFERROR(TRIM(INDEX(Requests!$A22:$AN22,MATCH(Lists!$B$7,Requests!$A$1:$AN$1,0))&amp;""),"")</f>
        <v/>
      </c>
      <c r="M22" s="26">
        <f>IFERROR(TRIM(INDEX(Requests!$A22:$AN22,MATCH(Lists!$B$8,Requests!$A$1:$AN$1,0))&amp;""),"")</f>
        <v/>
      </c>
      <c r="N22" s="26">
        <f>IFERROR(TRIM(INDEX(Requests!$A22:$AN22,MATCH(Lists!$B$9,Requests!$A$1:$AN$1,0))&amp;""),"")</f>
        <v/>
      </c>
      <c r="O22" s="26">
        <f>IFERROR(TRIM(INDEX(Requests!$A22:$AN22,MATCH(Lists!$B$11,Requests!$A$1:$AN$1,0))&amp;""),"")</f>
        <v/>
      </c>
      <c r="P22" s="26">
        <f>IFERROR(TRIM(INDEX(Requests!$A22:$AN22,MATCH(Lists!$B$10,Requests!$A$1:$AN$1,0))&amp;""),"")</f>
        <v/>
      </c>
      <c r="Q22" s="29">
        <f>IF($A22="","",IFERROR(N(INDEX('Your rates'!$C$6:$C$11,MATCH($J22,'Your rates'!$B$6:$B$11,0))),0))</f>
        <v/>
      </c>
      <c r="R22" s="29">
        <f>IF($A22="","",IFERROR(N(INDEX('Your rates'!$C$12:$C$17,MATCH($K22,'Your rates'!$B$12:$B$17,0))),0))</f>
        <v/>
      </c>
      <c r="S22" s="30">
        <f>IF($A22="","",IFERROR(IF(INDEX('Your rates'!$C$18:$C$21,MATCH($M22,'Your rates'!$B$18:$B$21,0))&amp;""="",1,INDEX('Your rates'!$C$18:$C$21,MATCH($M22,'Your rates'!$B$18:$B$21,0))),1))</f>
        <v/>
      </c>
      <c r="T22" s="30">
        <f>IF($A22="","",IFERROR(IF(INDEX('Your rates'!$C$22:$C$25,MATCH($N22,'Your rates'!$B$22:$B$25,0))&amp;""="",1,INDEX('Your rates'!$C$22:$C$25,MATCH($N22,'Your rates'!$B$22:$B$25,0))),1))</f>
        <v/>
      </c>
      <c r="U22" s="30">
        <f>IF($A22="","",IFERROR(IF(INDEX('Your rates'!$C$26:$C$30,MATCH($O22,'Your rates'!$B$26:$B$30,0))&amp;""="",1,INDEX('Your rates'!$C$26:$C$30,MATCH($O22,'Your rates'!$B$26:$B$30,0))),1))</f>
        <v/>
      </c>
      <c r="V22" s="29">
        <f>IF($A22="","",SUMPRODUCT(ISNUMBER(SEARCH('Your rates'!$B$31:$B$36,$P22))*'Your rates'!$C$31:$C$36))</f>
        <v/>
      </c>
    </row>
    <row r="23">
      <c r="A23" s="26">
        <f>IFERROR(TRIM(INDEX(Requests!$A23:$AN23,MATCH(Lists!$B$2,Requests!$A$1:$AN$1,0))&amp;""),"")</f>
        <v/>
      </c>
      <c r="B23" s="26">
        <f>IFERROR(TRIM(INDEX(Requests!$A23:$AN23,MATCH(Lists!$B$3,Requests!$A$1:$AN$1,0))&amp;""),"")</f>
        <v/>
      </c>
      <c r="C23" s="27">
        <f>IF(OR($A23="",$J23="",$K23="",$M23="",$N23="",'Your rates'!$C$5=""),"",ROUND(MAX(N('Your rates'!$C$37),('Your rates'!$C$5+$Q23+$R23)*$S23*$T23*$U23+$V23),2))</f>
        <v/>
      </c>
      <c r="D23" s="27">
        <f>IF(OR($C23="",N('Your rates'!$C$38)=0),"",ROUND($C23*'Your rates'!$C$38,2))</f>
        <v/>
      </c>
      <c r="E23" s="28">
        <f>IF($A23="","",MID(IF($I23=Lists!$B$13,", office or commercial space","")&amp;IF($L23=Lists!$B$14,", size not sure","")&amp;IF($M23=Lists!$B$15,", not cleaned in a while",""),3,200))</f>
        <v/>
      </c>
      <c r="F23" s="28">
        <f>IF($A23="","",MID(IF($J23="",", bedrooms","")&amp;IF($K23="",", bathrooms","")&amp;IF($M23="",", condition","")&amp;IF($N23="",", which clean","")&amp;IF($O23="",", how often",""),3,200))</f>
        <v/>
      </c>
      <c r="G23" s="28">
        <f>IF($A23="","",MID(IF('Your rates'!$C$5="",", base price","")&amp;IF(AND($J23&lt;&gt;"",IFERROR(INDEX('Your rates'!$C$6:$C$11,MATCH($J23,'Your rates'!$B$6:$B$11,0))&amp;"","")=""),", bedrooms","")&amp;IF(AND($K23&lt;&gt;"",IFERROR(INDEX('Your rates'!$C$12:$C$17,MATCH($K23,'Your rates'!$B$12:$B$17,0))&amp;"","")=""),", bathrooms","")&amp;IF(AND($M23&lt;&gt;"",IFERROR(INDEX('Your rates'!$C$18:$C$21,MATCH($M23,'Your rates'!$B$18:$B$21,0))&amp;"","")=""),", condition","")&amp;IF(AND($N23&lt;&gt;"",IFERROR(INDEX('Your rates'!$C$22:$C$25,MATCH($N23,'Your rates'!$B$22:$B$25,0))&amp;"","")=""),", type of clean","")&amp;IF(AND($O23&lt;&gt;"",IFERROR(INDEX('Your rates'!$C$26:$C$30,MATCH($O23,'Your rates'!$B$26:$B$30,0))&amp;"","")=""),", how often",""),3,200))</f>
        <v/>
      </c>
      <c r="H23" s="28">
        <f>IF($A23="","",IF($P23="","",IF(LEN($P23)-LEN(SUBSTITUTE($P23,",",""))+1&gt;SUMPRODUCT(ISNUMBER(SEARCH('Your rates'!$B$31:$B$36,$P23))*1),"Extra not on your list","")))</f>
        <v/>
      </c>
      <c r="I23" s="26">
        <f>IFERROR(TRIM(INDEX(Requests!$A23:$AN23,MATCH(Lists!$B$4,Requests!$A$1:$AN$1,0))&amp;""),"")</f>
        <v/>
      </c>
      <c r="J23" s="26">
        <f>IFERROR(TRIM(INDEX(Requests!$A23:$AN23,MATCH(Lists!$B$5,Requests!$A$1:$AN$1,0))&amp;""),"")</f>
        <v/>
      </c>
      <c r="K23" s="26">
        <f>IFERROR(TRIM(INDEX(Requests!$A23:$AN23,MATCH(Lists!$B$6,Requests!$A$1:$AN$1,0))&amp;""),"")</f>
        <v/>
      </c>
      <c r="L23" s="26">
        <f>IFERROR(TRIM(INDEX(Requests!$A23:$AN23,MATCH(Lists!$B$7,Requests!$A$1:$AN$1,0))&amp;""),"")</f>
        <v/>
      </c>
      <c r="M23" s="26">
        <f>IFERROR(TRIM(INDEX(Requests!$A23:$AN23,MATCH(Lists!$B$8,Requests!$A$1:$AN$1,0))&amp;""),"")</f>
        <v/>
      </c>
      <c r="N23" s="26">
        <f>IFERROR(TRIM(INDEX(Requests!$A23:$AN23,MATCH(Lists!$B$9,Requests!$A$1:$AN$1,0))&amp;""),"")</f>
        <v/>
      </c>
      <c r="O23" s="26">
        <f>IFERROR(TRIM(INDEX(Requests!$A23:$AN23,MATCH(Lists!$B$11,Requests!$A$1:$AN$1,0))&amp;""),"")</f>
        <v/>
      </c>
      <c r="P23" s="26">
        <f>IFERROR(TRIM(INDEX(Requests!$A23:$AN23,MATCH(Lists!$B$10,Requests!$A$1:$AN$1,0))&amp;""),"")</f>
        <v/>
      </c>
      <c r="Q23" s="29">
        <f>IF($A23="","",IFERROR(N(INDEX('Your rates'!$C$6:$C$11,MATCH($J23,'Your rates'!$B$6:$B$11,0))),0))</f>
        <v/>
      </c>
      <c r="R23" s="29">
        <f>IF($A23="","",IFERROR(N(INDEX('Your rates'!$C$12:$C$17,MATCH($K23,'Your rates'!$B$12:$B$17,0))),0))</f>
        <v/>
      </c>
      <c r="S23" s="30">
        <f>IF($A23="","",IFERROR(IF(INDEX('Your rates'!$C$18:$C$21,MATCH($M23,'Your rates'!$B$18:$B$21,0))&amp;""="",1,INDEX('Your rates'!$C$18:$C$21,MATCH($M23,'Your rates'!$B$18:$B$21,0))),1))</f>
        <v/>
      </c>
      <c r="T23" s="30">
        <f>IF($A23="","",IFERROR(IF(INDEX('Your rates'!$C$22:$C$25,MATCH($N23,'Your rates'!$B$22:$B$25,0))&amp;""="",1,INDEX('Your rates'!$C$22:$C$25,MATCH($N23,'Your rates'!$B$22:$B$25,0))),1))</f>
        <v/>
      </c>
      <c r="U23" s="30">
        <f>IF($A23="","",IFERROR(IF(INDEX('Your rates'!$C$26:$C$30,MATCH($O23,'Your rates'!$B$26:$B$30,0))&amp;""="",1,INDEX('Your rates'!$C$26:$C$30,MATCH($O23,'Your rates'!$B$26:$B$30,0))),1))</f>
        <v/>
      </c>
      <c r="V23" s="29">
        <f>IF($A23="","",SUMPRODUCT(ISNUMBER(SEARCH('Your rates'!$B$31:$B$36,$P23))*'Your rates'!$C$31:$C$36))</f>
        <v/>
      </c>
    </row>
    <row r="24">
      <c r="A24" s="26">
        <f>IFERROR(TRIM(INDEX(Requests!$A24:$AN24,MATCH(Lists!$B$2,Requests!$A$1:$AN$1,0))&amp;""),"")</f>
        <v/>
      </c>
      <c r="B24" s="26">
        <f>IFERROR(TRIM(INDEX(Requests!$A24:$AN24,MATCH(Lists!$B$3,Requests!$A$1:$AN$1,0))&amp;""),"")</f>
        <v/>
      </c>
      <c r="C24" s="27">
        <f>IF(OR($A24="",$J24="",$K24="",$M24="",$N24="",'Your rates'!$C$5=""),"",ROUND(MAX(N('Your rates'!$C$37),('Your rates'!$C$5+$Q24+$R24)*$S24*$T24*$U24+$V24),2))</f>
        <v/>
      </c>
      <c r="D24" s="27">
        <f>IF(OR($C24="",N('Your rates'!$C$38)=0),"",ROUND($C24*'Your rates'!$C$38,2))</f>
        <v/>
      </c>
      <c r="E24" s="28">
        <f>IF($A24="","",MID(IF($I24=Lists!$B$13,", office or commercial space","")&amp;IF($L24=Lists!$B$14,", size not sure","")&amp;IF($M24=Lists!$B$15,", not cleaned in a while",""),3,200))</f>
        <v/>
      </c>
      <c r="F24" s="28">
        <f>IF($A24="","",MID(IF($J24="",", bedrooms","")&amp;IF($K24="",", bathrooms","")&amp;IF($M24="",", condition","")&amp;IF($N24="",", which clean","")&amp;IF($O24="",", how often",""),3,200))</f>
        <v/>
      </c>
      <c r="G24" s="28">
        <f>IF($A24="","",MID(IF('Your rates'!$C$5="",", base price","")&amp;IF(AND($J24&lt;&gt;"",IFERROR(INDEX('Your rates'!$C$6:$C$11,MATCH($J24,'Your rates'!$B$6:$B$11,0))&amp;"","")=""),", bedrooms","")&amp;IF(AND($K24&lt;&gt;"",IFERROR(INDEX('Your rates'!$C$12:$C$17,MATCH($K24,'Your rates'!$B$12:$B$17,0))&amp;"","")=""),", bathrooms","")&amp;IF(AND($M24&lt;&gt;"",IFERROR(INDEX('Your rates'!$C$18:$C$21,MATCH($M24,'Your rates'!$B$18:$B$21,0))&amp;"","")=""),", condition","")&amp;IF(AND($N24&lt;&gt;"",IFERROR(INDEX('Your rates'!$C$22:$C$25,MATCH($N24,'Your rates'!$B$22:$B$25,0))&amp;"","")=""),", type of clean","")&amp;IF(AND($O24&lt;&gt;"",IFERROR(INDEX('Your rates'!$C$26:$C$30,MATCH($O24,'Your rates'!$B$26:$B$30,0))&amp;"","")=""),", how often",""),3,200))</f>
        <v/>
      </c>
      <c r="H24" s="28">
        <f>IF($A24="","",IF($P24="","",IF(LEN($P24)-LEN(SUBSTITUTE($P24,",",""))+1&gt;SUMPRODUCT(ISNUMBER(SEARCH('Your rates'!$B$31:$B$36,$P24))*1),"Extra not on your list","")))</f>
        <v/>
      </c>
      <c r="I24" s="26">
        <f>IFERROR(TRIM(INDEX(Requests!$A24:$AN24,MATCH(Lists!$B$4,Requests!$A$1:$AN$1,0))&amp;""),"")</f>
        <v/>
      </c>
      <c r="J24" s="26">
        <f>IFERROR(TRIM(INDEX(Requests!$A24:$AN24,MATCH(Lists!$B$5,Requests!$A$1:$AN$1,0))&amp;""),"")</f>
        <v/>
      </c>
      <c r="K24" s="26">
        <f>IFERROR(TRIM(INDEX(Requests!$A24:$AN24,MATCH(Lists!$B$6,Requests!$A$1:$AN$1,0))&amp;""),"")</f>
        <v/>
      </c>
      <c r="L24" s="26">
        <f>IFERROR(TRIM(INDEX(Requests!$A24:$AN24,MATCH(Lists!$B$7,Requests!$A$1:$AN$1,0))&amp;""),"")</f>
        <v/>
      </c>
      <c r="M24" s="26">
        <f>IFERROR(TRIM(INDEX(Requests!$A24:$AN24,MATCH(Lists!$B$8,Requests!$A$1:$AN$1,0))&amp;""),"")</f>
        <v/>
      </c>
      <c r="N24" s="26">
        <f>IFERROR(TRIM(INDEX(Requests!$A24:$AN24,MATCH(Lists!$B$9,Requests!$A$1:$AN$1,0))&amp;""),"")</f>
        <v/>
      </c>
      <c r="O24" s="26">
        <f>IFERROR(TRIM(INDEX(Requests!$A24:$AN24,MATCH(Lists!$B$11,Requests!$A$1:$AN$1,0))&amp;""),"")</f>
        <v/>
      </c>
      <c r="P24" s="26">
        <f>IFERROR(TRIM(INDEX(Requests!$A24:$AN24,MATCH(Lists!$B$10,Requests!$A$1:$AN$1,0))&amp;""),"")</f>
        <v/>
      </c>
      <c r="Q24" s="29">
        <f>IF($A24="","",IFERROR(N(INDEX('Your rates'!$C$6:$C$11,MATCH($J24,'Your rates'!$B$6:$B$11,0))),0))</f>
        <v/>
      </c>
      <c r="R24" s="29">
        <f>IF($A24="","",IFERROR(N(INDEX('Your rates'!$C$12:$C$17,MATCH($K24,'Your rates'!$B$12:$B$17,0))),0))</f>
        <v/>
      </c>
      <c r="S24" s="30">
        <f>IF($A24="","",IFERROR(IF(INDEX('Your rates'!$C$18:$C$21,MATCH($M24,'Your rates'!$B$18:$B$21,0))&amp;""="",1,INDEX('Your rates'!$C$18:$C$21,MATCH($M24,'Your rates'!$B$18:$B$21,0))),1))</f>
        <v/>
      </c>
      <c r="T24" s="30">
        <f>IF($A24="","",IFERROR(IF(INDEX('Your rates'!$C$22:$C$25,MATCH($N24,'Your rates'!$B$22:$B$25,0))&amp;""="",1,INDEX('Your rates'!$C$22:$C$25,MATCH($N24,'Your rates'!$B$22:$B$25,0))),1))</f>
        <v/>
      </c>
      <c r="U24" s="30">
        <f>IF($A24="","",IFERROR(IF(INDEX('Your rates'!$C$26:$C$30,MATCH($O24,'Your rates'!$B$26:$B$30,0))&amp;""="",1,INDEX('Your rates'!$C$26:$C$30,MATCH($O24,'Your rates'!$B$26:$B$30,0))),1))</f>
        <v/>
      </c>
      <c r="V24" s="29">
        <f>IF($A24="","",SUMPRODUCT(ISNUMBER(SEARCH('Your rates'!$B$31:$B$36,$P24))*'Your rates'!$C$31:$C$36))</f>
        <v/>
      </c>
    </row>
    <row r="25">
      <c r="A25" s="26">
        <f>IFERROR(TRIM(INDEX(Requests!$A25:$AN25,MATCH(Lists!$B$2,Requests!$A$1:$AN$1,0))&amp;""),"")</f>
        <v/>
      </c>
      <c r="B25" s="26">
        <f>IFERROR(TRIM(INDEX(Requests!$A25:$AN25,MATCH(Lists!$B$3,Requests!$A$1:$AN$1,0))&amp;""),"")</f>
        <v/>
      </c>
      <c r="C25" s="27">
        <f>IF(OR($A25="",$J25="",$K25="",$M25="",$N25="",'Your rates'!$C$5=""),"",ROUND(MAX(N('Your rates'!$C$37),('Your rates'!$C$5+$Q25+$R25)*$S25*$T25*$U25+$V25),2))</f>
        <v/>
      </c>
      <c r="D25" s="27">
        <f>IF(OR($C25="",N('Your rates'!$C$38)=0),"",ROUND($C25*'Your rates'!$C$38,2))</f>
        <v/>
      </c>
      <c r="E25" s="28">
        <f>IF($A25="","",MID(IF($I25=Lists!$B$13,", office or commercial space","")&amp;IF($L25=Lists!$B$14,", size not sure","")&amp;IF($M25=Lists!$B$15,", not cleaned in a while",""),3,200))</f>
        <v/>
      </c>
      <c r="F25" s="28">
        <f>IF($A25="","",MID(IF($J25="",", bedrooms","")&amp;IF($K25="",", bathrooms","")&amp;IF($M25="",", condition","")&amp;IF($N25="",", which clean","")&amp;IF($O25="",", how often",""),3,200))</f>
        <v/>
      </c>
      <c r="G25" s="28">
        <f>IF($A25="","",MID(IF('Your rates'!$C$5="",", base price","")&amp;IF(AND($J25&lt;&gt;"",IFERROR(INDEX('Your rates'!$C$6:$C$11,MATCH($J25,'Your rates'!$B$6:$B$11,0))&amp;"","")=""),", bedrooms","")&amp;IF(AND($K25&lt;&gt;"",IFERROR(INDEX('Your rates'!$C$12:$C$17,MATCH($K25,'Your rates'!$B$12:$B$17,0))&amp;"","")=""),", bathrooms","")&amp;IF(AND($M25&lt;&gt;"",IFERROR(INDEX('Your rates'!$C$18:$C$21,MATCH($M25,'Your rates'!$B$18:$B$21,0))&amp;"","")=""),", condition","")&amp;IF(AND($N25&lt;&gt;"",IFERROR(INDEX('Your rates'!$C$22:$C$25,MATCH($N25,'Your rates'!$B$22:$B$25,0))&amp;"","")=""),", type of clean","")&amp;IF(AND($O25&lt;&gt;"",IFERROR(INDEX('Your rates'!$C$26:$C$30,MATCH($O25,'Your rates'!$B$26:$B$30,0))&amp;"","")=""),", how often",""),3,200))</f>
        <v/>
      </c>
      <c r="H25" s="28">
        <f>IF($A25="","",IF($P25="","",IF(LEN($P25)-LEN(SUBSTITUTE($P25,",",""))+1&gt;SUMPRODUCT(ISNUMBER(SEARCH('Your rates'!$B$31:$B$36,$P25))*1),"Extra not on your list","")))</f>
        <v/>
      </c>
      <c r="I25" s="26">
        <f>IFERROR(TRIM(INDEX(Requests!$A25:$AN25,MATCH(Lists!$B$4,Requests!$A$1:$AN$1,0))&amp;""),"")</f>
        <v/>
      </c>
      <c r="J25" s="26">
        <f>IFERROR(TRIM(INDEX(Requests!$A25:$AN25,MATCH(Lists!$B$5,Requests!$A$1:$AN$1,0))&amp;""),"")</f>
        <v/>
      </c>
      <c r="K25" s="26">
        <f>IFERROR(TRIM(INDEX(Requests!$A25:$AN25,MATCH(Lists!$B$6,Requests!$A$1:$AN$1,0))&amp;""),"")</f>
        <v/>
      </c>
      <c r="L25" s="26">
        <f>IFERROR(TRIM(INDEX(Requests!$A25:$AN25,MATCH(Lists!$B$7,Requests!$A$1:$AN$1,0))&amp;""),"")</f>
        <v/>
      </c>
      <c r="M25" s="26">
        <f>IFERROR(TRIM(INDEX(Requests!$A25:$AN25,MATCH(Lists!$B$8,Requests!$A$1:$AN$1,0))&amp;""),"")</f>
        <v/>
      </c>
      <c r="N25" s="26">
        <f>IFERROR(TRIM(INDEX(Requests!$A25:$AN25,MATCH(Lists!$B$9,Requests!$A$1:$AN$1,0))&amp;""),"")</f>
        <v/>
      </c>
      <c r="O25" s="26">
        <f>IFERROR(TRIM(INDEX(Requests!$A25:$AN25,MATCH(Lists!$B$11,Requests!$A$1:$AN$1,0))&amp;""),"")</f>
        <v/>
      </c>
      <c r="P25" s="26">
        <f>IFERROR(TRIM(INDEX(Requests!$A25:$AN25,MATCH(Lists!$B$10,Requests!$A$1:$AN$1,0))&amp;""),"")</f>
        <v/>
      </c>
      <c r="Q25" s="29">
        <f>IF($A25="","",IFERROR(N(INDEX('Your rates'!$C$6:$C$11,MATCH($J25,'Your rates'!$B$6:$B$11,0))),0))</f>
        <v/>
      </c>
      <c r="R25" s="29">
        <f>IF($A25="","",IFERROR(N(INDEX('Your rates'!$C$12:$C$17,MATCH($K25,'Your rates'!$B$12:$B$17,0))),0))</f>
        <v/>
      </c>
      <c r="S25" s="30">
        <f>IF($A25="","",IFERROR(IF(INDEX('Your rates'!$C$18:$C$21,MATCH($M25,'Your rates'!$B$18:$B$21,0))&amp;""="",1,INDEX('Your rates'!$C$18:$C$21,MATCH($M25,'Your rates'!$B$18:$B$21,0))),1))</f>
        <v/>
      </c>
      <c r="T25" s="30">
        <f>IF($A25="","",IFERROR(IF(INDEX('Your rates'!$C$22:$C$25,MATCH($N25,'Your rates'!$B$22:$B$25,0))&amp;""="",1,INDEX('Your rates'!$C$22:$C$25,MATCH($N25,'Your rates'!$B$22:$B$25,0))),1))</f>
        <v/>
      </c>
      <c r="U25" s="30">
        <f>IF($A25="","",IFERROR(IF(INDEX('Your rates'!$C$26:$C$30,MATCH($O25,'Your rates'!$B$26:$B$30,0))&amp;""="",1,INDEX('Your rates'!$C$26:$C$30,MATCH($O25,'Your rates'!$B$26:$B$30,0))),1))</f>
        <v/>
      </c>
      <c r="V25" s="29">
        <f>IF($A25="","",SUMPRODUCT(ISNUMBER(SEARCH('Your rates'!$B$31:$B$36,$P25))*'Your rates'!$C$31:$C$36))</f>
        <v/>
      </c>
    </row>
    <row r="26">
      <c r="A26" s="26">
        <f>IFERROR(TRIM(INDEX(Requests!$A26:$AN26,MATCH(Lists!$B$2,Requests!$A$1:$AN$1,0))&amp;""),"")</f>
        <v/>
      </c>
      <c r="B26" s="26">
        <f>IFERROR(TRIM(INDEX(Requests!$A26:$AN26,MATCH(Lists!$B$3,Requests!$A$1:$AN$1,0))&amp;""),"")</f>
        <v/>
      </c>
      <c r="C26" s="27">
        <f>IF(OR($A26="",$J26="",$K26="",$M26="",$N26="",'Your rates'!$C$5=""),"",ROUND(MAX(N('Your rates'!$C$37),('Your rates'!$C$5+$Q26+$R26)*$S26*$T26*$U26+$V26),2))</f>
        <v/>
      </c>
      <c r="D26" s="27">
        <f>IF(OR($C26="",N('Your rates'!$C$38)=0),"",ROUND($C26*'Your rates'!$C$38,2))</f>
        <v/>
      </c>
      <c r="E26" s="28">
        <f>IF($A26="","",MID(IF($I26=Lists!$B$13,", office or commercial space","")&amp;IF($L26=Lists!$B$14,", size not sure","")&amp;IF($M26=Lists!$B$15,", not cleaned in a while",""),3,200))</f>
        <v/>
      </c>
      <c r="F26" s="28">
        <f>IF($A26="","",MID(IF($J26="",", bedrooms","")&amp;IF($K26="",", bathrooms","")&amp;IF($M26="",", condition","")&amp;IF($N26="",", which clean","")&amp;IF($O26="",", how often",""),3,200))</f>
        <v/>
      </c>
      <c r="G26" s="28">
        <f>IF($A26="","",MID(IF('Your rates'!$C$5="",", base price","")&amp;IF(AND($J26&lt;&gt;"",IFERROR(INDEX('Your rates'!$C$6:$C$11,MATCH($J26,'Your rates'!$B$6:$B$11,0))&amp;"","")=""),", bedrooms","")&amp;IF(AND($K26&lt;&gt;"",IFERROR(INDEX('Your rates'!$C$12:$C$17,MATCH($K26,'Your rates'!$B$12:$B$17,0))&amp;"","")=""),", bathrooms","")&amp;IF(AND($M26&lt;&gt;"",IFERROR(INDEX('Your rates'!$C$18:$C$21,MATCH($M26,'Your rates'!$B$18:$B$21,0))&amp;"","")=""),", condition","")&amp;IF(AND($N26&lt;&gt;"",IFERROR(INDEX('Your rates'!$C$22:$C$25,MATCH($N26,'Your rates'!$B$22:$B$25,0))&amp;"","")=""),", type of clean","")&amp;IF(AND($O26&lt;&gt;"",IFERROR(INDEX('Your rates'!$C$26:$C$30,MATCH($O26,'Your rates'!$B$26:$B$30,0))&amp;"","")=""),", how often",""),3,200))</f>
        <v/>
      </c>
      <c r="H26" s="28">
        <f>IF($A26="","",IF($P26="","",IF(LEN($P26)-LEN(SUBSTITUTE($P26,",",""))+1&gt;SUMPRODUCT(ISNUMBER(SEARCH('Your rates'!$B$31:$B$36,$P26))*1),"Extra not on your list","")))</f>
        <v/>
      </c>
      <c r="I26" s="26">
        <f>IFERROR(TRIM(INDEX(Requests!$A26:$AN26,MATCH(Lists!$B$4,Requests!$A$1:$AN$1,0))&amp;""),"")</f>
        <v/>
      </c>
      <c r="J26" s="26">
        <f>IFERROR(TRIM(INDEX(Requests!$A26:$AN26,MATCH(Lists!$B$5,Requests!$A$1:$AN$1,0))&amp;""),"")</f>
        <v/>
      </c>
      <c r="K26" s="26">
        <f>IFERROR(TRIM(INDEX(Requests!$A26:$AN26,MATCH(Lists!$B$6,Requests!$A$1:$AN$1,0))&amp;""),"")</f>
        <v/>
      </c>
      <c r="L26" s="26">
        <f>IFERROR(TRIM(INDEX(Requests!$A26:$AN26,MATCH(Lists!$B$7,Requests!$A$1:$AN$1,0))&amp;""),"")</f>
        <v/>
      </c>
      <c r="M26" s="26">
        <f>IFERROR(TRIM(INDEX(Requests!$A26:$AN26,MATCH(Lists!$B$8,Requests!$A$1:$AN$1,0))&amp;""),"")</f>
        <v/>
      </c>
      <c r="N26" s="26">
        <f>IFERROR(TRIM(INDEX(Requests!$A26:$AN26,MATCH(Lists!$B$9,Requests!$A$1:$AN$1,0))&amp;""),"")</f>
        <v/>
      </c>
      <c r="O26" s="26">
        <f>IFERROR(TRIM(INDEX(Requests!$A26:$AN26,MATCH(Lists!$B$11,Requests!$A$1:$AN$1,0))&amp;""),"")</f>
        <v/>
      </c>
      <c r="P26" s="26">
        <f>IFERROR(TRIM(INDEX(Requests!$A26:$AN26,MATCH(Lists!$B$10,Requests!$A$1:$AN$1,0))&amp;""),"")</f>
        <v/>
      </c>
      <c r="Q26" s="29">
        <f>IF($A26="","",IFERROR(N(INDEX('Your rates'!$C$6:$C$11,MATCH($J26,'Your rates'!$B$6:$B$11,0))),0))</f>
        <v/>
      </c>
      <c r="R26" s="29">
        <f>IF($A26="","",IFERROR(N(INDEX('Your rates'!$C$12:$C$17,MATCH($K26,'Your rates'!$B$12:$B$17,0))),0))</f>
        <v/>
      </c>
      <c r="S26" s="30">
        <f>IF($A26="","",IFERROR(IF(INDEX('Your rates'!$C$18:$C$21,MATCH($M26,'Your rates'!$B$18:$B$21,0))&amp;""="",1,INDEX('Your rates'!$C$18:$C$21,MATCH($M26,'Your rates'!$B$18:$B$21,0))),1))</f>
        <v/>
      </c>
      <c r="T26" s="30">
        <f>IF($A26="","",IFERROR(IF(INDEX('Your rates'!$C$22:$C$25,MATCH($N26,'Your rates'!$B$22:$B$25,0))&amp;""="",1,INDEX('Your rates'!$C$22:$C$25,MATCH($N26,'Your rates'!$B$22:$B$25,0))),1))</f>
        <v/>
      </c>
      <c r="U26" s="30">
        <f>IF($A26="","",IFERROR(IF(INDEX('Your rates'!$C$26:$C$30,MATCH($O26,'Your rates'!$B$26:$B$30,0))&amp;""="",1,INDEX('Your rates'!$C$26:$C$30,MATCH($O26,'Your rates'!$B$26:$B$30,0))),1))</f>
        <v/>
      </c>
      <c r="V26" s="29">
        <f>IF($A26="","",SUMPRODUCT(ISNUMBER(SEARCH('Your rates'!$B$31:$B$36,$P26))*'Your rates'!$C$31:$C$36))</f>
        <v/>
      </c>
    </row>
    <row r="27">
      <c r="A27" s="26">
        <f>IFERROR(TRIM(INDEX(Requests!$A27:$AN27,MATCH(Lists!$B$2,Requests!$A$1:$AN$1,0))&amp;""),"")</f>
        <v/>
      </c>
      <c r="B27" s="26">
        <f>IFERROR(TRIM(INDEX(Requests!$A27:$AN27,MATCH(Lists!$B$3,Requests!$A$1:$AN$1,0))&amp;""),"")</f>
        <v/>
      </c>
      <c r="C27" s="27">
        <f>IF(OR($A27="",$J27="",$K27="",$M27="",$N27="",'Your rates'!$C$5=""),"",ROUND(MAX(N('Your rates'!$C$37),('Your rates'!$C$5+$Q27+$R27)*$S27*$T27*$U27+$V27),2))</f>
        <v/>
      </c>
      <c r="D27" s="27">
        <f>IF(OR($C27="",N('Your rates'!$C$38)=0),"",ROUND($C27*'Your rates'!$C$38,2))</f>
        <v/>
      </c>
      <c r="E27" s="28">
        <f>IF($A27="","",MID(IF($I27=Lists!$B$13,", office or commercial space","")&amp;IF($L27=Lists!$B$14,", size not sure","")&amp;IF($M27=Lists!$B$15,", not cleaned in a while",""),3,200))</f>
        <v/>
      </c>
      <c r="F27" s="28">
        <f>IF($A27="","",MID(IF($J27="",", bedrooms","")&amp;IF($K27="",", bathrooms","")&amp;IF($M27="",", condition","")&amp;IF($N27="",", which clean","")&amp;IF($O27="",", how often",""),3,200))</f>
        <v/>
      </c>
      <c r="G27" s="28">
        <f>IF($A27="","",MID(IF('Your rates'!$C$5="",", base price","")&amp;IF(AND($J27&lt;&gt;"",IFERROR(INDEX('Your rates'!$C$6:$C$11,MATCH($J27,'Your rates'!$B$6:$B$11,0))&amp;"","")=""),", bedrooms","")&amp;IF(AND($K27&lt;&gt;"",IFERROR(INDEX('Your rates'!$C$12:$C$17,MATCH($K27,'Your rates'!$B$12:$B$17,0))&amp;"","")=""),", bathrooms","")&amp;IF(AND($M27&lt;&gt;"",IFERROR(INDEX('Your rates'!$C$18:$C$21,MATCH($M27,'Your rates'!$B$18:$B$21,0))&amp;"","")=""),", condition","")&amp;IF(AND($N27&lt;&gt;"",IFERROR(INDEX('Your rates'!$C$22:$C$25,MATCH($N27,'Your rates'!$B$22:$B$25,0))&amp;"","")=""),", type of clean","")&amp;IF(AND($O27&lt;&gt;"",IFERROR(INDEX('Your rates'!$C$26:$C$30,MATCH($O27,'Your rates'!$B$26:$B$30,0))&amp;"","")=""),", how often",""),3,200))</f>
        <v/>
      </c>
      <c r="H27" s="28">
        <f>IF($A27="","",IF($P27="","",IF(LEN($P27)-LEN(SUBSTITUTE($P27,",",""))+1&gt;SUMPRODUCT(ISNUMBER(SEARCH('Your rates'!$B$31:$B$36,$P27))*1),"Extra not on your list","")))</f>
        <v/>
      </c>
      <c r="I27" s="26">
        <f>IFERROR(TRIM(INDEX(Requests!$A27:$AN27,MATCH(Lists!$B$4,Requests!$A$1:$AN$1,0))&amp;""),"")</f>
        <v/>
      </c>
      <c r="J27" s="26">
        <f>IFERROR(TRIM(INDEX(Requests!$A27:$AN27,MATCH(Lists!$B$5,Requests!$A$1:$AN$1,0))&amp;""),"")</f>
        <v/>
      </c>
      <c r="K27" s="26">
        <f>IFERROR(TRIM(INDEX(Requests!$A27:$AN27,MATCH(Lists!$B$6,Requests!$A$1:$AN$1,0))&amp;""),"")</f>
        <v/>
      </c>
      <c r="L27" s="26">
        <f>IFERROR(TRIM(INDEX(Requests!$A27:$AN27,MATCH(Lists!$B$7,Requests!$A$1:$AN$1,0))&amp;""),"")</f>
        <v/>
      </c>
      <c r="M27" s="26">
        <f>IFERROR(TRIM(INDEX(Requests!$A27:$AN27,MATCH(Lists!$B$8,Requests!$A$1:$AN$1,0))&amp;""),"")</f>
        <v/>
      </c>
      <c r="N27" s="26">
        <f>IFERROR(TRIM(INDEX(Requests!$A27:$AN27,MATCH(Lists!$B$9,Requests!$A$1:$AN$1,0))&amp;""),"")</f>
        <v/>
      </c>
      <c r="O27" s="26">
        <f>IFERROR(TRIM(INDEX(Requests!$A27:$AN27,MATCH(Lists!$B$11,Requests!$A$1:$AN$1,0))&amp;""),"")</f>
        <v/>
      </c>
      <c r="P27" s="26">
        <f>IFERROR(TRIM(INDEX(Requests!$A27:$AN27,MATCH(Lists!$B$10,Requests!$A$1:$AN$1,0))&amp;""),"")</f>
        <v/>
      </c>
      <c r="Q27" s="29">
        <f>IF($A27="","",IFERROR(N(INDEX('Your rates'!$C$6:$C$11,MATCH($J27,'Your rates'!$B$6:$B$11,0))),0))</f>
        <v/>
      </c>
      <c r="R27" s="29">
        <f>IF($A27="","",IFERROR(N(INDEX('Your rates'!$C$12:$C$17,MATCH($K27,'Your rates'!$B$12:$B$17,0))),0))</f>
        <v/>
      </c>
      <c r="S27" s="30">
        <f>IF($A27="","",IFERROR(IF(INDEX('Your rates'!$C$18:$C$21,MATCH($M27,'Your rates'!$B$18:$B$21,0))&amp;""="",1,INDEX('Your rates'!$C$18:$C$21,MATCH($M27,'Your rates'!$B$18:$B$21,0))),1))</f>
        <v/>
      </c>
      <c r="T27" s="30">
        <f>IF($A27="","",IFERROR(IF(INDEX('Your rates'!$C$22:$C$25,MATCH($N27,'Your rates'!$B$22:$B$25,0))&amp;""="",1,INDEX('Your rates'!$C$22:$C$25,MATCH($N27,'Your rates'!$B$22:$B$25,0))),1))</f>
        <v/>
      </c>
      <c r="U27" s="30">
        <f>IF($A27="","",IFERROR(IF(INDEX('Your rates'!$C$26:$C$30,MATCH($O27,'Your rates'!$B$26:$B$30,0))&amp;""="",1,INDEX('Your rates'!$C$26:$C$30,MATCH($O27,'Your rates'!$B$26:$B$30,0))),1))</f>
        <v/>
      </c>
      <c r="V27" s="29">
        <f>IF($A27="","",SUMPRODUCT(ISNUMBER(SEARCH('Your rates'!$B$31:$B$36,$P27))*'Your rates'!$C$31:$C$36))</f>
        <v/>
      </c>
    </row>
    <row r="28">
      <c r="A28" s="26">
        <f>IFERROR(TRIM(INDEX(Requests!$A28:$AN28,MATCH(Lists!$B$2,Requests!$A$1:$AN$1,0))&amp;""),"")</f>
        <v/>
      </c>
      <c r="B28" s="26">
        <f>IFERROR(TRIM(INDEX(Requests!$A28:$AN28,MATCH(Lists!$B$3,Requests!$A$1:$AN$1,0))&amp;""),"")</f>
        <v/>
      </c>
      <c r="C28" s="27">
        <f>IF(OR($A28="",$J28="",$K28="",$M28="",$N28="",'Your rates'!$C$5=""),"",ROUND(MAX(N('Your rates'!$C$37),('Your rates'!$C$5+$Q28+$R28)*$S28*$T28*$U28+$V28),2))</f>
        <v/>
      </c>
      <c r="D28" s="27">
        <f>IF(OR($C28="",N('Your rates'!$C$38)=0),"",ROUND($C28*'Your rates'!$C$38,2))</f>
        <v/>
      </c>
      <c r="E28" s="28">
        <f>IF($A28="","",MID(IF($I28=Lists!$B$13,", office or commercial space","")&amp;IF($L28=Lists!$B$14,", size not sure","")&amp;IF($M28=Lists!$B$15,", not cleaned in a while",""),3,200))</f>
        <v/>
      </c>
      <c r="F28" s="28">
        <f>IF($A28="","",MID(IF($J28="",", bedrooms","")&amp;IF($K28="",", bathrooms","")&amp;IF($M28="",", condition","")&amp;IF($N28="",", which clean","")&amp;IF($O28="",", how often",""),3,200))</f>
        <v/>
      </c>
      <c r="G28" s="28">
        <f>IF($A28="","",MID(IF('Your rates'!$C$5="",", base price","")&amp;IF(AND($J28&lt;&gt;"",IFERROR(INDEX('Your rates'!$C$6:$C$11,MATCH($J28,'Your rates'!$B$6:$B$11,0))&amp;"","")=""),", bedrooms","")&amp;IF(AND($K28&lt;&gt;"",IFERROR(INDEX('Your rates'!$C$12:$C$17,MATCH($K28,'Your rates'!$B$12:$B$17,0))&amp;"","")=""),", bathrooms","")&amp;IF(AND($M28&lt;&gt;"",IFERROR(INDEX('Your rates'!$C$18:$C$21,MATCH($M28,'Your rates'!$B$18:$B$21,0))&amp;"","")=""),", condition","")&amp;IF(AND($N28&lt;&gt;"",IFERROR(INDEX('Your rates'!$C$22:$C$25,MATCH($N28,'Your rates'!$B$22:$B$25,0))&amp;"","")=""),", type of clean","")&amp;IF(AND($O28&lt;&gt;"",IFERROR(INDEX('Your rates'!$C$26:$C$30,MATCH($O28,'Your rates'!$B$26:$B$30,0))&amp;"","")=""),", how often",""),3,200))</f>
        <v/>
      </c>
      <c r="H28" s="28">
        <f>IF($A28="","",IF($P28="","",IF(LEN($P28)-LEN(SUBSTITUTE($P28,",",""))+1&gt;SUMPRODUCT(ISNUMBER(SEARCH('Your rates'!$B$31:$B$36,$P28))*1),"Extra not on your list","")))</f>
        <v/>
      </c>
      <c r="I28" s="26">
        <f>IFERROR(TRIM(INDEX(Requests!$A28:$AN28,MATCH(Lists!$B$4,Requests!$A$1:$AN$1,0))&amp;""),"")</f>
        <v/>
      </c>
      <c r="J28" s="26">
        <f>IFERROR(TRIM(INDEX(Requests!$A28:$AN28,MATCH(Lists!$B$5,Requests!$A$1:$AN$1,0))&amp;""),"")</f>
        <v/>
      </c>
      <c r="K28" s="26">
        <f>IFERROR(TRIM(INDEX(Requests!$A28:$AN28,MATCH(Lists!$B$6,Requests!$A$1:$AN$1,0))&amp;""),"")</f>
        <v/>
      </c>
      <c r="L28" s="26">
        <f>IFERROR(TRIM(INDEX(Requests!$A28:$AN28,MATCH(Lists!$B$7,Requests!$A$1:$AN$1,0))&amp;""),"")</f>
        <v/>
      </c>
      <c r="M28" s="26">
        <f>IFERROR(TRIM(INDEX(Requests!$A28:$AN28,MATCH(Lists!$B$8,Requests!$A$1:$AN$1,0))&amp;""),"")</f>
        <v/>
      </c>
      <c r="N28" s="26">
        <f>IFERROR(TRIM(INDEX(Requests!$A28:$AN28,MATCH(Lists!$B$9,Requests!$A$1:$AN$1,0))&amp;""),"")</f>
        <v/>
      </c>
      <c r="O28" s="26">
        <f>IFERROR(TRIM(INDEX(Requests!$A28:$AN28,MATCH(Lists!$B$11,Requests!$A$1:$AN$1,0))&amp;""),"")</f>
        <v/>
      </c>
      <c r="P28" s="26">
        <f>IFERROR(TRIM(INDEX(Requests!$A28:$AN28,MATCH(Lists!$B$10,Requests!$A$1:$AN$1,0))&amp;""),"")</f>
        <v/>
      </c>
      <c r="Q28" s="29">
        <f>IF($A28="","",IFERROR(N(INDEX('Your rates'!$C$6:$C$11,MATCH($J28,'Your rates'!$B$6:$B$11,0))),0))</f>
        <v/>
      </c>
      <c r="R28" s="29">
        <f>IF($A28="","",IFERROR(N(INDEX('Your rates'!$C$12:$C$17,MATCH($K28,'Your rates'!$B$12:$B$17,0))),0))</f>
        <v/>
      </c>
      <c r="S28" s="30">
        <f>IF($A28="","",IFERROR(IF(INDEX('Your rates'!$C$18:$C$21,MATCH($M28,'Your rates'!$B$18:$B$21,0))&amp;""="",1,INDEX('Your rates'!$C$18:$C$21,MATCH($M28,'Your rates'!$B$18:$B$21,0))),1))</f>
        <v/>
      </c>
      <c r="T28" s="30">
        <f>IF($A28="","",IFERROR(IF(INDEX('Your rates'!$C$22:$C$25,MATCH($N28,'Your rates'!$B$22:$B$25,0))&amp;""="",1,INDEX('Your rates'!$C$22:$C$25,MATCH($N28,'Your rates'!$B$22:$B$25,0))),1))</f>
        <v/>
      </c>
      <c r="U28" s="30">
        <f>IF($A28="","",IFERROR(IF(INDEX('Your rates'!$C$26:$C$30,MATCH($O28,'Your rates'!$B$26:$B$30,0))&amp;""="",1,INDEX('Your rates'!$C$26:$C$30,MATCH($O28,'Your rates'!$B$26:$B$30,0))),1))</f>
        <v/>
      </c>
      <c r="V28" s="29">
        <f>IF($A28="","",SUMPRODUCT(ISNUMBER(SEARCH('Your rates'!$B$31:$B$36,$P28))*'Your rates'!$C$31:$C$36))</f>
        <v/>
      </c>
    </row>
    <row r="29">
      <c r="A29" s="26">
        <f>IFERROR(TRIM(INDEX(Requests!$A29:$AN29,MATCH(Lists!$B$2,Requests!$A$1:$AN$1,0))&amp;""),"")</f>
        <v/>
      </c>
      <c r="B29" s="26">
        <f>IFERROR(TRIM(INDEX(Requests!$A29:$AN29,MATCH(Lists!$B$3,Requests!$A$1:$AN$1,0))&amp;""),"")</f>
        <v/>
      </c>
      <c r="C29" s="27">
        <f>IF(OR($A29="",$J29="",$K29="",$M29="",$N29="",'Your rates'!$C$5=""),"",ROUND(MAX(N('Your rates'!$C$37),('Your rates'!$C$5+$Q29+$R29)*$S29*$T29*$U29+$V29),2))</f>
        <v/>
      </c>
      <c r="D29" s="27">
        <f>IF(OR($C29="",N('Your rates'!$C$38)=0),"",ROUND($C29*'Your rates'!$C$38,2))</f>
        <v/>
      </c>
      <c r="E29" s="28">
        <f>IF($A29="","",MID(IF($I29=Lists!$B$13,", office or commercial space","")&amp;IF($L29=Lists!$B$14,", size not sure","")&amp;IF($M29=Lists!$B$15,", not cleaned in a while",""),3,200))</f>
        <v/>
      </c>
      <c r="F29" s="28">
        <f>IF($A29="","",MID(IF($J29="",", bedrooms","")&amp;IF($K29="",", bathrooms","")&amp;IF($M29="",", condition","")&amp;IF($N29="",", which clean","")&amp;IF($O29="",", how often",""),3,200))</f>
        <v/>
      </c>
      <c r="G29" s="28">
        <f>IF($A29="","",MID(IF('Your rates'!$C$5="",", base price","")&amp;IF(AND($J29&lt;&gt;"",IFERROR(INDEX('Your rates'!$C$6:$C$11,MATCH($J29,'Your rates'!$B$6:$B$11,0))&amp;"","")=""),", bedrooms","")&amp;IF(AND($K29&lt;&gt;"",IFERROR(INDEX('Your rates'!$C$12:$C$17,MATCH($K29,'Your rates'!$B$12:$B$17,0))&amp;"","")=""),", bathrooms","")&amp;IF(AND($M29&lt;&gt;"",IFERROR(INDEX('Your rates'!$C$18:$C$21,MATCH($M29,'Your rates'!$B$18:$B$21,0))&amp;"","")=""),", condition","")&amp;IF(AND($N29&lt;&gt;"",IFERROR(INDEX('Your rates'!$C$22:$C$25,MATCH($N29,'Your rates'!$B$22:$B$25,0))&amp;"","")=""),", type of clean","")&amp;IF(AND($O29&lt;&gt;"",IFERROR(INDEX('Your rates'!$C$26:$C$30,MATCH($O29,'Your rates'!$B$26:$B$30,0))&amp;"","")=""),", how often",""),3,200))</f>
        <v/>
      </c>
      <c r="H29" s="28">
        <f>IF($A29="","",IF($P29="","",IF(LEN($P29)-LEN(SUBSTITUTE($P29,",",""))+1&gt;SUMPRODUCT(ISNUMBER(SEARCH('Your rates'!$B$31:$B$36,$P29))*1),"Extra not on your list","")))</f>
        <v/>
      </c>
      <c r="I29" s="26">
        <f>IFERROR(TRIM(INDEX(Requests!$A29:$AN29,MATCH(Lists!$B$4,Requests!$A$1:$AN$1,0))&amp;""),"")</f>
        <v/>
      </c>
      <c r="J29" s="26">
        <f>IFERROR(TRIM(INDEX(Requests!$A29:$AN29,MATCH(Lists!$B$5,Requests!$A$1:$AN$1,0))&amp;""),"")</f>
        <v/>
      </c>
      <c r="K29" s="26">
        <f>IFERROR(TRIM(INDEX(Requests!$A29:$AN29,MATCH(Lists!$B$6,Requests!$A$1:$AN$1,0))&amp;""),"")</f>
        <v/>
      </c>
      <c r="L29" s="26">
        <f>IFERROR(TRIM(INDEX(Requests!$A29:$AN29,MATCH(Lists!$B$7,Requests!$A$1:$AN$1,0))&amp;""),"")</f>
        <v/>
      </c>
      <c r="M29" s="26">
        <f>IFERROR(TRIM(INDEX(Requests!$A29:$AN29,MATCH(Lists!$B$8,Requests!$A$1:$AN$1,0))&amp;""),"")</f>
        <v/>
      </c>
      <c r="N29" s="26">
        <f>IFERROR(TRIM(INDEX(Requests!$A29:$AN29,MATCH(Lists!$B$9,Requests!$A$1:$AN$1,0))&amp;""),"")</f>
        <v/>
      </c>
      <c r="O29" s="26">
        <f>IFERROR(TRIM(INDEX(Requests!$A29:$AN29,MATCH(Lists!$B$11,Requests!$A$1:$AN$1,0))&amp;""),"")</f>
        <v/>
      </c>
      <c r="P29" s="26">
        <f>IFERROR(TRIM(INDEX(Requests!$A29:$AN29,MATCH(Lists!$B$10,Requests!$A$1:$AN$1,0))&amp;""),"")</f>
        <v/>
      </c>
      <c r="Q29" s="29">
        <f>IF($A29="","",IFERROR(N(INDEX('Your rates'!$C$6:$C$11,MATCH($J29,'Your rates'!$B$6:$B$11,0))),0))</f>
        <v/>
      </c>
      <c r="R29" s="29">
        <f>IF($A29="","",IFERROR(N(INDEX('Your rates'!$C$12:$C$17,MATCH($K29,'Your rates'!$B$12:$B$17,0))),0))</f>
        <v/>
      </c>
      <c r="S29" s="30">
        <f>IF($A29="","",IFERROR(IF(INDEX('Your rates'!$C$18:$C$21,MATCH($M29,'Your rates'!$B$18:$B$21,0))&amp;""="",1,INDEX('Your rates'!$C$18:$C$21,MATCH($M29,'Your rates'!$B$18:$B$21,0))),1))</f>
        <v/>
      </c>
      <c r="T29" s="30">
        <f>IF($A29="","",IFERROR(IF(INDEX('Your rates'!$C$22:$C$25,MATCH($N29,'Your rates'!$B$22:$B$25,0))&amp;""="",1,INDEX('Your rates'!$C$22:$C$25,MATCH($N29,'Your rates'!$B$22:$B$25,0))),1))</f>
        <v/>
      </c>
      <c r="U29" s="30">
        <f>IF($A29="","",IFERROR(IF(INDEX('Your rates'!$C$26:$C$30,MATCH($O29,'Your rates'!$B$26:$B$30,0))&amp;""="",1,INDEX('Your rates'!$C$26:$C$30,MATCH($O29,'Your rates'!$B$26:$B$30,0))),1))</f>
        <v/>
      </c>
      <c r="V29" s="29">
        <f>IF($A29="","",SUMPRODUCT(ISNUMBER(SEARCH('Your rates'!$B$31:$B$36,$P29))*'Your rates'!$C$31:$C$36))</f>
        <v/>
      </c>
    </row>
    <row r="30">
      <c r="A30" s="26">
        <f>IFERROR(TRIM(INDEX(Requests!$A30:$AN30,MATCH(Lists!$B$2,Requests!$A$1:$AN$1,0))&amp;""),"")</f>
        <v/>
      </c>
      <c r="B30" s="26">
        <f>IFERROR(TRIM(INDEX(Requests!$A30:$AN30,MATCH(Lists!$B$3,Requests!$A$1:$AN$1,0))&amp;""),"")</f>
        <v/>
      </c>
      <c r="C30" s="27">
        <f>IF(OR($A30="",$J30="",$K30="",$M30="",$N30="",'Your rates'!$C$5=""),"",ROUND(MAX(N('Your rates'!$C$37),('Your rates'!$C$5+$Q30+$R30)*$S30*$T30*$U30+$V30),2))</f>
        <v/>
      </c>
      <c r="D30" s="27">
        <f>IF(OR($C30="",N('Your rates'!$C$38)=0),"",ROUND($C30*'Your rates'!$C$38,2))</f>
        <v/>
      </c>
      <c r="E30" s="28">
        <f>IF($A30="","",MID(IF($I30=Lists!$B$13,", office or commercial space","")&amp;IF($L30=Lists!$B$14,", size not sure","")&amp;IF($M30=Lists!$B$15,", not cleaned in a while",""),3,200))</f>
        <v/>
      </c>
      <c r="F30" s="28">
        <f>IF($A30="","",MID(IF($J30="",", bedrooms","")&amp;IF($K30="",", bathrooms","")&amp;IF($M30="",", condition","")&amp;IF($N30="",", which clean","")&amp;IF($O30="",", how often",""),3,200))</f>
        <v/>
      </c>
      <c r="G30" s="28">
        <f>IF($A30="","",MID(IF('Your rates'!$C$5="",", base price","")&amp;IF(AND($J30&lt;&gt;"",IFERROR(INDEX('Your rates'!$C$6:$C$11,MATCH($J30,'Your rates'!$B$6:$B$11,0))&amp;"","")=""),", bedrooms","")&amp;IF(AND($K30&lt;&gt;"",IFERROR(INDEX('Your rates'!$C$12:$C$17,MATCH($K30,'Your rates'!$B$12:$B$17,0))&amp;"","")=""),", bathrooms","")&amp;IF(AND($M30&lt;&gt;"",IFERROR(INDEX('Your rates'!$C$18:$C$21,MATCH($M30,'Your rates'!$B$18:$B$21,0))&amp;"","")=""),", condition","")&amp;IF(AND($N30&lt;&gt;"",IFERROR(INDEX('Your rates'!$C$22:$C$25,MATCH($N30,'Your rates'!$B$22:$B$25,0))&amp;"","")=""),", type of clean","")&amp;IF(AND($O30&lt;&gt;"",IFERROR(INDEX('Your rates'!$C$26:$C$30,MATCH($O30,'Your rates'!$B$26:$B$30,0))&amp;"","")=""),", how often",""),3,200))</f>
        <v/>
      </c>
      <c r="H30" s="28">
        <f>IF($A30="","",IF($P30="","",IF(LEN($P30)-LEN(SUBSTITUTE($P30,",",""))+1&gt;SUMPRODUCT(ISNUMBER(SEARCH('Your rates'!$B$31:$B$36,$P30))*1),"Extra not on your list","")))</f>
        <v/>
      </c>
      <c r="I30" s="26">
        <f>IFERROR(TRIM(INDEX(Requests!$A30:$AN30,MATCH(Lists!$B$4,Requests!$A$1:$AN$1,0))&amp;""),"")</f>
        <v/>
      </c>
      <c r="J30" s="26">
        <f>IFERROR(TRIM(INDEX(Requests!$A30:$AN30,MATCH(Lists!$B$5,Requests!$A$1:$AN$1,0))&amp;""),"")</f>
        <v/>
      </c>
      <c r="K30" s="26">
        <f>IFERROR(TRIM(INDEX(Requests!$A30:$AN30,MATCH(Lists!$B$6,Requests!$A$1:$AN$1,0))&amp;""),"")</f>
        <v/>
      </c>
      <c r="L30" s="26">
        <f>IFERROR(TRIM(INDEX(Requests!$A30:$AN30,MATCH(Lists!$B$7,Requests!$A$1:$AN$1,0))&amp;""),"")</f>
        <v/>
      </c>
      <c r="M30" s="26">
        <f>IFERROR(TRIM(INDEX(Requests!$A30:$AN30,MATCH(Lists!$B$8,Requests!$A$1:$AN$1,0))&amp;""),"")</f>
        <v/>
      </c>
      <c r="N30" s="26">
        <f>IFERROR(TRIM(INDEX(Requests!$A30:$AN30,MATCH(Lists!$B$9,Requests!$A$1:$AN$1,0))&amp;""),"")</f>
        <v/>
      </c>
      <c r="O30" s="26">
        <f>IFERROR(TRIM(INDEX(Requests!$A30:$AN30,MATCH(Lists!$B$11,Requests!$A$1:$AN$1,0))&amp;""),"")</f>
        <v/>
      </c>
      <c r="P30" s="26">
        <f>IFERROR(TRIM(INDEX(Requests!$A30:$AN30,MATCH(Lists!$B$10,Requests!$A$1:$AN$1,0))&amp;""),"")</f>
        <v/>
      </c>
      <c r="Q30" s="29">
        <f>IF($A30="","",IFERROR(N(INDEX('Your rates'!$C$6:$C$11,MATCH($J30,'Your rates'!$B$6:$B$11,0))),0))</f>
        <v/>
      </c>
      <c r="R30" s="29">
        <f>IF($A30="","",IFERROR(N(INDEX('Your rates'!$C$12:$C$17,MATCH($K30,'Your rates'!$B$12:$B$17,0))),0))</f>
        <v/>
      </c>
      <c r="S30" s="30">
        <f>IF($A30="","",IFERROR(IF(INDEX('Your rates'!$C$18:$C$21,MATCH($M30,'Your rates'!$B$18:$B$21,0))&amp;""="",1,INDEX('Your rates'!$C$18:$C$21,MATCH($M30,'Your rates'!$B$18:$B$21,0))),1))</f>
        <v/>
      </c>
      <c r="T30" s="30">
        <f>IF($A30="","",IFERROR(IF(INDEX('Your rates'!$C$22:$C$25,MATCH($N30,'Your rates'!$B$22:$B$25,0))&amp;""="",1,INDEX('Your rates'!$C$22:$C$25,MATCH($N30,'Your rates'!$B$22:$B$25,0))),1))</f>
        <v/>
      </c>
      <c r="U30" s="30">
        <f>IF($A30="","",IFERROR(IF(INDEX('Your rates'!$C$26:$C$30,MATCH($O30,'Your rates'!$B$26:$B$30,0))&amp;""="",1,INDEX('Your rates'!$C$26:$C$30,MATCH($O30,'Your rates'!$B$26:$B$30,0))),1))</f>
        <v/>
      </c>
      <c r="V30" s="29">
        <f>IF($A30="","",SUMPRODUCT(ISNUMBER(SEARCH('Your rates'!$B$31:$B$36,$P30))*'Your rates'!$C$31:$C$36))</f>
        <v/>
      </c>
    </row>
    <row r="31">
      <c r="A31" s="26">
        <f>IFERROR(TRIM(INDEX(Requests!$A31:$AN31,MATCH(Lists!$B$2,Requests!$A$1:$AN$1,0))&amp;""),"")</f>
        <v/>
      </c>
      <c r="B31" s="26">
        <f>IFERROR(TRIM(INDEX(Requests!$A31:$AN31,MATCH(Lists!$B$3,Requests!$A$1:$AN$1,0))&amp;""),"")</f>
        <v/>
      </c>
      <c r="C31" s="27">
        <f>IF(OR($A31="",$J31="",$K31="",$M31="",$N31="",'Your rates'!$C$5=""),"",ROUND(MAX(N('Your rates'!$C$37),('Your rates'!$C$5+$Q31+$R31)*$S31*$T31*$U31+$V31),2))</f>
        <v/>
      </c>
      <c r="D31" s="27">
        <f>IF(OR($C31="",N('Your rates'!$C$38)=0),"",ROUND($C31*'Your rates'!$C$38,2))</f>
        <v/>
      </c>
      <c r="E31" s="28">
        <f>IF($A31="","",MID(IF($I31=Lists!$B$13,", office or commercial space","")&amp;IF($L31=Lists!$B$14,", size not sure","")&amp;IF($M31=Lists!$B$15,", not cleaned in a while",""),3,200))</f>
        <v/>
      </c>
      <c r="F31" s="28">
        <f>IF($A31="","",MID(IF($J31="",", bedrooms","")&amp;IF($K31="",", bathrooms","")&amp;IF($M31="",", condition","")&amp;IF($N31="",", which clean","")&amp;IF($O31="",", how often",""),3,200))</f>
        <v/>
      </c>
      <c r="G31" s="28">
        <f>IF($A31="","",MID(IF('Your rates'!$C$5="",", base price","")&amp;IF(AND($J31&lt;&gt;"",IFERROR(INDEX('Your rates'!$C$6:$C$11,MATCH($J31,'Your rates'!$B$6:$B$11,0))&amp;"","")=""),", bedrooms","")&amp;IF(AND($K31&lt;&gt;"",IFERROR(INDEX('Your rates'!$C$12:$C$17,MATCH($K31,'Your rates'!$B$12:$B$17,0))&amp;"","")=""),", bathrooms","")&amp;IF(AND($M31&lt;&gt;"",IFERROR(INDEX('Your rates'!$C$18:$C$21,MATCH($M31,'Your rates'!$B$18:$B$21,0))&amp;"","")=""),", condition","")&amp;IF(AND($N31&lt;&gt;"",IFERROR(INDEX('Your rates'!$C$22:$C$25,MATCH($N31,'Your rates'!$B$22:$B$25,0))&amp;"","")=""),", type of clean","")&amp;IF(AND($O31&lt;&gt;"",IFERROR(INDEX('Your rates'!$C$26:$C$30,MATCH($O31,'Your rates'!$B$26:$B$30,0))&amp;"","")=""),", how often",""),3,200))</f>
        <v/>
      </c>
      <c r="H31" s="28">
        <f>IF($A31="","",IF($P31="","",IF(LEN($P31)-LEN(SUBSTITUTE($P31,",",""))+1&gt;SUMPRODUCT(ISNUMBER(SEARCH('Your rates'!$B$31:$B$36,$P31))*1),"Extra not on your list","")))</f>
        <v/>
      </c>
      <c r="I31" s="26">
        <f>IFERROR(TRIM(INDEX(Requests!$A31:$AN31,MATCH(Lists!$B$4,Requests!$A$1:$AN$1,0))&amp;""),"")</f>
        <v/>
      </c>
      <c r="J31" s="26">
        <f>IFERROR(TRIM(INDEX(Requests!$A31:$AN31,MATCH(Lists!$B$5,Requests!$A$1:$AN$1,0))&amp;""),"")</f>
        <v/>
      </c>
      <c r="K31" s="26">
        <f>IFERROR(TRIM(INDEX(Requests!$A31:$AN31,MATCH(Lists!$B$6,Requests!$A$1:$AN$1,0))&amp;""),"")</f>
        <v/>
      </c>
      <c r="L31" s="26">
        <f>IFERROR(TRIM(INDEX(Requests!$A31:$AN31,MATCH(Lists!$B$7,Requests!$A$1:$AN$1,0))&amp;""),"")</f>
        <v/>
      </c>
      <c r="M31" s="26">
        <f>IFERROR(TRIM(INDEX(Requests!$A31:$AN31,MATCH(Lists!$B$8,Requests!$A$1:$AN$1,0))&amp;""),"")</f>
        <v/>
      </c>
      <c r="N31" s="26">
        <f>IFERROR(TRIM(INDEX(Requests!$A31:$AN31,MATCH(Lists!$B$9,Requests!$A$1:$AN$1,0))&amp;""),"")</f>
        <v/>
      </c>
      <c r="O31" s="26">
        <f>IFERROR(TRIM(INDEX(Requests!$A31:$AN31,MATCH(Lists!$B$11,Requests!$A$1:$AN$1,0))&amp;""),"")</f>
        <v/>
      </c>
      <c r="P31" s="26">
        <f>IFERROR(TRIM(INDEX(Requests!$A31:$AN31,MATCH(Lists!$B$10,Requests!$A$1:$AN$1,0))&amp;""),"")</f>
        <v/>
      </c>
      <c r="Q31" s="29">
        <f>IF($A31="","",IFERROR(N(INDEX('Your rates'!$C$6:$C$11,MATCH($J31,'Your rates'!$B$6:$B$11,0))),0))</f>
        <v/>
      </c>
      <c r="R31" s="29">
        <f>IF($A31="","",IFERROR(N(INDEX('Your rates'!$C$12:$C$17,MATCH($K31,'Your rates'!$B$12:$B$17,0))),0))</f>
        <v/>
      </c>
      <c r="S31" s="30">
        <f>IF($A31="","",IFERROR(IF(INDEX('Your rates'!$C$18:$C$21,MATCH($M31,'Your rates'!$B$18:$B$21,0))&amp;""="",1,INDEX('Your rates'!$C$18:$C$21,MATCH($M31,'Your rates'!$B$18:$B$21,0))),1))</f>
        <v/>
      </c>
      <c r="T31" s="30">
        <f>IF($A31="","",IFERROR(IF(INDEX('Your rates'!$C$22:$C$25,MATCH($N31,'Your rates'!$B$22:$B$25,0))&amp;""="",1,INDEX('Your rates'!$C$22:$C$25,MATCH($N31,'Your rates'!$B$22:$B$25,0))),1))</f>
        <v/>
      </c>
      <c r="U31" s="30">
        <f>IF($A31="","",IFERROR(IF(INDEX('Your rates'!$C$26:$C$30,MATCH($O31,'Your rates'!$B$26:$B$30,0))&amp;""="",1,INDEX('Your rates'!$C$26:$C$30,MATCH($O31,'Your rates'!$B$26:$B$30,0))),1))</f>
        <v/>
      </c>
      <c r="V31" s="29">
        <f>IF($A31="","",SUMPRODUCT(ISNUMBER(SEARCH('Your rates'!$B$31:$B$36,$P31))*'Your rates'!$C$31:$C$36))</f>
        <v/>
      </c>
    </row>
    <row r="32">
      <c r="A32" s="26">
        <f>IFERROR(TRIM(INDEX(Requests!$A32:$AN32,MATCH(Lists!$B$2,Requests!$A$1:$AN$1,0))&amp;""),"")</f>
        <v/>
      </c>
      <c r="B32" s="26">
        <f>IFERROR(TRIM(INDEX(Requests!$A32:$AN32,MATCH(Lists!$B$3,Requests!$A$1:$AN$1,0))&amp;""),"")</f>
        <v/>
      </c>
      <c r="C32" s="27">
        <f>IF(OR($A32="",$J32="",$K32="",$M32="",$N32="",'Your rates'!$C$5=""),"",ROUND(MAX(N('Your rates'!$C$37),('Your rates'!$C$5+$Q32+$R32)*$S32*$T32*$U32+$V32),2))</f>
        <v/>
      </c>
      <c r="D32" s="27">
        <f>IF(OR($C32="",N('Your rates'!$C$38)=0),"",ROUND($C32*'Your rates'!$C$38,2))</f>
        <v/>
      </c>
      <c r="E32" s="28">
        <f>IF($A32="","",MID(IF($I32=Lists!$B$13,", office or commercial space","")&amp;IF($L32=Lists!$B$14,", size not sure","")&amp;IF($M32=Lists!$B$15,", not cleaned in a while",""),3,200))</f>
        <v/>
      </c>
      <c r="F32" s="28">
        <f>IF($A32="","",MID(IF($J32="",", bedrooms","")&amp;IF($K32="",", bathrooms","")&amp;IF($M32="",", condition","")&amp;IF($N32="",", which clean","")&amp;IF($O32="",", how often",""),3,200))</f>
        <v/>
      </c>
      <c r="G32" s="28">
        <f>IF($A32="","",MID(IF('Your rates'!$C$5="",", base price","")&amp;IF(AND($J32&lt;&gt;"",IFERROR(INDEX('Your rates'!$C$6:$C$11,MATCH($J32,'Your rates'!$B$6:$B$11,0))&amp;"","")=""),", bedrooms","")&amp;IF(AND($K32&lt;&gt;"",IFERROR(INDEX('Your rates'!$C$12:$C$17,MATCH($K32,'Your rates'!$B$12:$B$17,0))&amp;"","")=""),", bathrooms","")&amp;IF(AND($M32&lt;&gt;"",IFERROR(INDEX('Your rates'!$C$18:$C$21,MATCH($M32,'Your rates'!$B$18:$B$21,0))&amp;"","")=""),", condition","")&amp;IF(AND($N32&lt;&gt;"",IFERROR(INDEX('Your rates'!$C$22:$C$25,MATCH($N32,'Your rates'!$B$22:$B$25,0))&amp;"","")=""),", type of clean","")&amp;IF(AND($O32&lt;&gt;"",IFERROR(INDEX('Your rates'!$C$26:$C$30,MATCH($O32,'Your rates'!$B$26:$B$30,0))&amp;"","")=""),", how often",""),3,200))</f>
        <v/>
      </c>
      <c r="H32" s="28">
        <f>IF($A32="","",IF($P32="","",IF(LEN($P32)-LEN(SUBSTITUTE($P32,",",""))+1&gt;SUMPRODUCT(ISNUMBER(SEARCH('Your rates'!$B$31:$B$36,$P32))*1),"Extra not on your list","")))</f>
        <v/>
      </c>
      <c r="I32" s="26">
        <f>IFERROR(TRIM(INDEX(Requests!$A32:$AN32,MATCH(Lists!$B$4,Requests!$A$1:$AN$1,0))&amp;""),"")</f>
        <v/>
      </c>
      <c r="J32" s="26">
        <f>IFERROR(TRIM(INDEX(Requests!$A32:$AN32,MATCH(Lists!$B$5,Requests!$A$1:$AN$1,0))&amp;""),"")</f>
        <v/>
      </c>
      <c r="K32" s="26">
        <f>IFERROR(TRIM(INDEX(Requests!$A32:$AN32,MATCH(Lists!$B$6,Requests!$A$1:$AN$1,0))&amp;""),"")</f>
        <v/>
      </c>
      <c r="L32" s="26">
        <f>IFERROR(TRIM(INDEX(Requests!$A32:$AN32,MATCH(Lists!$B$7,Requests!$A$1:$AN$1,0))&amp;""),"")</f>
        <v/>
      </c>
      <c r="M32" s="26">
        <f>IFERROR(TRIM(INDEX(Requests!$A32:$AN32,MATCH(Lists!$B$8,Requests!$A$1:$AN$1,0))&amp;""),"")</f>
        <v/>
      </c>
      <c r="N32" s="26">
        <f>IFERROR(TRIM(INDEX(Requests!$A32:$AN32,MATCH(Lists!$B$9,Requests!$A$1:$AN$1,0))&amp;""),"")</f>
        <v/>
      </c>
      <c r="O32" s="26">
        <f>IFERROR(TRIM(INDEX(Requests!$A32:$AN32,MATCH(Lists!$B$11,Requests!$A$1:$AN$1,0))&amp;""),"")</f>
        <v/>
      </c>
      <c r="P32" s="26">
        <f>IFERROR(TRIM(INDEX(Requests!$A32:$AN32,MATCH(Lists!$B$10,Requests!$A$1:$AN$1,0))&amp;""),"")</f>
        <v/>
      </c>
      <c r="Q32" s="29">
        <f>IF($A32="","",IFERROR(N(INDEX('Your rates'!$C$6:$C$11,MATCH($J32,'Your rates'!$B$6:$B$11,0))),0))</f>
        <v/>
      </c>
      <c r="R32" s="29">
        <f>IF($A32="","",IFERROR(N(INDEX('Your rates'!$C$12:$C$17,MATCH($K32,'Your rates'!$B$12:$B$17,0))),0))</f>
        <v/>
      </c>
      <c r="S32" s="30">
        <f>IF($A32="","",IFERROR(IF(INDEX('Your rates'!$C$18:$C$21,MATCH($M32,'Your rates'!$B$18:$B$21,0))&amp;""="",1,INDEX('Your rates'!$C$18:$C$21,MATCH($M32,'Your rates'!$B$18:$B$21,0))),1))</f>
        <v/>
      </c>
      <c r="T32" s="30">
        <f>IF($A32="","",IFERROR(IF(INDEX('Your rates'!$C$22:$C$25,MATCH($N32,'Your rates'!$B$22:$B$25,0))&amp;""="",1,INDEX('Your rates'!$C$22:$C$25,MATCH($N32,'Your rates'!$B$22:$B$25,0))),1))</f>
        <v/>
      </c>
      <c r="U32" s="30">
        <f>IF($A32="","",IFERROR(IF(INDEX('Your rates'!$C$26:$C$30,MATCH($O32,'Your rates'!$B$26:$B$30,0))&amp;""="",1,INDEX('Your rates'!$C$26:$C$30,MATCH($O32,'Your rates'!$B$26:$B$30,0))),1))</f>
        <v/>
      </c>
      <c r="V32" s="29">
        <f>IF($A32="","",SUMPRODUCT(ISNUMBER(SEARCH('Your rates'!$B$31:$B$36,$P32))*'Your rates'!$C$31:$C$36))</f>
        <v/>
      </c>
    </row>
    <row r="33">
      <c r="A33" s="26">
        <f>IFERROR(TRIM(INDEX(Requests!$A33:$AN33,MATCH(Lists!$B$2,Requests!$A$1:$AN$1,0))&amp;""),"")</f>
        <v/>
      </c>
      <c r="B33" s="26">
        <f>IFERROR(TRIM(INDEX(Requests!$A33:$AN33,MATCH(Lists!$B$3,Requests!$A$1:$AN$1,0))&amp;""),"")</f>
        <v/>
      </c>
      <c r="C33" s="27">
        <f>IF(OR($A33="",$J33="",$K33="",$M33="",$N33="",'Your rates'!$C$5=""),"",ROUND(MAX(N('Your rates'!$C$37),('Your rates'!$C$5+$Q33+$R33)*$S33*$T33*$U33+$V33),2))</f>
        <v/>
      </c>
      <c r="D33" s="27">
        <f>IF(OR($C33="",N('Your rates'!$C$38)=0),"",ROUND($C33*'Your rates'!$C$38,2))</f>
        <v/>
      </c>
      <c r="E33" s="28">
        <f>IF($A33="","",MID(IF($I33=Lists!$B$13,", office or commercial space","")&amp;IF($L33=Lists!$B$14,", size not sure","")&amp;IF($M33=Lists!$B$15,", not cleaned in a while",""),3,200))</f>
        <v/>
      </c>
      <c r="F33" s="28">
        <f>IF($A33="","",MID(IF($J33="",", bedrooms","")&amp;IF($K33="",", bathrooms","")&amp;IF($M33="",", condition","")&amp;IF($N33="",", which clean","")&amp;IF($O33="",", how often",""),3,200))</f>
        <v/>
      </c>
      <c r="G33" s="28">
        <f>IF($A33="","",MID(IF('Your rates'!$C$5="",", base price","")&amp;IF(AND($J33&lt;&gt;"",IFERROR(INDEX('Your rates'!$C$6:$C$11,MATCH($J33,'Your rates'!$B$6:$B$11,0))&amp;"","")=""),", bedrooms","")&amp;IF(AND($K33&lt;&gt;"",IFERROR(INDEX('Your rates'!$C$12:$C$17,MATCH($K33,'Your rates'!$B$12:$B$17,0))&amp;"","")=""),", bathrooms","")&amp;IF(AND($M33&lt;&gt;"",IFERROR(INDEX('Your rates'!$C$18:$C$21,MATCH($M33,'Your rates'!$B$18:$B$21,0))&amp;"","")=""),", condition","")&amp;IF(AND($N33&lt;&gt;"",IFERROR(INDEX('Your rates'!$C$22:$C$25,MATCH($N33,'Your rates'!$B$22:$B$25,0))&amp;"","")=""),", type of clean","")&amp;IF(AND($O33&lt;&gt;"",IFERROR(INDEX('Your rates'!$C$26:$C$30,MATCH($O33,'Your rates'!$B$26:$B$30,0))&amp;"","")=""),", how often",""),3,200))</f>
        <v/>
      </c>
      <c r="H33" s="28">
        <f>IF($A33="","",IF($P33="","",IF(LEN($P33)-LEN(SUBSTITUTE($P33,",",""))+1&gt;SUMPRODUCT(ISNUMBER(SEARCH('Your rates'!$B$31:$B$36,$P33))*1),"Extra not on your list","")))</f>
        <v/>
      </c>
      <c r="I33" s="26">
        <f>IFERROR(TRIM(INDEX(Requests!$A33:$AN33,MATCH(Lists!$B$4,Requests!$A$1:$AN$1,0))&amp;""),"")</f>
        <v/>
      </c>
      <c r="J33" s="26">
        <f>IFERROR(TRIM(INDEX(Requests!$A33:$AN33,MATCH(Lists!$B$5,Requests!$A$1:$AN$1,0))&amp;""),"")</f>
        <v/>
      </c>
      <c r="K33" s="26">
        <f>IFERROR(TRIM(INDEX(Requests!$A33:$AN33,MATCH(Lists!$B$6,Requests!$A$1:$AN$1,0))&amp;""),"")</f>
        <v/>
      </c>
      <c r="L33" s="26">
        <f>IFERROR(TRIM(INDEX(Requests!$A33:$AN33,MATCH(Lists!$B$7,Requests!$A$1:$AN$1,0))&amp;""),"")</f>
        <v/>
      </c>
      <c r="M33" s="26">
        <f>IFERROR(TRIM(INDEX(Requests!$A33:$AN33,MATCH(Lists!$B$8,Requests!$A$1:$AN$1,0))&amp;""),"")</f>
        <v/>
      </c>
      <c r="N33" s="26">
        <f>IFERROR(TRIM(INDEX(Requests!$A33:$AN33,MATCH(Lists!$B$9,Requests!$A$1:$AN$1,0))&amp;""),"")</f>
        <v/>
      </c>
      <c r="O33" s="26">
        <f>IFERROR(TRIM(INDEX(Requests!$A33:$AN33,MATCH(Lists!$B$11,Requests!$A$1:$AN$1,0))&amp;""),"")</f>
        <v/>
      </c>
      <c r="P33" s="26">
        <f>IFERROR(TRIM(INDEX(Requests!$A33:$AN33,MATCH(Lists!$B$10,Requests!$A$1:$AN$1,0))&amp;""),"")</f>
        <v/>
      </c>
      <c r="Q33" s="29">
        <f>IF($A33="","",IFERROR(N(INDEX('Your rates'!$C$6:$C$11,MATCH($J33,'Your rates'!$B$6:$B$11,0))),0))</f>
        <v/>
      </c>
      <c r="R33" s="29">
        <f>IF($A33="","",IFERROR(N(INDEX('Your rates'!$C$12:$C$17,MATCH($K33,'Your rates'!$B$12:$B$17,0))),0))</f>
        <v/>
      </c>
      <c r="S33" s="30">
        <f>IF($A33="","",IFERROR(IF(INDEX('Your rates'!$C$18:$C$21,MATCH($M33,'Your rates'!$B$18:$B$21,0))&amp;""="",1,INDEX('Your rates'!$C$18:$C$21,MATCH($M33,'Your rates'!$B$18:$B$21,0))),1))</f>
        <v/>
      </c>
      <c r="T33" s="30">
        <f>IF($A33="","",IFERROR(IF(INDEX('Your rates'!$C$22:$C$25,MATCH($N33,'Your rates'!$B$22:$B$25,0))&amp;""="",1,INDEX('Your rates'!$C$22:$C$25,MATCH($N33,'Your rates'!$B$22:$B$25,0))),1))</f>
        <v/>
      </c>
      <c r="U33" s="30">
        <f>IF($A33="","",IFERROR(IF(INDEX('Your rates'!$C$26:$C$30,MATCH($O33,'Your rates'!$B$26:$B$30,0))&amp;""="",1,INDEX('Your rates'!$C$26:$C$30,MATCH($O33,'Your rates'!$B$26:$B$30,0))),1))</f>
        <v/>
      </c>
      <c r="V33" s="29">
        <f>IF($A33="","",SUMPRODUCT(ISNUMBER(SEARCH('Your rates'!$B$31:$B$36,$P33))*'Your rates'!$C$31:$C$36))</f>
        <v/>
      </c>
    </row>
    <row r="34">
      <c r="A34" s="26">
        <f>IFERROR(TRIM(INDEX(Requests!$A34:$AN34,MATCH(Lists!$B$2,Requests!$A$1:$AN$1,0))&amp;""),"")</f>
        <v/>
      </c>
      <c r="B34" s="26">
        <f>IFERROR(TRIM(INDEX(Requests!$A34:$AN34,MATCH(Lists!$B$3,Requests!$A$1:$AN$1,0))&amp;""),"")</f>
        <v/>
      </c>
      <c r="C34" s="27">
        <f>IF(OR($A34="",$J34="",$K34="",$M34="",$N34="",'Your rates'!$C$5=""),"",ROUND(MAX(N('Your rates'!$C$37),('Your rates'!$C$5+$Q34+$R34)*$S34*$T34*$U34+$V34),2))</f>
        <v/>
      </c>
      <c r="D34" s="27">
        <f>IF(OR($C34="",N('Your rates'!$C$38)=0),"",ROUND($C34*'Your rates'!$C$38,2))</f>
        <v/>
      </c>
      <c r="E34" s="28">
        <f>IF($A34="","",MID(IF($I34=Lists!$B$13,", office or commercial space","")&amp;IF($L34=Lists!$B$14,", size not sure","")&amp;IF($M34=Lists!$B$15,", not cleaned in a while",""),3,200))</f>
        <v/>
      </c>
      <c r="F34" s="28">
        <f>IF($A34="","",MID(IF($J34="",", bedrooms","")&amp;IF($K34="",", bathrooms","")&amp;IF($M34="",", condition","")&amp;IF($N34="",", which clean","")&amp;IF($O34="",", how often",""),3,200))</f>
        <v/>
      </c>
      <c r="G34" s="28">
        <f>IF($A34="","",MID(IF('Your rates'!$C$5="",", base price","")&amp;IF(AND($J34&lt;&gt;"",IFERROR(INDEX('Your rates'!$C$6:$C$11,MATCH($J34,'Your rates'!$B$6:$B$11,0))&amp;"","")=""),", bedrooms","")&amp;IF(AND($K34&lt;&gt;"",IFERROR(INDEX('Your rates'!$C$12:$C$17,MATCH($K34,'Your rates'!$B$12:$B$17,0))&amp;"","")=""),", bathrooms","")&amp;IF(AND($M34&lt;&gt;"",IFERROR(INDEX('Your rates'!$C$18:$C$21,MATCH($M34,'Your rates'!$B$18:$B$21,0))&amp;"","")=""),", condition","")&amp;IF(AND($N34&lt;&gt;"",IFERROR(INDEX('Your rates'!$C$22:$C$25,MATCH($N34,'Your rates'!$B$22:$B$25,0))&amp;"","")=""),", type of clean","")&amp;IF(AND($O34&lt;&gt;"",IFERROR(INDEX('Your rates'!$C$26:$C$30,MATCH($O34,'Your rates'!$B$26:$B$30,0))&amp;"","")=""),", how often",""),3,200))</f>
        <v/>
      </c>
      <c r="H34" s="28">
        <f>IF($A34="","",IF($P34="","",IF(LEN($P34)-LEN(SUBSTITUTE($P34,",",""))+1&gt;SUMPRODUCT(ISNUMBER(SEARCH('Your rates'!$B$31:$B$36,$P34))*1),"Extra not on your list","")))</f>
        <v/>
      </c>
      <c r="I34" s="26">
        <f>IFERROR(TRIM(INDEX(Requests!$A34:$AN34,MATCH(Lists!$B$4,Requests!$A$1:$AN$1,0))&amp;""),"")</f>
        <v/>
      </c>
      <c r="J34" s="26">
        <f>IFERROR(TRIM(INDEX(Requests!$A34:$AN34,MATCH(Lists!$B$5,Requests!$A$1:$AN$1,0))&amp;""),"")</f>
        <v/>
      </c>
      <c r="K34" s="26">
        <f>IFERROR(TRIM(INDEX(Requests!$A34:$AN34,MATCH(Lists!$B$6,Requests!$A$1:$AN$1,0))&amp;""),"")</f>
        <v/>
      </c>
      <c r="L34" s="26">
        <f>IFERROR(TRIM(INDEX(Requests!$A34:$AN34,MATCH(Lists!$B$7,Requests!$A$1:$AN$1,0))&amp;""),"")</f>
        <v/>
      </c>
      <c r="M34" s="26">
        <f>IFERROR(TRIM(INDEX(Requests!$A34:$AN34,MATCH(Lists!$B$8,Requests!$A$1:$AN$1,0))&amp;""),"")</f>
        <v/>
      </c>
      <c r="N34" s="26">
        <f>IFERROR(TRIM(INDEX(Requests!$A34:$AN34,MATCH(Lists!$B$9,Requests!$A$1:$AN$1,0))&amp;""),"")</f>
        <v/>
      </c>
      <c r="O34" s="26">
        <f>IFERROR(TRIM(INDEX(Requests!$A34:$AN34,MATCH(Lists!$B$11,Requests!$A$1:$AN$1,0))&amp;""),"")</f>
        <v/>
      </c>
      <c r="P34" s="26">
        <f>IFERROR(TRIM(INDEX(Requests!$A34:$AN34,MATCH(Lists!$B$10,Requests!$A$1:$AN$1,0))&amp;""),"")</f>
        <v/>
      </c>
      <c r="Q34" s="29">
        <f>IF($A34="","",IFERROR(N(INDEX('Your rates'!$C$6:$C$11,MATCH($J34,'Your rates'!$B$6:$B$11,0))),0))</f>
        <v/>
      </c>
      <c r="R34" s="29">
        <f>IF($A34="","",IFERROR(N(INDEX('Your rates'!$C$12:$C$17,MATCH($K34,'Your rates'!$B$12:$B$17,0))),0))</f>
        <v/>
      </c>
      <c r="S34" s="30">
        <f>IF($A34="","",IFERROR(IF(INDEX('Your rates'!$C$18:$C$21,MATCH($M34,'Your rates'!$B$18:$B$21,0))&amp;""="",1,INDEX('Your rates'!$C$18:$C$21,MATCH($M34,'Your rates'!$B$18:$B$21,0))),1))</f>
        <v/>
      </c>
      <c r="T34" s="30">
        <f>IF($A34="","",IFERROR(IF(INDEX('Your rates'!$C$22:$C$25,MATCH($N34,'Your rates'!$B$22:$B$25,0))&amp;""="",1,INDEX('Your rates'!$C$22:$C$25,MATCH($N34,'Your rates'!$B$22:$B$25,0))),1))</f>
        <v/>
      </c>
      <c r="U34" s="30">
        <f>IF($A34="","",IFERROR(IF(INDEX('Your rates'!$C$26:$C$30,MATCH($O34,'Your rates'!$B$26:$B$30,0))&amp;""="",1,INDEX('Your rates'!$C$26:$C$30,MATCH($O34,'Your rates'!$B$26:$B$30,0))),1))</f>
        <v/>
      </c>
      <c r="V34" s="29">
        <f>IF($A34="","",SUMPRODUCT(ISNUMBER(SEARCH('Your rates'!$B$31:$B$36,$P34))*'Your rates'!$C$31:$C$36))</f>
        <v/>
      </c>
    </row>
    <row r="35">
      <c r="A35" s="26">
        <f>IFERROR(TRIM(INDEX(Requests!$A35:$AN35,MATCH(Lists!$B$2,Requests!$A$1:$AN$1,0))&amp;""),"")</f>
        <v/>
      </c>
      <c r="B35" s="26">
        <f>IFERROR(TRIM(INDEX(Requests!$A35:$AN35,MATCH(Lists!$B$3,Requests!$A$1:$AN$1,0))&amp;""),"")</f>
        <v/>
      </c>
      <c r="C35" s="27">
        <f>IF(OR($A35="",$J35="",$K35="",$M35="",$N35="",'Your rates'!$C$5=""),"",ROUND(MAX(N('Your rates'!$C$37),('Your rates'!$C$5+$Q35+$R35)*$S35*$T35*$U35+$V35),2))</f>
        <v/>
      </c>
      <c r="D35" s="27">
        <f>IF(OR($C35="",N('Your rates'!$C$38)=0),"",ROUND($C35*'Your rates'!$C$38,2))</f>
        <v/>
      </c>
      <c r="E35" s="28">
        <f>IF($A35="","",MID(IF($I35=Lists!$B$13,", office or commercial space","")&amp;IF($L35=Lists!$B$14,", size not sure","")&amp;IF($M35=Lists!$B$15,", not cleaned in a while",""),3,200))</f>
        <v/>
      </c>
      <c r="F35" s="28">
        <f>IF($A35="","",MID(IF($J35="",", bedrooms","")&amp;IF($K35="",", bathrooms","")&amp;IF($M35="",", condition","")&amp;IF($N35="",", which clean","")&amp;IF($O35="",", how often",""),3,200))</f>
        <v/>
      </c>
      <c r="G35" s="28">
        <f>IF($A35="","",MID(IF('Your rates'!$C$5="",", base price","")&amp;IF(AND($J35&lt;&gt;"",IFERROR(INDEX('Your rates'!$C$6:$C$11,MATCH($J35,'Your rates'!$B$6:$B$11,0))&amp;"","")=""),", bedrooms","")&amp;IF(AND($K35&lt;&gt;"",IFERROR(INDEX('Your rates'!$C$12:$C$17,MATCH($K35,'Your rates'!$B$12:$B$17,0))&amp;"","")=""),", bathrooms","")&amp;IF(AND($M35&lt;&gt;"",IFERROR(INDEX('Your rates'!$C$18:$C$21,MATCH($M35,'Your rates'!$B$18:$B$21,0))&amp;"","")=""),", condition","")&amp;IF(AND($N35&lt;&gt;"",IFERROR(INDEX('Your rates'!$C$22:$C$25,MATCH($N35,'Your rates'!$B$22:$B$25,0))&amp;"","")=""),", type of clean","")&amp;IF(AND($O35&lt;&gt;"",IFERROR(INDEX('Your rates'!$C$26:$C$30,MATCH($O35,'Your rates'!$B$26:$B$30,0))&amp;"","")=""),", how often",""),3,200))</f>
        <v/>
      </c>
      <c r="H35" s="28">
        <f>IF($A35="","",IF($P35="","",IF(LEN($P35)-LEN(SUBSTITUTE($P35,",",""))+1&gt;SUMPRODUCT(ISNUMBER(SEARCH('Your rates'!$B$31:$B$36,$P35))*1),"Extra not on your list","")))</f>
        <v/>
      </c>
      <c r="I35" s="26">
        <f>IFERROR(TRIM(INDEX(Requests!$A35:$AN35,MATCH(Lists!$B$4,Requests!$A$1:$AN$1,0))&amp;""),"")</f>
        <v/>
      </c>
      <c r="J35" s="26">
        <f>IFERROR(TRIM(INDEX(Requests!$A35:$AN35,MATCH(Lists!$B$5,Requests!$A$1:$AN$1,0))&amp;""),"")</f>
        <v/>
      </c>
      <c r="K35" s="26">
        <f>IFERROR(TRIM(INDEX(Requests!$A35:$AN35,MATCH(Lists!$B$6,Requests!$A$1:$AN$1,0))&amp;""),"")</f>
        <v/>
      </c>
      <c r="L35" s="26">
        <f>IFERROR(TRIM(INDEX(Requests!$A35:$AN35,MATCH(Lists!$B$7,Requests!$A$1:$AN$1,0))&amp;""),"")</f>
        <v/>
      </c>
      <c r="M35" s="26">
        <f>IFERROR(TRIM(INDEX(Requests!$A35:$AN35,MATCH(Lists!$B$8,Requests!$A$1:$AN$1,0))&amp;""),"")</f>
        <v/>
      </c>
      <c r="N35" s="26">
        <f>IFERROR(TRIM(INDEX(Requests!$A35:$AN35,MATCH(Lists!$B$9,Requests!$A$1:$AN$1,0))&amp;""),"")</f>
        <v/>
      </c>
      <c r="O35" s="26">
        <f>IFERROR(TRIM(INDEX(Requests!$A35:$AN35,MATCH(Lists!$B$11,Requests!$A$1:$AN$1,0))&amp;""),"")</f>
        <v/>
      </c>
      <c r="P35" s="26">
        <f>IFERROR(TRIM(INDEX(Requests!$A35:$AN35,MATCH(Lists!$B$10,Requests!$A$1:$AN$1,0))&amp;""),"")</f>
        <v/>
      </c>
      <c r="Q35" s="29">
        <f>IF($A35="","",IFERROR(N(INDEX('Your rates'!$C$6:$C$11,MATCH($J35,'Your rates'!$B$6:$B$11,0))),0))</f>
        <v/>
      </c>
      <c r="R35" s="29">
        <f>IF($A35="","",IFERROR(N(INDEX('Your rates'!$C$12:$C$17,MATCH($K35,'Your rates'!$B$12:$B$17,0))),0))</f>
        <v/>
      </c>
      <c r="S35" s="30">
        <f>IF($A35="","",IFERROR(IF(INDEX('Your rates'!$C$18:$C$21,MATCH($M35,'Your rates'!$B$18:$B$21,0))&amp;""="",1,INDEX('Your rates'!$C$18:$C$21,MATCH($M35,'Your rates'!$B$18:$B$21,0))),1))</f>
        <v/>
      </c>
      <c r="T35" s="30">
        <f>IF($A35="","",IFERROR(IF(INDEX('Your rates'!$C$22:$C$25,MATCH($N35,'Your rates'!$B$22:$B$25,0))&amp;""="",1,INDEX('Your rates'!$C$22:$C$25,MATCH($N35,'Your rates'!$B$22:$B$25,0))),1))</f>
        <v/>
      </c>
      <c r="U35" s="30">
        <f>IF($A35="","",IFERROR(IF(INDEX('Your rates'!$C$26:$C$30,MATCH($O35,'Your rates'!$B$26:$B$30,0))&amp;""="",1,INDEX('Your rates'!$C$26:$C$30,MATCH($O35,'Your rates'!$B$26:$B$30,0))),1))</f>
        <v/>
      </c>
      <c r="V35" s="29">
        <f>IF($A35="","",SUMPRODUCT(ISNUMBER(SEARCH('Your rates'!$B$31:$B$36,$P35))*'Your rates'!$C$31:$C$36))</f>
        <v/>
      </c>
    </row>
    <row r="36">
      <c r="A36" s="26">
        <f>IFERROR(TRIM(INDEX(Requests!$A36:$AN36,MATCH(Lists!$B$2,Requests!$A$1:$AN$1,0))&amp;""),"")</f>
        <v/>
      </c>
      <c r="B36" s="26">
        <f>IFERROR(TRIM(INDEX(Requests!$A36:$AN36,MATCH(Lists!$B$3,Requests!$A$1:$AN$1,0))&amp;""),"")</f>
        <v/>
      </c>
      <c r="C36" s="27">
        <f>IF(OR($A36="",$J36="",$K36="",$M36="",$N36="",'Your rates'!$C$5=""),"",ROUND(MAX(N('Your rates'!$C$37),('Your rates'!$C$5+$Q36+$R36)*$S36*$T36*$U36+$V36),2))</f>
        <v/>
      </c>
      <c r="D36" s="27">
        <f>IF(OR($C36="",N('Your rates'!$C$38)=0),"",ROUND($C36*'Your rates'!$C$38,2))</f>
        <v/>
      </c>
      <c r="E36" s="28">
        <f>IF($A36="","",MID(IF($I36=Lists!$B$13,", office or commercial space","")&amp;IF($L36=Lists!$B$14,", size not sure","")&amp;IF($M36=Lists!$B$15,", not cleaned in a while",""),3,200))</f>
        <v/>
      </c>
      <c r="F36" s="28">
        <f>IF($A36="","",MID(IF($J36="",", bedrooms","")&amp;IF($K36="",", bathrooms","")&amp;IF($M36="",", condition","")&amp;IF($N36="",", which clean","")&amp;IF($O36="",", how often",""),3,200))</f>
        <v/>
      </c>
      <c r="G36" s="28">
        <f>IF($A36="","",MID(IF('Your rates'!$C$5="",", base price","")&amp;IF(AND($J36&lt;&gt;"",IFERROR(INDEX('Your rates'!$C$6:$C$11,MATCH($J36,'Your rates'!$B$6:$B$11,0))&amp;"","")=""),", bedrooms","")&amp;IF(AND($K36&lt;&gt;"",IFERROR(INDEX('Your rates'!$C$12:$C$17,MATCH($K36,'Your rates'!$B$12:$B$17,0))&amp;"","")=""),", bathrooms","")&amp;IF(AND($M36&lt;&gt;"",IFERROR(INDEX('Your rates'!$C$18:$C$21,MATCH($M36,'Your rates'!$B$18:$B$21,0))&amp;"","")=""),", condition","")&amp;IF(AND($N36&lt;&gt;"",IFERROR(INDEX('Your rates'!$C$22:$C$25,MATCH($N36,'Your rates'!$B$22:$B$25,0))&amp;"","")=""),", type of clean","")&amp;IF(AND($O36&lt;&gt;"",IFERROR(INDEX('Your rates'!$C$26:$C$30,MATCH($O36,'Your rates'!$B$26:$B$30,0))&amp;"","")=""),", how often",""),3,200))</f>
        <v/>
      </c>
      <c r="H36" s="28">
        <f>IF($A36="","",IF($P36="","",IF(LEN($P36)-LEN(SUBSTITUTE($P36,",",""))+1&gt;SUMPRODUCT(ISNUMBER(SEARCH('Your rates'!$B$31:$B$36,$P36))*1),"Extra not on your list","")))</f>
        <v/>
      </c>
      <c r="I36" s="26">
        <f>IFERROR(TRIM(INDEX(Requests!$A36:$AN36,MATCH(Lists!$B$4,Requests!$A$1:$AN$1,0))&amp;""),"")</f>
        <v/>
      </c>
      <c r="J36" s="26">
        <f>IFERROR(TRIM(INDEX(Requests!$A36:$AN36,MATCH(Lists!$B$5,Requests!$A$1:$AN$1,0))&amp;""),"")</f>
        <v/>
      </c>
      <c r="K36" s="26">
        <f>IFERROR(TRIM(INDEX(Requests!$A36:$AN36,MATCH(Lists!$B$6,Requests!$A$1:$AN$1,0))&amp;""),"")</f>
        <v/>
      </c>
      <c r="L36" s="26">
        <f>IFERROR(TRIM(INDEX(Requests!$A36:$AN36,MATCH(Lists!$B$7,Requests!$A$1:$AN$1,0))&amp;""),"")</f>
        <v/>
      </c>
      <c r="M36" s="26">
        <f>IFERROR(TRIM(INDEX(Requests!$A36:$AN36,MATCH(Lists!$B$8,Requests!$A$1:$AN$1,0))&amp;""),"")</f>
        <v/>
      </c>
      <c r="N36" s="26">
        <f>IFERROR(TRIM(INDEX(Requests!$A36:$AN36,MATCH(Lists!$B$9,Requests!$A$1:$AN$1,0))&amp;""),"")</f>
        <v/>
      </c>
      <c r="O36" s="26">
        <f>IFERROR(TRIM(INDEX(Requests!$A36:$AN36,MATCH(Lists!$B$11,Requests!$A$1:$AN$1,0))&amp;""),"")</f>
        <v/>
      </c>
      <c r="P36" s="26">
        <f>IFERROR(TRIM(INDEX(Requests!$A36:$AN36,MATCH(Lists!$B$10,Requests!$A$1:$AN$1,0))&amp;""),"")</f>
        <v/>
      </c>
      <c r="Q36" s="29">
        <f>IF($A36="","",IFERROR(N(INDEX('Your rates'!$C$6:$C$11,MATCH($J36,'Your rates'!$B$6:$B$11,0))),0))</f>
        <v/>
      </c>
      <c r="R36" s="29">
        <f>IF($A36="","",IFERROR(N(INDEX('Your rates'!$C$12:$C$17,MATCH($K36,'Your rates'!$B$12:$B$17,0))),0))</f>
        <v/>
      </c>
      <c r="S36" s="30">
        <f>IF($A36="","",IFERROR(IF(INDEX('Your rates'!$C$18:$C$21,MATCH($M36,'Your rates'!$B$18:$B$21,0))&amp;""="",1,INDEX('Your rates'!$C$18:$C$21,MATCH($M36,'Your rates'!$B$18:$B$21,0))),1))</f>
        <v/>
      </c>
      <c r="T36" s="30">
        <f>IF($A36="","",IFERROR(IF(INDEX('Your rates'!$C$22:$C$25,MATCH($N36,'Your rates'!$B$22:$B$25,0))&amp;""="",1,INDEX('Your rates'!$C$22:$C$25,MATCH($N36,'Your rates'!$B$22:$B$25,0))),1))</f>
        <v/>
      </c>
      <c r="U36" s="30">
        <f>IF($A36="","",IFERROR(IF(INDEX('Your rates'!$C$26:$C$30,MATCH($O36,'Your rates'!$B$26:$B$30,0))&amp;""="",1,INDEX('Your rates'!$C$26:$C$30,MATCH($O36,'Your rates'!$B$26:$B$30,0))),1))</f>
        <v/>
      </c>
      <c r="V36" s="29">
        <f>IF($A36="","",SUMPRODUCT(ISNUMBER(SEARCH('Your rates'!$B$31:$B$36,$P36))*'Your rates'!$C$31:$C$36))</f>
        <v/>
      </c>
    </row>
    <row r="37">
      <c r="A37" s="26">
        <f>IFERROR(TRIM(INDEX(Requests!$A37:$AN37,MATCH(Lists!$B$2,Requests!$A$1:$AN$1,0))&amp;""),"")</f>
        <v/>
      </c>
      <c r="B37" s="26">
        <f>IFERROR(TRIM(INDEX(Requests!$A37:$AN37,MATCH(Lists!$B$3,Requests!$A$1:$AN$1,0))&amp;""),"")</f>
        <v/>
      </c>
      <c r="C37" s="27">
        <f>IF(OR($A37="",$J37="",$K37="",$M37="",$N37="",'Your rates'!$C$5=""),"",ROUND(MAX(N('Your rates'!$C$37),('Your rates'!$C$5+$Q37+$R37)*$S37*$T37*$U37+$V37),2))</f>
        <v/>
      </c>
      <c r="D37" s="27">
        <f>IF(OR($C37="",N('Your rates'!$C$38)=0),"",ROUND($C37*'Your rates'!$C$38,2))</f>
        <v/>
      </c>
      <c r="E37" s="28">
        <f>IF($A37="","",MID(IF($I37=Lists!$B$13,", office or commercial space","")&amp;IF($L37=Lists!$B$14,", size not sure","")&amp;IF($M37=Lists!$B$15,", not cleaned in a while",""),3,200))</f>
        <v/>
      </c>
      <c r="F37" s="28">
        <f>IF($A37="","",MID(IF($J37="",", bedrooms","")&amp;IF($K37="",", bathrooms","")&amp;IF($M37="",", condition","")&amp;IF($N37="",", which clean","")&amp;IF($O37="",", how often",""),3,200))</f>
        <v/>
      </c>
      <c r="G37" s="28">
        <f>IF($A37="","",MID(IF('Your rates'!$C$5="",", base price","")&amp;IF(AND($J37&lt;&gt;"",IFERROR(INDEX('Your rates'!$C$6:$C$11,MATCH($J37,'Your rates'!$B$6:$B$11,0))&amp;"","")=""),", bedrooms","")&amp;IF(AND($K37&lt;&gt;"",IFERROR(INDEX('Your rates'!$C$12:$C$17,MATCH($K37,'Your rates'!$B$12:$B$17,0))&amp;"","")=""),", bathrooms","")&amp;IF(AND($M37&lt;&gt;"",IFERROR(INDEX('Your rates'!$C$18:$C$21,MATCH($M37,'Your rates'!$B$18:$B$21,0))&amp;"","")=""),", condition","")&amp;IF(AND($N37&lt;&gt;"",IFERROR(INDEX('Your rates'!$C$22:$C$25,MATCH($N37,'Your rates'!$B$22:$B$25,0))&amp;"","")=""),", type of clean","")&amp;IF(AND($O37&lt;&gt;"",IFERROR(INDEX('Your rates'!$C$26:$C$30,MATCH($O37,'Your rates'!$B$26:$B$30,0))&amp;"","")=""),", how often",""),3,200))</f>
        <v/>
      </c>
      <c r="H37" s="28">
        <f>IF($A37="","",IF($P37="","",IF(LEN($P37)-LEN(SUBSTITUTE($P37,",",""))+1&gt;SUMPRODUCT(ISNUMBER(SEARCH('Your rates'!$B$31:$B$36,$P37))*1),"Extra not on your list","")))</f>
        <v/>
      </c>
      <c r="I37" s="26">
        <f>IFERROR(TRIM(INDEX(Requests!$A37:$AN37,MATCH(Lists!$B$4,Requests!$A$1:$AN$1,0))&amp;""),"")</f>
        <v/>
      </c>
      <c r="J37" s="26">
        <f>IFERROR(TRIM(INDEX(Requests!$A37:$AN37,MATCH(Lists!$B$5,Requests!$A$1:$AN$1,0))&amp;""),"")</f>
        <v/>
      </c>
      <c r="K37" s="26">
        <f>IFERROR(TRIM(INDEX(Requests!$A37:$AN37,MATCH(Lists!$B$6,Requests!$A$1:$AN$1,0))&amp;""),"")</f>
        <v/>
      </c>
      <c r="L37" s="26">
        <f>IFERROR(TRIM(INDEX(Requests!$A37:$AN37,MATCH(Lists!$B$7,Requests!$A$1:$AN$1,0))&amp;""),"")</f>
        <v/>
      </c>
      <c r="M37" s="26">
        <f>IFERROR(TRIM(INDEX(Requests!$A37:$AN37,MATCH(Lists!$B$8,Requests!$A$1:$AN$1,0))&amp;""),"")</f>
        <v/>
      </c>
      <c r="N37" s="26">
        <f>IFERROR(TRIM(INDEX(Requests!$A37:$AN37,MATCH(Lists!$B$9,Requests!$A$1:$AN$1,0))&amp;""),"")</f>
        <v/>
      </c>
      <c r="O37" s="26">
        <f>IFERROR(TRIM(INDEX(Requests!$A37:$AN37,MATCH(Lists!$B$11,Requests!$A$1:$AN$1,0))&amp;""),"")</f>
        <v/>
      </c>
      <c r="P37" s="26">
        <f>IFERROR(TRIM(INDEX(Requests!$A37:$AN37,MATCH(Lists!$B$10,Requests!$A$1:$AN$1,0))&amp;""),"")</f>
        <v/>
      </c>
      <c r="Q37" s="29">
        <f>IF($A37="","",IFERROR(N(INDEX('Your rates'!$C$6:$C$11,MATCH($J37,'Your rates'!$B$6:$B$11,0))),0))</f>
        <v/>
      </c>
      <c r="R37" s="29">
        <f>IF($A37="","",IFERROR(N(INDEX('Your rates'!$C$12:$C$17,MATCH($K37,'Your rates'!$B$12:$B$17,0))),0))</f>
        <v/>
      </c>
      <c r="S37" s="30">
        <f>IF($A37="","",IFERROR(IF(INDEX('Your rates'!$C$18:$C$21,MATCH($M37,'Your rates'!$B$18:$B$21,0))&amp;""="",1,INDEX('Your rates'!$C$18:$C$21,MATCH($M37,'Your rates'!$B$18:$B$21,0))),1))</f>
        <v/>
      </c>
      <c r="T37" s="30">
        <f>IF($A37="","",IFERROR(IF(INDEX('Your rates'!$C$22:$C$25,MATCH($N37,'Your rates'!$B$22:$B$25,0))&amp;""="",1,INDEX('Your rates'!$C$22:$C$25,MATCH($N37,'Your rates'!$B$22:$B$25,0))),1))</f>
        <v/>
      </c>
      <c r="U37" s="30">
        <f>IF($A37="","",IFERROR(IF(INDEX('Your rates'!$C$26:$C$30,MATCH($O37,'Your rates'!$B$26:$B$30,0))&amp;""="",1,INDEX('Your rates'!$C$26:$C$30,MATCH($O37,'Your rates'!$B$26:$B$30,0))),1))</f>
        <v/>
      </c>
      <c r="V37" s="29">
        <f>IF($A37="","",SUMPRODUCT(ISNUMBER(SEARCH('Your rates'!$B$31:$B$36,$P37))*'Your rates'!$C$31:$C$36))</f>
        <v/>
      </c>
    </row>
    <row r="38">
      <c r="A38" s="26">
        <f>IFERROR(TRIM(INDEX(Requests!$A38:$AN38,MATCH(Lists!$B$2,Requests!$A$1:$AN$1,0))&amp;""),"")</f>
        <v/>
      </c>
      <c r="B38" s="26">
        <f>IFERROR(TRIM(INDEX(Requests!$A38:$AN38,MATCH(Lists!$B$3,Requests!$A$1:$AN$1,0))&amp;""),"")</f>
        <v/>
      </c>
      <c r="C38" s="27">
        <f>IF(OR($A38="",$J38="",$K38="",$M38="",$N38="",'Your rates'!$C$5=""),"",ROUND(MAX(N('Your rates'!$C$37),('Your rates'!$C$5+$Q38+$R38)*$S38*$T38*$U38+$V38),2))</f>
        <v/>
      </c>
      <c r="D38" s="27">
        <f>IF(OR($C38="",N('Your rates'!$C$38)=0),"",ROUND($C38*'Your rates'!$C$38,2))</f>
        <v/>
      </c>
      <c r="E38" s="28">
        <f>IF($A38="","",MID(IF($I38=Lists!$B$13,", office or commercial space","")&amp;IF($L38=Lists!$B$14,", size not sure","")&amp;IF($M38=Lists!$B$15,", not cleaned in a while",""),3,200))</f>
        <v/>
      </c>
      <c r="F38" s="28">
        <f>IF($A38="","",MID(IF($J38="",", bedrooms","")&amp;IF($K38="",", bathrooms","")&amp;IF($M38="",", condition","")&amp;IF($N38="",", which clean","")&amp;IF($O38="",", how often",""),3,200))</f>
        <v/>
      </c>
      <c r="G38" s="28">
        <f>IF($A38="","",MID(IF('Your rates'!$C$5="",", base price","")&amp;IF(AND($J38&lt;&gt;"",IFERROR(INDEX('Your rates'!$C$6:$C$11,MATCH($J38,'Your rates'!$B$6:$B$11,0))&amp;"","")=""),", bedrooms","")&amp;IF(AND($K38&lt;&gt;"",IFERROR(INDEX('Your rates'!$C$12:$C$17,MATCH($K38,'Your rates'!$B$12:$B$17,0))&amp;"","")=""),", bathrooms","")&amp;IF(AND($M38&lt;&gt;"",IFERROR(INDEX('Your rates'!$C$18:$C$21,MATCH($M38,'Your rates'!$B$18:$B$21,0))&amp;"","")=""),", condition","")&amp;IF(AND($N38&lt;&gt;"",IFERROR(INDEX('Your rates'!$C$22:$C$25,MATCH($N38,'Your rates'!$B$22:$B$25,0))&amp;"","")=""),", type of clean","")&amp;IF(AND($O38&lt;&gt;"",IFERROR(INDEX('Your rates'!$C$26:$C$30,MATCH($O38,'Your rates'!$B$26:$B$30,0))&amp;"","")=""),", how often",""),3,200))</f>
        <v/>
      </c>
      <c r="H38" s="28">
        <f>IF($A38="","",IF($P38="","",IF(LEN($P38)-LEN(SUBSTITUTE($P38,",",""))+1&gt;SUMPRODUCT(ISNUMBER(SEARCH('Your rates'!$B$31:$B$36,$P38))*1),"Extra not on your list","")))</f>
        <v/>
      </c>
      <c r="I38" s="26">
        <f>IFERROR(TRIM(INDEX(Requests!$A38:$AN38,MATCH(Lists!$B$4,Requests!$A$1:$AN$1,0))&amp;""),"")</f>
        <v/>
      </c>
      <c r="J38" s="26">
        <f>IFERROR(TRIM(INDEX(Requests!$A38:$AN38,MATCH(Lists!$B$5,Requests!$A$1:$AN$1,0))&amp;""),"")</f>
        <v/>
      </c>
      <c r="K38" s="26">
        <f>IFERROR(TRIM(INDEX(Requests!$A38:$AN38,MATCH(Lists!$B$6,Requests!$A$1:$AN$1,0))&amp;""),"")</f>
        <v/>
      </c>
      <c r="L38" s="26">
        <f>IFERROR(TRIM(INDEX(Requests!$A38:$AN38,MATCH(Lists!$B$7,Requests!$A$1:$AN$1,0))&amp;""),"")</f>
        <v/>
      </c>
      <c r="M38" s="26">
        <f>IFERROR(TRIM(INDEX(Requests!$A38:$AN38,MATCH(Lists!$B$8,Requests!$A$1:$AN$1,0))&amp;""),"")</f>
        <v/>
      </c>
      <c r="N38" s="26">
        <f>IFERROR(TRIM(INDEX(Requests!$A38:$AN38,MATCH(Lists!$B$9,Requests!$A$1:$AN$1,0))&amp;""),"")</f>
        <v/>
      </c>
      <c r="O38" s="26">
        <f>IFERROR(TRIM(INDEX(Requests!$A38:$AN38,MATCH(Lists!$B$11,Requests!$A$1:$AN$1,0))&amp;""),"")</f>
        <v/>
      </c>
      <c r="P38" s="26">
        <f>IFERROR(TRIM(INDEX(Requests!$A38:$AN38,MATCH(Lists!$B$10,Requests!$A$1:$AN$1,0))&amp;""),"")</f>
        <v/>
      </c>
      <c r="Q38" s="29">
        <f>IF($A38="","",IFERROR(N(INDEX('Your rates'!$C$6:$C$11,MATCH($J38,'Your rates'!$B$6:$B$11,0))),0))</f>
        <v/>
      </c>
      <c r="R38" s="29">
        <f>IF($A38="","",IFERROR(N(INDEX('Your rates'!$C$12:$C$17,MATCH($K38,'Your rates'!$B$12:$B$17,0))),0))</f>
        <v/>
      </c>
      <c r="S38" s="30">
        <f>IF($A38="","",IFERROR(IF(INDEX('Your rates'!$C$18:$C$21,MATCH($M38,'Your rates'!$B$18:$B$21,0))&amp;""="",1,INDEX('Your rates'!$C$18:$C$21,MATCH($M38,'Your rates'!$B$18:$B$21,0))),1))</f>
        <v/>
      </c>
      <c r="T38" s="30">
        <f>IF($A38="","",IFERROR(IF(INDEX('Your rates'!$C$22:$C$25,MATCH($N38,'Your rates'!$B$22:$B$25,0))&amp;""="",1,INDEX('Your rates'!$C$22:$C$25,MATCH($N38,'Your rates'!$B$22:$B$25,0))),1))</f>
        <v/>
      </c>
      <c r="U38" s="30">
        <f>IF($A38="","",IFERROR(IF(INDEX('Your rates'!$C$26:$C$30,MATCH($O38,'Your rates'!$B$26:$B$30,0))&amp;""="",1,INDEX('Your rates'!$C$26:$C$30,MATCH($O38,'Your rates'!$B$26:$B$30,0))),1))</f>
        <v/>
      </c>
      <c r="V38" s="29">
        <f>IF($A38="","",SUMPRODUCT(ISNUMBER(SEARCH('Your rates'!$B$31:$B$36,$P38))*'Your rates'!$C$31:$C$36))</f>
        <v/>
      </c>
    </row>
    <row r="39">
      <c r="A39" s="26">
        <f>IFERROR(TRIM(INDEX(Requests!$A39:$AN39,MATCH(Lists!$B$2,Requests!$A$1:$AN$1,0))&amp;""),"")</f>
        <v/>
      </c>
      <c r="B39" s="26">
        <f>IFERROR(TRIM(INDEX(Requests!$A39:$AN39,MATCH(Lists!$B$3,Requests!$A$1:$AN$1,0))&amp;""),"")</f>
        <v/>
      </c>
      <c r="C39" s="27">
        <f>IF(OR($A39="",$J39="",$K39="",$M39="",$N39="",'Your rates'!$C$5=""),"",ROUND(MAX(N('Your rates'!$C$37),('Your rates'!$C$5+$Q39+$R39)*$S39*$T39*$U39+$V39),2))</f>
        <v/>
      </c>
      <c r="D39" s="27">
        <f>IF(OR($C39="",N('Your rates'!$C$38)=0),"",ROUND($C39*'Your rates'!$C$38,2))</f>
        <v/>
      </c>
      <c r="E39" s="28">
        <f>IF($A39="","",MID(IF($I39=Lists!$B$13,", office or commercial space","")&amp;IF($L39=Lists!$B$14,", size not sure","")&amp;IF($M39=Lists!$B$15,", not cleaned in a while",""),3,200))</f>
        <v/>
      </c>
      <c r="F39" s="28">
        <f>IF($A39="","",MID(IF($J39="",", bedrooms","")&amp;IF($K39="",", bathrooms","")&amp;IF($M39="",", condition","")&amp;IF($N39="",", which clean","")&amp;IF($O39="",", how often",""),3,200))</f>
        <v/>
      </c>
      <c r="G39" s="28">
        <f>IF($A39="","",MID(IF('Your rates'!$C$5="",", base price","")&amp;IF(AND($J39&lt;&gt;"",IFERROR(INDEX('Your rates'!$C$6:$C$11,MATCH($J39,'Your rates'!$B$6:$B$11,0))&amp;"","")=""),", bedrooms","")&amp;IF(AND($K39&lt;&gt;"",IFERROR(INDEX('Your rates'!$C$12:$C$17,MATCH($K39,'Your rates'!$B$12:$B$17,0))&amp;"","")=""),", bathrooms","")&amp;IF(AND($M39&lt;&gt;"",IFERROR(INDEX('Your rates'!$C$18:$C$21,MATCH($M39,'Your rates'!$B$18:$B$21,0))&amp;"","")=""),", condition","")&amp;IF(AND($N39&lt;&gt;"",IFERROR(INDEX('Your rates'!$C$22:$C$25,MATCH($N39,'Your rates'!$B$22:$B$25,0))&amp;"","")=""),", type of clean","")&amp;IF(AND($O39&lt;&gt;"",IFERROR(INDEX('Your rates'!$C$26:$C$30,MATCH($O39,'Your rates'!$B$26:$B$30,0))&amp;"","")=""),", how often",""),3,200))</f>
        <v/>
      </c>
      <c r="H39" s="28">
        <f>IF($A39="","",IF($P39="","",IF(LEN($P39)-LEN(SUBSTITUTE($P39,",",""))+1&gt;SUMPRODUCT(ISNUMBER(SEARCH('Your rates'!$B$31:$B$36,$P39))*1),"Extra not on your list","")))</f>
        <v/>
      </c>
      <c r="I39" s="26">
        <f>IFERROR(TRIM(INDEX(Requests!$A39:$AN39,MATCH(Lists!$B$4,Requests!$A$1:$AN$1,0))&amp;""),"")</f>
        <v/>
      </c>
      <c r="J39" s="26">
        <f>IFERROR(TRIM(INDEX(Requests!$A39:$AN39,MATCH(Lists!$B$5,Requests!$A$1:$AN$1,0))&amp;""),"")</f>
        <v/>
      </c>
      <c r="K39" s="26">
        <f>IFERROR(TRIM(INDEX(Requests!$A39:$AN39,MATCH(Lists!$B$6,Requests!$A$1:$AN$1,0))&amp;""),"")</f>
        <v/>
      </c>
      <c r="L39" s="26">
        <f>IFERROR(TRIM(INDEX(Requests!$A39:$AN39,MATCH(Lists!$B$7,Requests!$A$1:$AN$1,0))&amp;""),"")</f>
        <v/>
      </c>
      <c r="M39" s="26">
        <f>IFERROR(TRIM(INDEX(Requests!$A39:$AN39,MATCH(Lists!$B$8,Requests!$A$1:$AN$1,0))&amp;""),"")</f>
        <v/>
      </c>
      <c r="N39" s="26">
        <f>IFERROR(TRIM(INDEX(Requests!$A39:$AN39,MATCH(Lists!$B$9,Requests!$A$1:$AN$1,0))&amp;""),"")</f>
        <v/>
      </c>
      <c r="O39" s="26">
        <f>IFERROR(TRIM(INDEX(Requests!$A39:$AN39,MATCH(Lists!$B$11,Requests!$A$1:$AN$1,0))&amp;""),"")</f>
        <v/>
      </c>
      <c r="P39" s="26">
        <f>IFERROR(TRIM(INDEX(Requests!$A39:$AN39,MATCH(Lists!$B$10,Requests!$A$1:$AN$1,0))&amp;""),"")</f>
        <v/>
      </c>
      <c r="Q39" s="29">
        <f>IF($A39="","",IFERROR(N(INDEX('Your rates'!$C$6:$C$11,MATCH($J39,'Your rates'!$B$6:$B$11,0))),0))</f>
        <v/>
      </c>
      <c r="R39" s="29">
        <f>IF($A39="","",IFERROR(N(INDEX('Your rates'!$C$12:$C$17,MATCH($K39,'Your rates'!$B$12:$B$17,0))),0))</f>
        <v/>
      </c>
      <c r="S39" s="30">
        <f>IF($A39="","",IFERROR(IF(INDEX('Your rates'!$C$18:$C$21,MATCH($M39,'Your rates'!$B$18:$B$21,0))&amp;""="",1,INDEX('Your rates'!$C$18:$C$21,MATCH($M39,'Your rates'!$B$18:$B$21,0))),1))</f>
        <v/>
      </c>
      <c r="T39" s="30">
        <f>IF($A39="","",IFERROR(IF(INDEX('Your rates'!$C$22:$C$25,MATCH($N39,'Your rates'!$B$22:$B$25,0))&amp;""="",1,INDEX('Your rates'!$C$22:$C$25,MATCH($N39,'Your rates'!$B$22:$B$25,0))),1))</f>
        <v/>
      </c>
      <c r="U39" s="30">
        <f>IF($A39="","",IFERROR(IF(INDEX('Your rates'!$C$26:$C$30,MATCH($O39,'Your rates'!$B$26:$B$30,0))&amp;""="",1,INDEX('Your rates'!$C$26:$C$30,MATCH($O39,'Your rates'!$B$26:$B$30,0))),1))</f>
        <v/>
      </c>
      <c r="V39" s="29">
        <f>IF($A39="","",SUMPRODUCT(ISNUMBER(SEARCH('Your rates'!$B$31:$B$36,$P39))*'Your rates'!$C$31:$C$36))</f>
        <v/>
      </c>
    </row>
    <row r="40">
      <c r="A40" s="26">
        <f>IFERROR(TRIM(INDEX(Requests!$A40:$AN40,MATCH(Lists!$B$2,Requests!$A$1:$AN$1,0))&amp;""),"")</f>
        <v/>
      </c>
      <c r="B40" s="26">
        <f>IFERROR(TRIM(INDEX(Requests!$A40:$AN40,MATCH(Lists!$B$3,Requests!$A$1:$AN$1,0))&amp;""),"")</f>
        <v/>
      </c>
      <c r="C40" s="27">
        <f>IF(OR($A40="",$J40="",$K40="",$M40="",$N40="",'Your rates'!$C$5=""),"",ROUND(MAX(N('Your rates'!$C$37),('Your rates'!$C$5+$Q40+$R40)*$S40*$T40*$U40+$V40),2))</f>
        <v/>
      </c>
      <c r="D40" s="27">
        <f>IF(OR($C40="",N('Your rates'!$C$38)=0),"",ROUND($C40*'Your rates'!$C$38,2))</f>
        <v/>
      </c>
      <c r="E40" s="28">
        <f>IF($A40="","",MID(IF($I40=Lists!$B$13,", office or commercial space","")&amp;IF($L40=Lists!$B$14,", size not sure","")&amp;IF($M40=Lists!$B$15,", not cleaned in a while",""),3,200))</f>
        <v/>
      </c>
      <c r="F40" s="28">
        <f>IF($A40="","",MID(IF($J40="",", bedrooms","")&amp;IF($K40="",", bathrooms","")&amp;IF($M40="",", condition","")&amp;IF($N40="",", which clean","")&amp;IF($O40="",", how often",""),3,200))</f>
        <v/>
      </c>
      <c r="G40" s="28">
        <f>IF($A40="","",MID(IF('Your rates'!$C$5="",", base price","")&amp;IF(AND($J40&lt;&gt;"",IFERROR(INDEX('Your rates'!$C$6:$C$11,MATCH($J40,'Your rates'!$B$6:$B$11,0))&amp;"","")=""),", bedrooms","")&amp;IF(AND($K40&lt;&gt;"",IFERROR(INDEX('Your rates'!$C$12:$C$17,MATCH($K40,'Your rates'!$B$12:$B$17,0))&amp;"","")=""),", bathrooms","")&amp;IF(AND($M40&lt;&gt;"",IFERROR(INDEX('Your rates'!$C$18:$C$21,MATCH($M40,'Your rates'!$B$18:$B$21,0))&amp;"","")=""),", condition","")&amp;IF(AND($N40&lt;&gt;"",IFERROR(INDEX('Your rates'!$C$22:$C$25,MATCH($N40,'Your rates'!$B$22:$B$25,0))&amp;"","")=""),", type of clean","")&amp;IF(AND($O40&lt;&gt;"",IFERROR(INDEX('Your rates'!$C$26:$C$30,MATCH($O40,'Your rates'!$B$26:$B$30,0))&amp;"","")=""),", how often",""),3,200))</f>
        <v/>
      </c>
      <c r="H40" s="28">
        <f>IF($A40="","",IF($P40="","",IF(LEN($P40)-LEN(SUBSTITUTE($P40,",",""))+1&gt;SUMPRODUCT(ISNUMBER(SEARCH('Your rates'!$B$31:$B$36,$P40))*1),"Extra not on your list","")))</f>
        <v/>
      </c>
      <c r="I40" s="26">
        <f>IFERROR(TRIM(INDEX(Requests!$A40:$AN40,MATCH(Lists!$B$4,Requests!$A$1:$AN$1,0))&amp;""),"")</f>
        <v/>
      </c>
      <c r="J40" s="26">
        <f>IFERROR(TRIM(INDEX(Requests!$A40:$AN40,MATCH(Lists!$B$5,Requests!$A$1:$AN$1,0))&amp;""),"")</f>
        <v/>
      </c>
      <c r="K40" s="26">
        <f>IFERROR(TRIM(INDEX(Requests!$A40:$AN40,MATCH(Lists!$B$6,Requests!$A$1:$AN$1,0))&amp;""),"")</f>
        <v/>
      </c>
      <c r="L40" s="26">
        <f>IFERROR(TRIM(INDEX(Requests!$A40:$AN40,MATCH(Lists!$B$7,Requests!$A$1:$AN$1,0))&amp;""),"")</f>
        <v/>
      </c>
      <c r="M40" s="26">
        <f>IFERROR(TRIM(INDEX(Requests!$A40:$AN40,MATCH(Lists!$B$8,Requests!$A$1:$AN$1,0))&amp;""),"")</f>
        <v/>
      </c>
      <c r="N40" s="26">
        <f>IFERROR(TRIM(INDEX(Requests!$A40:$AN40,MATCH(Lists!$B$9,Requests!$A$1:$AN$1,0))&amp;""),"")</f>
        <v/>
      </c>
      <c r="O40" s="26">
        <f>IFERROR(TRIM(INDEX(Requests!$A40:$AN40,MATCH(Lists!$B$11,Requests!$A$1:$AN$1,0))&amp;""),"")</f>
        <v/>
      </c>
      <c r="P40" s="26">
        <f>IFERROR(TRIM(INDEX(Requests!$A40:$AN40,MATCH(Lists!$B$10,Requests!$A$1:$AN$1,0))&amp;""),"")</f>
        <v/>
      </c>
      <c r="Q40" s="29">
        <f>IF($A40="","",IFERROR(N(INDEX('Your rates'!$C$6:$C$11,MATCH($J40,'Your rates'!$B$6:$B$11,0))),0))</f>
        <v/>
      </c>
      <c r="R40" s="29">
        <f>IF($A40="","",IFERROR(N(INDEX('Your rates'!$C$12:$C$17,MATCH($K40,'Your rates'!$B$12:$B$17,0))),0))</f>
        <v/>
      </c>
      <c r="S40" s="30">
        <f>IF($A40="","",IFERROR(IF(INDEX('Your rates'!$C$18:$C$21,MATCH($M40,'Your rates'!$B$18:$B$21,0))&amp;""="",1,INDEX('Your rates'!$C$18:$C$21,MATCH($M40,'Your rates'!$B$18:$B$21,0))),1))</f>
        <v/>
      </c>
      <c r="T40" s="30">
        <f>IF($A40="","",IFERROR(IF(INDEX('Your rates'!$C$22:$C$25,MATCH($N40,'Your rates'!$B$22:$B$25,0))&amp;""="",1,INDEX('Your rates'!$C$22:$C$25,MATCH($N40,'Your rates'!$B$22:$B$25,0))),1))</f>
        <v/>
      </c>
      <c r="U40" s="30">
        <f>IF($A40="","",IFERROR(IF(INDEX('Your rates'!$C$26:$C$30,MATCH($O40,'Your rates'!$B$26:$B$30,0))&amp;""="",1,INDEX('Your rates'!$C$26:$C$30,MATCH($O40,'Your rates'!$B$26:$B$30,0))),1))</f>
        <v/>
      </c>
      <c r="V40" s="29">
        <f>IF($A40="","",SUMPRODUCT(ISNUMBER(SEARCH('Your rates'!$B$31:$B$36,$P40))*'Your rates'!$C$31:$C$36))</f>
        <v/>
      </c>
    </row>
    <row r="41">
      <c r="A41" s="26">
        <f>IFERROR(TRIM(INDEX(Requests!$A41:$AN41,MATCH(Lists!$B$2,Requests!$A$1:$AN$1,0))&amp;""),"")</f>
        <v/>
      </c>
      <c r="B41" s="26">
        <f>IFERROR(TRIM(INDEX(Requests!$A41:$AN41,MATCH(Lists!$B$3,Requests!$A$1:$AN$1,0))&amp;""),"")</f>
        <v/>
      </c>
      <c r="C41" s="27">
        <f>IF(OR($A41="",$J41="",$K41="",$M41="",$N41="",'Your rates'!$C$5=""),"",ROUND(MAX(N('Your rates'!$C$37),('Your rates'!$C$5+$Q41+$R41)*$S41*$T41*$U41+$V41),2))</f>
        <v/>
      </c>
      <c r="D41" s="27">
        <f>IF(OR($C41="",N('Your rates'!$C$38)=0),"",ROUND($C41*'Your rates'!$C$38,2))</f>
        <v/>
      </c>
      <c r="E41" s="28">
        <f>IF($A41="","",MID(IF($I41=Lists!$B$13,", office or commercial space","")&amp;IF($L41=Lists!$B$14,", size not sure","")&amp;IF($M41=Lists!$B$15,", not cleaned in a while",""),3,200))</f>
        <v/>
      </c>
      <c r="F41" s="28">
        <f>IF($A41="","",MID(IF($J41="",", bedrooms","")&amp;IF($K41="",", bathrooms","")&amp;IF($M41="",", condition","")&amp;IF($N41="",", which clean","")&amp;IF($O41="",", how often",""),3,200))</f>
        <v/>
      </c>
      <c r="G41" s="28">
        <f>IF($A41="","",MID(IF('Your rates'!$C$5="",", base price","")&amp;IF(AND($J41&lt;&gt;"",IFERROR(INDEX('Your rates'!$C$6:$C$11,MATCH($J41,'Your rates'!$B$6:$B$11,0))&amp;"","")=""),", bedrooms","")&amp;IF(AND($K41&lt;&gt;"",IFERROR(INDEX('Your rates'!$C$12:$C$17,MATCH($K41,'Your rates'!$B$12:$B$17,0))&amp;"","")=""),", bathrooms","")&amp;IF(AND($M41&lt;&gt;"",IFERROR(INDEX('Your rates'!$C$18:$C$21,MATCH($M41,'Your rates'!$B$18:$B$21,0))&amp;"","")=""),", condition","")&amp;IF(AND($N41&lt;&gt;"",IFERROR(INDEX('Your rates'!$C$22:$C$25,MATCH($N41,'Your rates'!$B$22:$B$25,0))&amp;"","")=""),", type of clean","")&amp;IF(AND($O41&lt;&gt;"",IFERROR(INDEX('Your rates'!$C$26:$C$30,MATCH($O41,'Your rates'!$B$26:$B$30,0))&amp;"","")=""),", how often",""),3,200))</f>
        <v/>
      </c>
      <c r="H41" s="28">
        <f>IF($A41="","",IF($P41="","",IF(LEN($P41)-LEN(SUBSTITUTE($P41,",",""))+1&gt;SUMPRODUCT(ISNUMBER(SEARCH('Your rates'!$B$31:$B$36,$P41))*1),"Extra not on your list","")))</f>
        <v/>
      </c>
      <c r="I41" s="26">
        <f>IFERROR(TRIM(INDEX(Requests!$A41:$AN41,MATCH(Lists!$B$4,Requests!$A$1:$AN$1,0))&amp;""),"")</f>
        <v/>
      </c>
      <c r="J41" s="26">
        <f>IFERROR(TRIM(INDEX(Requests!$A41:$AN41,MATCH(Lists!$B$5,Requests!$A$1:$AN$1,0))&amp;""),"")</f>
        <v/>
      </c>
      <c r="K41" s="26">
        <f>IFERROR(TRIM(INDEX(Requests!$A41:$AN41,MATCH(Lists!$B$6,Requests!$A$1:$AN$1,0))&amp;""),"")</f>
        <v/>
      </c>
      <c r="L41" s="26">
        <f>IFERROR(TRIM(INDEX(Requests!$A41:$AN41,MATCH(Lists!$B$7,Requests!$A$1:$AN$1,0))&amp;""),"")</f>
        <v/>
      </c>
      <c r="M41" s="26">
        <f>IFERROR(TRIM(INDEX(Requests!$A41:$AN41,MATCH(Lists!$B$8,Requests!$A$1:$AN$1,0))&amp;""),"")</f>
        <v/>
      </c>
      <c r="N41" s="26">
        <f>IFERROR(TRIM(INDEX(Requests!$A41:$AN41,MATCH(Lists!$B$9,Requests!$A$1:$AN$1,0))&amp;""),"")</f>
        <v/>
      </c>
      <c r="O41" s="26">
        <f>IFERROR(TRIM(INDEX(Requests!$A41:$AN41,MATCH(Lists!$B$11,Requests!$A$1:$AN$1,0))&amp;""),"")</f>
        <v/>
      </c>
      <c r="P41" s="26">
        <f>IFERROR(TRIM(INDEX(Requests!$A41:$AN41,MATCH(Lists!$B$10,Requests!$A$1:$AN$1,0))&amp;""),"")</f>
        <v/>
      </c>
      <c r="Q41" s="29">
        <f>IF($A41="","",IFERROR(N(INDEX('Your rates'!$C$6:$C$11,MATCH($J41,'Your rates'!$B$6:$B$11,0))),0))</f>
        <v/>
      </c>
      <c r="R41" s="29">
        <f>IF($A41="","",IFERROR(N(INDEX('Your rates'!$C$12:$C$17,MATCH($K41,'Your rates'!$B$12:$B$17,0))),0))</f>
        <v/>
      </c>
      <c r="S41" s="30">
        <f>IF($A41="","",IFERROR(IF(INDEX('Your rates'!$C$18:$C$21,MATCH($M41,'Your rates'!$B$18:$B$21,0))&amp;""="",1,INDEX('Your rates'!$C$18:$C$21,MATCH($M41,'Your rates'!$B$18:$B$21,0))),1))</f>
        <v/>
      </c>
      <c r="T41" s="30">
        <f>IF($A41="","",IFERROR(IF(INDEX('Your rates'!$C$22:$C$25,MATCH($N41,'Your rates'!$B$22:$B$25,0))&amp;""="",1,INDEX('Your rates'!$C$22:$C$25,MATCH($N41,'Your rates'!$B$22:$B$25,0))),1))</f>
        <v/>
      </c>
      <c r="U41" s="30">
        <f>IF($A41="","",IFERROR(IF(INDEX('Your rates'!$C$26:$C$30,MATCH($O41,'Your rates'!$B$26:$B$30,0))&amp;""="",1,INDEX('Your rates'!$C$26:$C$30,MATCH($O41,'Your rates'!$B$26:$B$30,0))),1))</f>
        <v/>
      </c>
      <c r="V41" s="29">
        <f>IF($A41="","",SUMPRODUCT(ISNUMBER(SEARCH('Your rates'!$B$31:$B$36,$P41))*'Your rates'!$C$31:$C$36))</f>
        <v/>
      </c>
    </row>
    <row r="42">
      <c r="A42" s="26">
        <f>IFERROR(TRIM(INDEX(Requests!$A42:$AN42,MATCH(Lists!$B$2,Requests!$A$1:$AN$1,0))&amp;""),"")</f>
        <v/>
      </c>
      <c r="B42" s="26">
        <f>IFERROR(TRIM(INDEX(Requests!$A42:$AN42,MATCH(Lists!$B$3,Requests!$A$1:$AN$1,0))&amp;""),"")</f>
        <v/>
      </c>
      <c r="C42" s="27">
        <f>IF(OR($A42="",$J42="",$K42="",$M42="",$N42="",'Your rates'!$C$5=""),"",ROUND(MAX(N('Your rates'!$C$37),('Your rates'!$C$5+$Q42+$R42)*$S42*$T42*$U42+$V42),2))</f>
        <v/>
      </c>
      <c r="D42" s="27">
        <f>IF(OR($C42="",N('Your rates'!$C$38)=0),"",ROUND($C42*'Your rates'!$C$38,2))</f>
        <v/>
      </c>
      <c r="E42" s="28">
        <f>IF($A42="","",MID(IF($I42=Lists!$B$13,", office or commercial space","")&amp;IF($L42=Lists!$B$14,", size not sure","")&amp;IF($M42=Lists!$B$15,", not cleaned in a while",""),3,200))</f>
        <v/>
      </c>
      <c r="F42" s="28">
        <f>IF($A42="","",MID(IF($J42="",", bedrooms","")&amp;IF($K42="",", bathrooms","")&amp;IF($M42="",", condition","")&amp;IF($N42="",", which clean","")&amp;IF($O42="",", how often",""),3,200))</f>
        <v/>
      </c>
      <c r="G42" s="28">
        <f>IF($A42="","",MID(IF('Your rates'!$C$5="",", base price","")&amp;IF(AND($J42&lt;&gt;"",IFERROR(INDEX('Your rates'!$C$6:$C$11,MATCH($J42,'Your rates'!$B$6:$B$11,0))&amp;"","")=""),", bedrooms","")&amp;IF(AND($K42&lt;&gt;"",IFERROR(INDEX('Your rates'!$C$12:$C$17,MATCH($K42,'Your rates'!$B$12:$B$17,0))&amp;"","")=""),", bathrooms","")&amp;IF(AND($M42&lt;&gt;"",IFERROR(INDEX('Your rates'!$C$18:$C$21,MATCH($M42,'Your rates'!$B$18:$B$21,0))&amp;"","")=""),", condition","")&amp;IF(AND($N42&lt;&gt;"",IFERROR(INDEX('Your rates'!$C$22:$C$25,MATCH($N42,'Your rates'!$B$22:$B$25,0))&amp;"","")=""),", type of clean","")&amp;IF(AND($O42&lt;&gt;"",IFERROR(INDEX('Your rates'!$C$26:$C$30,MATCH($O42,'Your rates'!$B$26:$B$30,0))&amp;"","")=""),", how often",""),3,200))</f>
        <v/>
      </c>
      <c r="H42" s="28">
        <f>IF($A42="","",IF($P42="","",IF(LEN($P42)-LEN(SUBSTITUTE($P42,",",""))+1&gt;SUMPRODUCT(ISNUMBER(SEARCH('Your rates'!$B$31:$B$36,$P42))*1),"Extra not on your list","")))</f>
        <v/>
      </c>
      <c r="I42" s="26">
        <f>IFERROR(TRIM(INDEX(Requests!$A42:$AN42,MATCH(Lists!$B$4,Requests!$A$1:$AN$1,0))&amp;""),"")</f>
        <v/>
      </c>
      <c r="J42" s="26">
        <f>IFERROR(TRIM(INDEX(Requests!$A42:$AN42,MATCH(Lists!$B$5,Requests!$A$1:$AN$1,0))&amp;""),"")</f>
        <v/>
      </c>
      <c r="K42" s="26">
        <f>IFERROR(TRIM(INDEX(Requests!$A42:$AN42,MATCH(Lists!$B$6,Requests!$A$1:$AN$1,0))&amp;""),"")</f>
        <v/>
      </c>
      <c r="L42" s="26">
        <f>IFERROR(TRIM(INDEX(Requests!$A42:$AN42,MATCH(Lists!$B$7,Requests!$A$1:$AN$1,0))&amp;""),"")</f>
        <v/>
      </c>
      <c r="M42" s="26">
        <f>IFERROR(TRIM(INDEX(Requests!$A42:$AN42,MATCH(Lists!$B$8,Requests!$A$1:$AN$1,0))&amp;""),"")</f>
        <v/>
      </c>
      <c r="N42" s="26">
        <f>IFERROR(TRIM(INDEX(Requests!$A42:$AN42,MATCH(Lists!$B$9,Requests!$A$1:$AN$1,0))&amp;""),"")</f>
        <v/>
      </c>
      <c r="O42" s="26">
        <f>IFERROR(TRIM(INDEX(Requests!$A42:$AN42,MATCH(Lists!$B$11,Requests!$A$1:$AN$1,0))&amp;""),"")</f>
        <v/>
      </c>
      <c r="P42" s="26">
        <f>IFERROR(TRIM(INDEX(Requests!$A42:$AN42,MATCH(Lists!$B$10,Requests!$A$1:$AN$1,0))&amp;""),"")</f>
        <v/>
      </c>
      <c r="Q42" s="29">
        <f>IF($A42="","",IFERROR(N(INDEX('Your rates'!$C$6:$C$11,MATCH($J42,'Your rates'!$B$6:$B$11,0))),0))</f>
        <v/>
      </c>
      <c r="R42" s="29">
        <f>IF($A42="","",IFERROR(N(INDEX('Your rates'!$C$12:$C$17,MATCH($K42,'Your rates'!$B$12:$B$17,0))),0))</f>
        <v/>
      </c>
      <c r="S42" s="30">
        <f>IF($A42="","",IFERROR(IF(INDEX('Your rates'!$C$18:$C$21,MATCH($M42,'Your rates'!$B$18:$B$21,0))&amp;""="",1,INDEX('Your rates'!$C$18:$C$21,MATCH($M42,'Your rates'!$B$18:$B$21,0))),1))</f>
        <v/>
      </c>
      <c r="T42" s="30">
        <f>IF($A42="","",IFERROR(IF(INDEX('Your rates'!$C$22:$C$25,MATCH($N42,'Your rates'!$B$22:$B$25,0))&amp;""="",1,INDEX('Your rates'!$C$22:$C$25,MATCH($N42,'Your rates'!$B$22:$B$25,0))),1))</f>
        <v/>
      </c>
      <c r="U42" s="30">
        <f>IF($A42="","",IFERROR(IF(INDEX('Your rates'!$C$26:$C$30,MATCH($O42,'Your rates'!$B$26:$B$30,0))&amp;""="",1,INDEX('Your rates'!$C$26:$C$30,MATCH($O42,'Your rates'!$B$26:$B$30,0))),1))</f>
        <v/>
      </c>
      <c r="V42" s="29">
        <f>IF($A42="","",SUMPRODUCT(ISNUMBER(SEARCH('Your rates'!$B$31:$B$36,$P42))*'Your rates'!$C$31:$C$36))</f>
        <v/>
      </c>
    </row>
    <row r="43">
      <c r="A43" s="26">
        <f>IFERROR(TRIM(INDEX(Requests!$A43:$AN43,MATCH(Lists!$B$2,Requests!$A$1:$AN$1,0))&amp;""),"")</f>
        <v/>
      </c>
      <c r="B43" s="26">
        <f>IFERROR(TRIM(INDEX(Requests!$A43:$AN43,MATCH(Lists!$B$3,Requests!$A$1:$AN$1,0))&amp;""),"")</f>
        <v/>
      </c>
      <c r="C43" s="27">
        <f>IF(OR($A43="",$J43="",$K43="",$M43="",$N43="",'Your rates'!$C$5=""),"",ROUND(MAX(N('Your rates'!$C$37),('Your rates'!$C$5+$Q43+$R43)*$S43*$T43*$U43+$V43),2))</f>
        <v/>
      </c>
      <c r="D43" s="27">
        <f>IF(OR($C43="",N('Your rates'!$C$38)=0),"",ROUND($C43*'Your rates'!$C$38,2))</f>
        <v/>
      </c>
      <c r="E43" s="28">
        <f>IF($A43="","",MID(IF($I43=Lists!$B$13,", office or commercial space","")&amp;IF($L43=Lists!$B$14,", size not sure","")&amp;IF($M43=Lists!$B$15,", not cleaned in a while",""),3,200))</f>
        <v/>
      </c>
      <c r="F43" s="28">
        <f>IF($A43="","",MID(IF($J43="",", bedrooms","")&amp;IF($K43="",", bathrooms","")&amp;IF($M43="",", condition","")&amp;IF($N43="",", which clean","")&amp;IF($O43="",", how often",""),3,200))</f>
        <v/>
      </c>
      <c r="G43" s="28">
        <f>IF($A43="","",MID(IF('Your rates'!$C$5="",", base price","")&amp;IF(AND($J43&lt;&gt;"",IFERROR(INDEX('Your rates'!$C$6:$C$11,MATCH($J43,'Your rates'!$B$6:$B$11,0))&amp;"","")=""),", bedrooms","")&amp;IF(AND($K43&lt;&gt;"",IFERROR(INDEX('Your rates'!$C$12:$C$17,MATCH($K43,'Your rates'!$B$12:$B$17,0))&amp;"","")=""),", bathrooms","")&amp;IF(AND($M43&lt;&gt;"",IFERROR(INDEX('Your rates'!$C$18:$C$21,MATCH($M43,'Your rates'!$B$18:$B$21,0))&amp;"","")=""),", condition","")&amp;IF(AND($N43&lt;&gt;"",IFERROR(INDEX('Your rates'!$C$22:$C$25,MATCH($N43,'Your rates'!$B$22:$B$25,0))&amp;"","")=""),", type of clean","")&amp;IF(AND($O43&lt;&gt;"",IFERROR(INDEX('Your rates'!$C$26:$C$30,MATCH($O43,'Your rates'!$B$26:$B$30,0))&amp;"","")=""),", how often",""),3,200))</f>
        <v/>
      </c>
      <c r="H43" s="28">
        <f>IF($A43="","",IF($P43="","",IF(LEN($P43)-LEN(SUBSTITUTE($P43,",",""))+1&gt;SUMPRODUCT(ISNUMBER(SEARCH('Your rates'!$B$31:$B$36,$P43))*1),"Extra not on your list","")))</f>
        <v/>
      </c>
      <c r="I43" s="26">
        <f>IFERROR(TRIM(INDEX(Requests!$A43:$AN43,MATCH(Lists!$B$4,Requests!$A$1:$AN$1,0))&amp;""),"")</f>
        <v/>
      </c>
      <c r="J43" s="26">
        <f>IFERROR(TRIM(INDEX(Requests!$A43:$AN43,MATCH(Lists!$B$5,Requests!$A$1:$AN$1,0))&amp;""),"")</f>
        <v/>
      </c>
      <c r="K43" s="26">
        <f>IFERROR(TRIM(INDEX(Requests!$A43:$AN43,MATCH(Lists!$B$6,Requests!$A$1:$AN$1,0))&amp;""),"")</f>
        <v/>
      </c>
      <c r="L43" s="26">
        <f>IFERROR(TRIM(INDEX(Requests!$A43:$AN43,MATCH(Lists!$B$7,Requests!$A$1:$AN$1,0))&amp;""),"")</f>
        <v/>
      </c>
      <c r="M43" s="26">
        <f>IFERROR(TRIM(INDEX(Requests!$A43:$AN43,MATCH(Lists!$B$8,Requests!$A$1:$AN$1,0))&amp;""),"")</f>
        <v/>
      </c>
      <c r="N43" s="26">
        <f>IFERROR(TRIM(INDEX(Requests!$A43:$AN43,MATCH(Lists!$B$9,Requests!$A$1:$AN$1,0))&amp;""),"")</f>
        <v/>
      </c>
      <c r="O43" s="26">
        <f>IFERROR(TRIM(INDEX(Requests!$A43:$AN43,MATCH(Lists!$B$11,Requests!$A$1:$AN$1,0))&amp;""),"")</f>
        <v/>
      </c>
      <c r="P43" s="26">
        <f>IFERROR(TRIM(INDEX(Requests!$A43:$AN43,MATCH(Lists!$B$10,Requests!$A$1:$AN$1,0))&amp;""),"")</f>
        <v/>
      </c>
      <c r="Q43" s="29">
        <f>IF($A43="","",IFERROR(N(INDEX('Your rates'!$C$6:$C$11,MATCH($J43,'Your rates'!$B$6:$B$11,0))),0))</f>
        <v/>
      </c>
      <c r="R43" s="29">
        <f>IF($A43="","",IFERROR(N(INDEX('Your rates'!$C$12:$C$17,MATCH($K43,'Your rates'!$B$12:$B$17,0))),0))</f>
        <v/>
      </c>
      <c r="S43" s="30">
        <f>IF($A43="","",IFERROR(IF(INDEX('Your rates'!$C$18:$C$21,MATCH($M43,'Your rates'!$B$18:$B$21,0))&amp;""="",1,INDEX('Your rates'!$C$18:$C$21,MATCH($M43,'Your rates'!$B$18:$B$21,0))),1))</f>
        <v/>
      </c>
      <c r="T43" s="30">
        <f>IF($A43="","",IFERROR(IF(INDEX('Your rates'!$C$22:$C$25,MATCH($N43,'Your rates'!$B$22:$B$25,0))&amp;""="",1,INDEX('Your rates'!$C$22:$C$25,MATCH($N43,'Your rates'!$B$22:$B$25,0))),1))</f>
        <v/>
      </c>
      <c r="U43" s="30">
        <f>IF($A43="","",IFERROR(IF(INDEX('Your rates'!$C$26:$C$30,MATCH($O43,'Your rates'!$B$26:$B$30,0))&amp;""="",1,INDEX('Your rates'!$C$26:$C$30,MATCH($O43,'Your rates'!$B$26:$B$30,0))),1))</f>
        <v/>
      </c>
      <c r="V43" s="29">
        <f>IF($A43="","",SUMPRODUCT(ISNUMBER(SEARCH('Your rates'!$B$31:$B$36,$P43))*'Your rates'!$C$31:$C$36))</f>
        <v/>
      </c>
    </row>
    <row r="44">
      <c r="A44" s="26">
        <f>IFERROR(TRIM(INDEX(Requests!$A44:$AN44,MATCH(Lists!$B$2,Requests!$A$1:$AN$1,0))&amp;""),"")</f>
        <v/>
      </c>
      <c r="B44" s="26">
        <f>IFERROR(TRIM(INDEX(Requests!$A44:$AN44,MATCH(Lists!$B$3,Requests!$A$1:$AN$1,0))&amp;""),"")</f>
        <v/>
      </c>
      <c r="C44" s="27">
        <f>IF(OR($A44="",$J44="",$K44="",$M44="",$N44="",'Your rates'!$C$5=""),"",ROUND(MAX(N('Your rates'!$C$37),('Your rates'!$C$5+$Q44+$R44)*$S44*$T44*$U44+$V44),2))</f>
        <v/>
      </c>
      <c r="D44" s="27">
        <f>IF(OR($C44="",N('Your rates'!$C$38)=0),"",ROUND($C44*'Your rates'!$C$38,2))</f>
        <v/>
      </c>
      <c r="E44" s="28">
        <f>IF($A44="","",MID(IF($I44=Lists!$B$13,", office or commercial space","")&amp;IF($L44=Lists!$B$14,", size not sure","")&amp;IF($M44=Lists!$B$15,", not cleaned in a while",""),3,200))</f>
        <v/>
      </c>
      <c r="F44" s="28">
        <f>IF($A44="","",MID(IF($J44="",", bedrooms","")&amp;IF($K44="",", bathrooms","")&amp;IF($M44="",", condition","")&amp;IF($N44="",", which clean","")&amp;IF($O44="",", how often",""),3,200))</f>
        <v/>
      </c>
      <c r="G44" s="28">
        <f>IF($A44="","",MID(IF('Your rates'!$C$5="",", base price","")&amp;IF(AND($J44&lt;&gt;"",IFERROR(INDEX('Your rates'!$C$6:$C$11,MATCH($J44,'Your rates'!$B$6:$B$11,0))&amp;"","")=""),", bedrooms","")&amp;IF(AND($K44&lt;&gt;"",IFERROR(INDEX('Your rates'!$C$12:$C$17,MATCH($K44,'Your rates'!$B$12:$B$17,0))&amp;"","")=""),", bathrooms","")&amp;IF(AND($M44&lt;&gt;"",IFERROR(INDEX('Your rates'!$C$18:$C$21,MATCH($M44,'Your rates'!$B$18:$B$21,0))&amp;"","")=""),", condition","")&amp;IF(AND($N44&lt;&gt;"",IFERROR(INDEX('Your rates'!$C$22:$C$25,MATCH($N44,'Your rates'!$B$22:$B$25,0))&amp;"","")=""),", type of clean","")&amp;IF(AND($O44&lt;&gt;"",IFERROR(INDEX('Your rates'!$C$26:$C$30,MATCH($O44,'Your rates'!$B$26:$B$30,0))&amp;"","")=""),", how often",""),3,200))</f>
        <v/>
      </c>
      <c r="H44" s="28">
        <f>IF($A44="","",IF($P44="","",IF(LEN($P44)-LEN(SUBSTITUTE($P44,",",""))+1&gt;SUMPRODUCT(ISNUMBER(SEARCH('Your rates'!$B$31:$B$36,$P44))*1),"Extra not on your list","")))</f>
        <v/>
      </c>
      <c r="I44" s="26">
        <f>IFERROR(TRIM(INDEX(Requests!$A44:$AN44,MATCH(Lists!$B$4,Requests!$A$1:$AN$1,0))&amp;""),"")</f>
        <v/>
      </c>
      <c r="J44" s="26">
        <f>IFERROR(TRIM(INDEX(Requests!$A44:$AN44,MATCH(Lists!$B$5,Requests!$A$1:$AN$1,0))&amp;""),"")</f>
        <v/>
      </c>
      <c r="K44" s="26">
        <f>IFERROR(TRIM(INDEX(Requests!$A44:$AN44,MATCH(Lists!$B$6,Requests!$A$1:$AN$1,0))&amp;""),"")</f>
        <v/>
      </c>
      <c r="L44" s="26">
        <f>IFERROR(TRIM(INDEX(Requests!$A44:$AN44,MATCH(Lists!$B$7,Requests!$A$1:$AN$1,0))&amp;""),"")</f>
        <v/>
      </c>
      <c r="M44" s="26">
        <f>IFERROR(TRIM(INDEX(Requests!$A44:$AN44,MATCH(Lists!$B$8,Requests!$A$1:$AN$1,0))&amp;""),"")</f>
        <v/>
      </c>
      <c r="N44" s="26">
        <f>IFERROR(TRIM(INDEX(Requests!$A44:$AN44,MATCH(Lists!$B$9,Requests!$A$1:$AN$1,0))&amp;""),"")</f>
        <v/>
      </c>
      <c r="O44" s="26">
        <f>IFERROR(TRIM(INDEX(Requests!$A44:$AN44,MATCH(Lists!$B$11,Requests!$A$1:$AN$1,0))&amp;""),"")</f>
        <v/>
      </c>
      <c r="P44" s="26">
        <f>IFERROR(TRIM(INDEX(Requests!$A44:$AN44,MATCH(Lists!$B$10,Requests!$A$1:$AN$1,0))&amp;""),"")</f>
        <v/>
      </c>
      <c r="Q44" s="29">
        <f>IF($A44="","",IFERROR(N(INDEX('Your rates'!$C$6:$C$11,MATCH($J44,'Your rates'!$B$6:$B$11,0))),0))</f>
        <v/>
      </c>
      <c r="R44" s="29">
        <f>IF($A44="","",IFERROR(N(INDEX('Your rates'!$C$12:$C$17,MATCH($K44,'Your rates'!$B$12:$B$17,0))),0))</f>
        <v/>
      </c>
      <c r="S44" s="30">
        <f>IF($A44="","",IFERROR(IF(INDEX('Your rates'!$C$18:$C$21,MATCH($M44,'Your rates'!$B$18:$B$21,0))&amp;""="",1,INDEX('Your rates'!$C$18:$C$21,MATCH($M44,'Your rates'!$B$18:$B$21,0))),1))</f>
        <v/>
      </c>
      <c r="T44" s="30">
        <f>IF($A44="","",IFERROR(IF(INDEX('Your rates'!$C$22:$C$25,MATCH($N44,'Your rates'!$B$22:$B$25,0))&amp;""="",1,INDEX('Your rates'!$C$22:$C$25,MATCH($N44,'Your rates'!$B$22:$B$25,0))),1))</f>
        <v/>
      </c>
      <c r="U44" s="30">
        <f>IF($A44="","",IFERROR(IF(INDEX('Your rates'!$C$26:$C$30,MATCH($O44,'Your rates'!$B$26:$B$30,0))&amp;""="",1,INDEX('Your rates'!$C$26:$C$30,MATCH($O44,'Your rates'!$B$26:$B$30,0))),1))</f>
        <v/>
      </c>
      <c r="V44" s="29">
        <f>IF($A44="","",SUMPRODUCT(ISNUMBER(SEARCH('Your rates'!$B$31:$B$36,$P44))*'Your rates'!$C$31:$C$36))</f>
        <v/>
      </c>
    </row>
    <row r="45">
      <c r="A45" s="26">
        <f>IFERROR(TRIM(INDEX(Requests!$A45:$AN45,MATCH(Lists!$B$2,Requests!$A$1:$AN$1,0))&amp;""),"")</f>
        <v/>
      </c>
      <c r="B45" s="26">
        <f>IFERROR(TRIM(INDEX(Requests!$A45:$AN45,MATCH(Lists!$B$3,Requests!$A$1:$AN$1,0))&amp;""),"")</f>
        <v/>
      </c>
      <c r="C45" s="27">
        <f>IF(OR($A45="",$J45="",$K45="",$M45="",$N45="",'Your rates'!$C$5=""),"",ROUND(MAX(N('Your rates'!$C$37),('Your rates'!$C$5+$Q45+$R45)*$S45*$T45*$U45+$V45),2))</f>
        <v/>
      </c>
      <c r="D45" s="27">
        <f>IF(OR($C45="",N('Your rates'!$C$38)=0),"",ROUND($C45*'Your rates'!$C$38,2))</f>
        <v/>
      </c>
      <c r="E45" s="28">
        <f>IF($A45="","",MID(IF($I45=Lists!$B$13,", office or commercial space","")&amp;IF($L45=Lists!$B$14,", size not sure","")&amp;IF($M45=Lists!$B$15,", not cleaned in a while",""),3,200))</f>
        <v/>
      </c>
      <c r="F45" s="28">
        <f>IF($A45="","",MID(IF($J45="",", bedrooms","")&amp;IF($K45="",", bathrooms","")&amp;IF($M45="",", condition","")&amp;IF($N45="",", which clean","")&amp;IF($O45="",", how often",""),3,200))</f>
        <v/>
      </c>
      <c r="G45" s="28">
        <f>IF($A45="","",MID(IF('Your rates'!$C$5="",", base price","")&amp;IF(AND($J45&lt;&gt;"",IFERROR(INDEX('Your rates'!$C$6:$C$11,MATCH($J45,'Your rates'!$B$6:$B$11,0))&amp;"","")=""),", bedrooms","")&amp;IF(AND($K45&lt;&gt;"",IFERROR(INDEX('Your rates'!$C$12:$C$17,MATCH($K45,'Your rates'!$B$12:$B$17,0))&amp;"","")=""),", bathrooms","")&amp;IF(AND($M45&lt;&gt;"",IFERROR(INDEX('Your rates'!$C$18:$C$21,MATCH($M45,'Your rates'!$B$18:$B$21,0))&amp;"","")=""),", condition","")&amp;IF(AND($N45&lt;&gt;"",IFERROR(INDEX('Your rates'!$C$22:$C$25,MATCH($N45,'Your rates'!$B$22:$B$25,0))&amp;"","")=""),", type of clean","")&amp;IF(AND($O45&lt;&gt;"",IFERROR(INDEX('Your rates'!$C$26:$C$30,MATCH($O45,'Your rates'!$B$26:$B$30,0))&amp;"","")=""),", how often",""),3,200))</f>
        <v/>
      </c>
      <c r="H45" s="28">
        <f>IF($A45="","",IF($P45="","",IF(LEN($P45)-LEN(SUBSTITUTE($P45,",",""))+1&gt;SUMPRODUCT(ISNUMBER(SEARCH('Your rates'!$B$31:$B$36,$P45))*1),"Extra not on your list","")))</f>
        <v/>
      </c>
      <c r="I45" s="26">
        <f>IFERROR(TRIM(INDEX(Requests!$A45:$AN45,MATCH(Lists!$B$4,Requests!$A$1:$AN$1,0))&amp;""),"")</f>
        <v/>
      </c>
      <c r="J45" s="26">
        <f>IFERROR(TRIM(INDEX(Requests!$A45:$AN45,MATCH(Lists!$B$5,Requests!$A$1:$AN$1,0))&amp;""),"")</f>
        <v/>
      </c>
      <c r="K45" s="26">
        <f>IFERROR(TRIM(INDEX(Requests!$A45:$AN45,MATCH(Lists!$B$6,Requests!$A$1:$AN$1,0))&amp;""),"")</f>
        <v/>
      </c>
      <c r="L45" s="26">
        <f>IFERROR(TRIM(INDEX(Requests!$A45:$AN45,MATCH(Lists!$B$7,Requests!$A$1:$AN$1,0))&amp;""),"")</f>
        <v/>
      </c>
      <c r="M45" s="26">
        <f>IFERROR(TRIM(INDEX(Requests!$A45:$AN45,MATCH(Lists!$B$8,Requests!$A$1:$AN$1,0))&amp;""),"")</f>
        <v/>
      </c>
      <c r="N45" s="26">
        <f>IFERROR(TRIM(INDEX(Requests!$A45:$AN45,MATCH(Lists!$B$9,Requests!$A$1:$AN$1,0))&amp;""),"")</f>
        <v/>
      </c>
      <c r="O45" s="26">
        <f>IFERROR(TRIM(INDEX(Requests!$A45:$AN45,MATCH(Lists!$B$11,Requests!$A$1:$AN$1,0))&amp;""),"")</f>
        <v/>
      </c>
      <c r="P45" s="26">
        <f>IFERROR(TRIM(INDEX(Requests!$A45:$AN45,MATCH(Lists!$B$10,Requests!$A$1:$AN$1,0))&amp;""),"")</f>
        <v/>
      </c>
      <c r="Q45" s="29">
        <f>IF($A45="","",IFERROR(N(INDEX('Your rates'!$C$6:$C$11,MATCH($J45,'Your rates'!$B$6:$B$11,0))),0))</f>
        <v/>
      </c>
      <c r="R45" s="29">
        <f>IF($A45="","",IFERROR(N(INDEX('Your rates'!$C$12:$C$17,MATCH($K45,'Your rates'!$B$12:$B$17,0))),0))</f>
        <v/>
      </c>
      <c r="S45" s="30">
        <f>IF($A45="","",IFERROR(IF(INDEX('Your rates'!$C$18:$C$21,MATCH($M45,'Your rates'!$B$18:$B$21,0))&amp;""="",1,INDEX('Your rates'!$C$18:$C$21,MATCH($M45,'Your rates'!$B$18:$B$21,0))),1))</f>
        <v/>
      </c>
      <c r="T45" s="30">
        <f>IF($A45="","",IFERROR(IF(INDEX('Your rates'!$C$22:$C$25,MATCH($N45,'Your rates'!$B$22:$B$25,0))&amp;""="",1,INDEX('Your rates'!$C$22:$C$25,MATCH($N45,'Your rates'!$B$22:$B$25,0))),1))</f>
        <v/>
      </c>
      <c r="U45" s="30">
        <f>IF($A45="","",IFERROR(IF(INDEX('Your rates'!$C$26:$C$30,MATCH($O45,'Your rates'!$B$26:$B$30,0))&amp;""="",1,INDEX('Your rates'!$C$26:$C$30,MATCH($O45,'Your rates'!$B$26:$B$30,0))),1))</f>
        <v/>
      </c>
      <c r="V45" s="29">
        <f>IF($A45="","",SUMPRODUCT(ISNUMBER(SEARCH('Your rates'!$B$31:$B$36,$P45))*'Your rates'!$C$31:$C$36))</f>
        <v/>
      </c>
    </row>
    <row r="46">
      <c r="A46" s="26">
        <f>IFERROR(TRIM(INDEX(Requests!$A46:$AN46,MATCH(Lists!$B$2,Requests!$A$1:$AN$1,0))&amp;""),"")</f>
        <v/>
      </c>
      <c r="B46" s="26">
        <f>IFERROR(TRIM(INDEX(Requests!$A46:$AN46,MATCH(Lists!$B$3,Requests!$A$1:$AN$1,0))&amp;""),"")</f>
        <v/>
      </c>
      <c r="C46" s="27">
        <f>IF(OR($A46="",$J46="",$K46="",$M46="",$N46="",'Your rates'!$C$5=""),"",ROUND(MAX(N('Your rates'!$C$37),('Your rates'!$C$5+$Q46+$R46)*$S46*$T46*$U46+$V46),2))</f>
        <v/>
      </c>
      <c r="D46" s="27">
        <f>IF(OR($C46="",N('Your rates'!$C$38)=0),"",ROUND($C46*'Your rates'!$C$38,2))</f>
        <v/>
      </c>
      <c r="E46" s="28">
        <f>IF($A46="","",MID(IF($I46=Lists!$B$13,", office or commercial space","")&amp;IF($L46=Lists!$B$14,", size not sure","")&amp;IF($M46=Lists!$B$15,", not cleaned in a while",""),3,200))</f>
        <v/>
      </c>
      <c r="F46" s="28">
        <f>IF($A46="","",MID(IF($J46="",", bedrooms","")&amp;IF($K46="",", bathrooms","")&amp;IF($M46="",", condition","")&amp;IF($N46="",", which clean","")&amp;IF($O46="",", how often",""),3,200))</f>
        <v/>
      </c>
      <c r="G46" s="28">
        <f>IF($A46="","",MID(IF('Your rates'!$C$5="",", base price","")&amp;IF(AND($J46&lt;&gt;"",IFERROR(INDEX('Your rates'!$C$6:$C$11,MATCH($J46,'Your rates'!$B$6:$B$11,0))&amp;"","")=""),", bedrooms","")&amp;IF(AND($K46&lt;&gt;"",IFERROR(INDEX('Your rates'!$C$12:$C$17,MATCH($K46,'Your rates'!$B$12:$B$17,0))&amp;"","")=""),", bathrooms","")&amp;IF(AND($M46&lt;&gt;"",IFERROR(INDEX('Your rates'!$C$18:$C$21,MATCH($M46,'Your rates'!$B$18:$B$21,0))&amp;"","")=""),", condition","")&amp;IF(AND($N46&lt;&gt;"",IFERROR(INDEX('Your rates'!$C$22:$C$25,MATCH($N46,'Your rates'!$B$22:$B$25,0))&amp;"","")=""),", type of clean","")&amp;IF(AND($O46&lt;&gt;"",IFERROR(INDEX('Your rates'!$C$26:$C$30,MATCH($O46,'Your rates'!$B$26:$B$30,0))&amp;"","")=""),", how often",""),3,200))</f>
        <v/>
      </c>
      <c r="H46" s="28">
        <f>IF($A46="","",IF($P46="","",IF(LEN($P46)-LEN(SUBSTITUTE($P46,",",""))+1&gt;SUMPRODUCT(ISNUMBER(SEARCH('Your rates'!$B$31:$B$36,$P46))*1),"Extra not on your list","")))</f>
        <v/>
      </c>
      <c r="I46" s="26">
        <f>IFERROR(TRIM(INDEX(Requests!$A46:$AN46,MATCH(Lists!$B$4,Requests!$A$1:$AN$1,0))&amp;""),"")</f>
        <v/>
      </c>
      <c r="J46" s="26">
        <f>IFERROR(TRIM(INDEX(Requests!$A46:$AN46,MATCH(Lists!$B$5,Requests!$A$1:$AN$1,0))&amp;""),"")</f>
        <v/>
      </c>
      <c r="K46" s="26">
        <f>IFERROR(TRIM(INDEX(Requests!$A46:$AN46,MATCH(Lists!$B$6,Requests!$A$1:$AN$1,0))&amp;""),"")</f>
        <v/>
      </c>
      <c r="L46" s="26">
        <f>IFERROR(TRIM(INDEX(Requests!$A46:$AN46,MATCH(Lists!$B$7,Requests!$A$1:$AN$1,0))&amp;""),"")</f>
        <v/>
      </c>
      <c r="M46" s="26">
        <f>IFERROR(TRIM(INDEX(Requests!$A46:$AN46,MATCH(Lists!$B$8,Requests!$A$1:$AN$1,0))&amp;""),"")</f>
        <v/>
      </c>
      <c r="N46" s="26">
        <f>IFERROR(TRIM(INDEX(Requests!$A46:$AN46,MATCH(Lists!$B$9,Requests!$A$1:$AN$1,0))&amp;""),"")</f>
        <v/>
      </c>
      <c r="O46" s="26">
        <f>IFERROR(TRIM(INDEX(Requests!$A46:$AN46,MATCH(Lists!$B$11,Requests!$A$1:$AN$1,0))&amp;""),"")</f>
        <v/>
      </c>
      <c r="P46" s="26">
        <f>IFERROR(TRIM(INDEX(Requests!$A46:$AN46,MATCH(Lists!$B$10,Requests!$A$1:$AN$1,0))&amp;""),"")</f>
        <v/>
      </c>
      <c r="Q46" s="29">
        <f>IF($A46="","",IFERROR(N(INDEX('Your rates'!$C$6:$C$11,MATCH($J46,'Your rates'!$B$6:$B$11,0))),0))</f>
        <v/>
      </c>
      <c r="R46" s="29">
        <f>IF($A46="","",IFERROR(N(INDEX('Your rates'!$C$12:$C$17,MATCH($K46,'Your rates'!$B$12:$B$17,0))),0))</f>
        <v/>
      </c>
      <c r="S46" s="30">
        <f>IF($A46="","",IFERROR(IF(INDEX('Your rates'!$C$18:$C$21,MATCH($M46,'Your rates'!$B$18:$B$21,0))&amp;""="",1,INDEX('Your rates'!$C$18:$C$21,MATCH($M46,'Your rates'!$B$18:$B$21,0))),1))</f>
        <v/>
      </c>
      <c r="T46" s="30">
        <f>IF($A46="","",IFERROR(IF(INDEX('Your rates'!$C$22:$C$25,MATCH($N46,'Your rates'!$B$22:$B$25,0))&amp;""="",1,INDEX('Your rates'!$C$22:$C$25,MATCH($N46,'Your rates'!$B$22:$B$25,0))),1))</f>
        <v/>
      </c>
      <c r="U46" s="30">
        <f>IF($A46="","",IFERROR(IF(INDEX('Your rates'!$C$26:$C$30,MATCH($O46,'Your rates'!$B$26:$B$30,0))&amp;""="",1,INDEX('Your rates'!$C$26:$C$30,MATCH($O46,'Your rates'!$B$26:$B$30,0))),1))</f>
        <v/>
      </c>
      <c r="V46" s="29">
        <f>IF($A46="","",SUMPRODUCT(ISNUMBER(SEARCH('Your rates'!$B$31:$B$36,$P46))*'Your rates'!$C$31:$C$36))</f>
        <v/>
      </c>
    </row>
    <row r="47">
      <c r="A47" s="26">
        <f>IFERROR(TRIM(INDEX(Requests!$A47:$AN47,MATCH(Lists!$B$2,Requests!$A$1:$AN$1,0))&amp;""),"")</f>
        <v/>
      </c>
      <c r="B47" s="26">
        <f>IFERROR(TRIM(INDEX(Requests!$A47:$AN47,MATCH(Lists!$B$3,Requests!$A$1:$AN$1,0))&amp;""),"")</f>
        <v/>
      </c>
      <c r="C47" s="27">
        <f>IF(OR($A47="",$J47="",$K47="",$M47="",$N47="",'Your rates'!$C$5=""),"",ROUND(MAX(N('Your rates'!$C$37),('Your rates'!$C$5+$Q47+$R47)*$S47*$T47*$U47+$V47),2))</f>
        <v/>
      </c>
      <c r="D47" s="27">
        <f>IF(OR($C47="",N('Your rates'!$C$38)=0),"",ROUND($C47*'Your rates'!$C$38,2))</f>
        <v/>
      </c>
      <c r="E47" s="28">
        <f>IF($A47="","",MID(IF($I47=Lists!$B$13,", office or commercial space","")&amp;IF($L47=Lists!$B$14,", size not sure","")&amp;IF($M47=Lists!$B$15,", not cleaned in a while",""),3,200))</f>
        <v/>
      </c>
      <c r="F47" s="28">
        <f>IF($A47="","",MID(IF($J47="",", bedrooms","")&amp;IF($K47="",", bathrooms","")&amp;IF($M47="",", condition","")&amp;IF($N47="",", which clean","")&amp;IF($O47="",", how often",""),3,200))</f>
        <v/>
      </c>
      <c r="G47" s="28">
        <f>IF($A47="","",MID(IF('Your rates'!$C$5="",", base price","")&amp;IF(AND($J47&lt;&gt;"",IFERROR(INDEX('Your rates'!$C$6:$C$11,MATCH($J47,'Your rates'!$B$6:$B$11,0))&amp;"","")=""),", bedrooms","")&amp;IF(AND($K47&lt;&gt;"",IFERROR(INDEX('Your rates'!$C$12:$C$17,MATCH($K47,'Your rates'!$B$12:$B$17,0))&amp;"","")=""),", bathrooms","")&amp;IF(AND($M47&lt;&gt;"",IFERROR(INDEX('Your rates'!$C$18:$C$21,MATCH($M47,'Your rates'!$B$18:$B$21,0))&amp;"","")=""),", condition","")&amp;IF(AND($N47&lt;&gt;"",IFERROR(INDEX('Your rates'!$C$22:$C$25,MATCH($N47,'Your rates'!$B$22:$B$25,0))&amp;"","")=""),", type of clean","")&amp;IF(AND($O47&lt;&gt;"",IFERROR(INDEX('Your rates'!$C$26:$C$30,MATCH($O47,'Your rates'!$B$26:$B$30,0))&amp;"","")=""),", how often",""),3,200))</f>
        <v/>
      </c>
      <c r="H47" s="28">
        <f>IF($A47="","",IF($P47="","",IF(LEN($P47)-LEN(SUBSTITUTE($P47,",",""))+1&gt;SUMPRODUCT(ISNUMBER(SEARCH('Your rates'!$B$31:$B$36,$P47))*1),"Extra not on your list","")))</f>
        <v/>
      </c>
      <c r="I47" s="26">
        <f>IFERROR(TRIM(INDEX(Requests!$A47:$AN47,MATCH(Lists!$B$4,Requests!$A$1:$AN$1,0))&amp;""),"")</f>
        <v/>
      </c>
      <c r="J47" s="26">
        <f>IFERROR(TRIM(INDEX(Requests!$A47:$AN47,MATCH(Lists!$B$5,Requests!$A$1:$AN$1,0))&amp;""),"")</f>
        <v/>
      </c>
      <c r="K47" s="26">
        <f>IFERROR(TRIM(INDEX(Requests!$A47:$AN47,MATCH(Lists!$B$6,Requests!$A$1:$AN$1,0))&amp;""),"")</f>
        <v/>
      </c>
      <c r="L47" s="26">
        <f>IFERROR(TRIM(INDEX(Requests!$A47:$AN47,MATCH(Lists!$B$7,Requests!$A$1:$AN$1,0))&amp;""),"")</f>
        <v/>
      </c>
      <c r="M47" s="26">
        <f>IFERROR(TRIM(INDEX(Requests!$A47:$AN47,MATCH(Lists!$B$8,Requests!$A$1:$AN$1,0))&amp;""),"")</f>
        <v/>
      </c>
      <c r="N47" s="26">
        <f>IFERROR(TRIM(INDEX(Requests!$A47:$AN47,MATCH(Lists!$B$9,Requests!$A$1:$AN$1,0))&amp;""),"")</f>
        <v/>
      </c>
      <c r="O47" s="26">
        <f>IFERROR(TRIM(INDEX(Requests!$A47:$AN47,MATCH(Lists!$B$11,Requests!$A$1:$AN$1,0))&amp;""),"")</f>
        <v/>
      </c>
      <c r="P47" s="26">
        <f>IFERROR(TRIM(INDEX(Requests!$A47:$AN47,MATCH(Lists!$B$10,Requests!$A$1:$AN$1,0))&amp;""),"")</f>
        <v/>
      </c>
      <c r="Q47" s="29">
        <f>IF($A47="","",IFERROR(N(INDEX('Your rates'!$C$6:$C$11,MATCH($J47,'Your rates'!$B$6:$B$11,0))),0))</f>
        <v/>
      </c>
      <c r="R47" s="29">
        <f>IF($A47="","",IFERROR(N(INDEX('Your rates'!$C$12:$C$17,MATCH($K47,'Your rates'!$B$12:$B$17,0))),0))</f>
        <v/>
      </c>
      <c r="S47" s="30">
        <f>IF($A47="","",IFERROR(IF(INDEX('Your rates'!$C$18:$C$21,MATCH($M47,'Your rates'!$B$18:$B$21,0))&amp;""="",1,INDEX('Your rates'!$C$18:$C$21,MATCH($M47,'Your rates'!$B$18:$B$21,0))),1))</f>
        <v/>
      </c>
      <c r="T47" s="30">
        <f>IF($A47="","",IFERROR(IF(INDEX('Your rates'!$C$22:$C$25,MATCH($N47,'Your rates'!$B$22:$B$25,0))&amp;""="",1,INDEX('Your rates'!$C$22:$C$25,MATCH($N47,'Your rates'!$B$22:$B$25,0))),1))</f>
        <v/>
      </c>
      <c r="U47" s="30">
        <f>IF($A47="","",IFERROR(IF(INDEX('Your rates'!$C$26:$C$30,MATCH($O47,'Your rates'!$B$26:$B$30,0))&amp;""="",1,INDEX('Your rates'!$C$26:$C$30,MATCH($O47,'Your rates'!$B$26:$B$30,0))),1))</f>
        <v/>
      </c>
      <c r="V47" s="29">
        <f>IF($A47="","",SUMPRODUCT(ISNUMBER(SEARCH('Your rates'!$B$31:$B$36,$P47))*'Your rates'!$C$31:$C$36))</f>
        <v/>
      </c>
    </row>
    <row r="48">
      <c r="A48" s="26">
        <f>IFERROR(TRIM(INDEX(Requests!$A48:$AN48,MATCH(Lists!$B$2,Requests!$A$1:$AN$1,0))&amp;""),"")</f>
        <v/>
      </c>
      <c r="B48" s="26">
        <f>IFERROR(TRIM(INDEX(Requests!$A48:$AN48,MATCH(Lists!$B$3,Requests!$A$1:$AN$1,0))&amp;""),"")</f>
        <v/>
      </c>
      <c r="C48" s="27">
        <f>IF(OR($A48="",$J48="",$K48="",$M48="",$N48="",'Your rates'!$C$5=""),"",ROUND(MAX(N('Your rates'!$C$37),('Your rates'!$C$5+$Q48+$R48)*$S48*$T48*$U48+$V48),2))</f>
        <v/>
      </c>
      <c r="D48" s="27">
        <f>IF(OR($C48="",N('Your rates'!$C$38)=0),"",ROUND($C48*'Your rates'!$C$38,2))</f>
        <v/>
      </c>
      <c r="E48" s="28">
        <f>IF($A48="","",MID(IF($I48=Lists!$B$13,", office or commercial space","")&amp;IF($L48=Lists!$B$14,", size not sure","")&amp;IF($M48=Lists!$B$15,", not cleaned in a while",""),3,200))</f>
        <v/>
      </c>
      <c r="F48" s="28">
        <f>IF($A48="","",MID(IF($J48="",", bedrooms","")&amp;IF($K48="",", bathrooms","")&amp;IF($M48="",", condition","")&amp;IF($N48="",", which clean","")&amp;IF($O48="",", how often",""),3,200))</f>
        <v/>
      </c>
      <c r="G48" s="28">
        <f>IF($A48="","",MID(IF('Your rates'!$C$5="",", base price","")&amp;IF(AND($J48&lt;&gt;"",IFERROR(INDEX('Your rates'!$C$6:$C$11,MATCH($J48,'Your rates'!$B$6:$B$11,0))&amp;"","")=""),", bedrooms","")&amp;IF(AND($K48&lt;&gt;"",IFERROR(INDEX('Your rates'!$C$12:$C$17,MATCH($K48,'Your rates'!$B$12:$B$17,0))&amp;"","")=""),", bathrooms","")&amp;IF(AND($M48&lt;&gt;"",IFERROR(INDEX('Your rates'!$C$18:$C$21,MATCH($M48,'Your rates'!$B$18:$B$21,0))&amp;"","")=""),", condition","")&amp;IF(AND($N48&lt;&gt;"",IFERROR(INDEX('Your rates'!$C$22:$C$25,MATCH($N48,'Your rates'!$B$22:$B$25,0))&amp;"","")=""),", type of clean","")&amp;IF(AND($O48&lt;&gt;"",IFERROR(INDEX('Your rates'!$C$26:$C$30,MATCH($O48,'Your rates'!$B$26:$B$30,0))&amp;"","")=""),", how often",""),3,200))</f>
        <v/>
      </c>
      <c r="H48" s="28">
        <f>IF($A48="","",IF($P48="","",IF(LEN($P48)-LEN(SUBSTITUTE($P48,",",""))+1&gt;SUMPRODUCT(ISNUMBER(SEARCH('Your rates'!$B$31:$B$36,$P48))*1),"Extra not on your list","")))</f>
        <v/>
      </c>
      <c r="I48" s="26">
        <f>IFERROR(TRIM(INDEX(Requests!$A48:$AN48,MATCH(Lists!$B$4,Requests!$A$1:$AN$1,0))&amp;""),"")</f>
        <v/>
      </c>
      <c r="J48" s="26">
        <f>IFERROR(TRIM(INDEX(Requests!$A48:$AN48,MATCH(Lists!$B$5,Requests!$A$1:$AN$1,0))&amp;""),"")</f>
        <v/>
      </c>
      <c r="K48" s="26">
        <f>IFERROR(TRIM(INDEX(Requests!$A48:$AN48,MATCH(Lists!$B$6,Requests!$A$1:$AN$1,0))&amp;""),"")</f>
        <v/>
      </c>
      <c r="L48" s="26">
        <f>IFERROR(TRIM(INDEX(Requests!$A48:$AN48,MATCH(Lists!$B$7,Requests!$A$1:$AN$1,0))&amp;""),"")</f>
        <v/>
      </c>
      <c r="M48" s="26">
        <f>IFERROR(TRIM(INDEX(Requests!$A48:$AN48,MATCH(Lists!$B$8,Requests!$A$1:$AN$1,0))&amp;""),"")</f>
        <v/>
      </c>
      <c r="N48" s="26">
        <f>IFERROR(TRIM(INDEX(Requests!$A48:$AN48,MATCH(Lists!$B$9,Requests!$A$1:$AN$1,0))&amp;""),"")</f>
        <v/>
      </c>
      <c r="O48" s="26">
        <f>IFERROR(TRIM(INDEX(Requests!$A48:$AN48,MATCH(Lists!$B$11,Requests!$A$1:$AN$1,0))&amp;""),"")</f>
        <v/>
      </c>
      <c r="P48" s="26">
        <f>IFERROR(TRIM(INDEX(Requests!$A48:$AN48,MATCH(Lists!$B$10,Requests!$A$1:$AN$1,0))&amp;""),"")</f>
        <v/>
      </c>
      <c r="Q48" s="29">
        <f>IF($A48="","",IFERROR(N(INDEX('Your rates'!$C$6:$C$11,MATCH($J48,'Your rates'!$B$6:$B$11,0))),0))</f>
        <v/>
      </c>
      <c r="R48" s="29">
        <f>IF($A48="","",IFERROR(N(INDEX('Your rates'!$C$12:$C$17,MATCH($K48,'Your rates'!$B$12:$B$17,0))),0))</f>
        <v/>
      </c>
      <c r="S48" s="30">
        <f>IF($A48="","",IFERROR(IF(INDEX('Your rates'!$C$18:$C$21,MATCH($M48,'Your rates'!$B$18:$B$21,0))&amp;""="",1,INDEX('Your rates'!$C$18:$C$21,MATCH($M48,'Your rates'!$B$18:$B$21,0))),1))</f>
        <v/>
      </c>
      <c r="T48" s="30">
        <f>IF($A48="","",IFERROR(IF(INDEX('Your rates'!$C$22:$C$25,MATCH($N48,'Your rates'!$B$22:$B$25,0))&amp;""="",1,INDEX('Your rates'!$C$22:$C$25,MATCH($N48,'Your rates'!$B$22:$B$25,0))),1))</f>
        <v/>
      </c>
      <c r="U48" s="30">
        <f>IF($A48="","",IFERROR(IF(INDEX('Your rates'!$C$26:$C$30,MATCH($O48,'Your rates'!$B$26:$B$30,0))&amp;""="",1,INDEX('Your rates'!$C$26:$C$30,MATCH($O48,'Your rates'!$B$26:$B$30,0))),1))</f>
        <v/>
      </c>
      <c r="V48" s="29">
        <f>IF($A48="","",SUMPRODUCT(ISNUMBER(SEARCH('Your rates'!$B$31:$B$36,$P48))*'Your rates'!$C$31:$C$36))</f>
        <v/>
      </c>
    </row>
    <row r="49">
      <c r="A49" s="26">
        <f>IFERROR(TRIM(INDEX(Requests!$A49:$AN49,MATCH(Lists!$B$2,Requests!$A$1:$AN$1,0))&amp;""),"")</f>
        <v/>
      </c>
      <c r="B49" s="26">
        <f>IFERROR(TRIM(INDEX(Requests!$A49:$AN49,MATCH(Lists!$B$3,Requests!$A$1:$AN$1,0))&amp;""),"")</f>
        <v/>
      </c>
      <c r="C49" s="27">
        <f>IF(OR($A49="",$J49="",$K49="",$M49="",$N49="",'Your rates'!$C$5=""),"",ROUND(MAX(N('Your rates'!$C$37),('Your rates'!$C$5+$Q49+$R49)*$S49*$T49*$U49+$V49),2))</f>
        <v/>
      </c>
      <c r="D49" s="27">
        <f>IF(OR($C49="",N('Your rates'!$C$38)=0),"",ROUND($C49*'Your rates'!$C$38,2))</f>
        <v/>
      </c>
      <c r="E49" s="28">
        <f>IF($A49="","",MID(IF($I49=Lists!$B$13,", office or commercial space","")&amp;IF($L49=Lists!$B$14,", size not sure","")&amp;IF($M49=Lists!$B$15,", not cleaned in a while",""),3,200))</f>
        <v/>
      </c>
      <c r="F49" s="28">
        <f>IF($A49="","",MID(IF($J49="",", bedrooms","")&amp;IF($K49="",", bathrooms","")&amp;IF($M49="",", condition","")&amp;IF($N49="",", which clean","")&amp;IF($O49="",", how often",""),3,200))</f>
        <v/>
      </c>
      <c r="G49" s="28">
        <f>IF($A49="","",MID(IF('Your rates'!$C$5="",", base price","")&amp;IF(AND($J49&lt;&gt;"",IFERROR(INDEX('Your rates'!$C$6:$C$11,MATCH($J49,'Your rates'!$B$6:$B$11,0))&amp;"","")=""),", bedrooms","")&amp;IF(AND($K49&lt;&gt;"",IFERROR(INDEX('Your rates'!$C$12:$C$17,MATCH($K49,'Your rates'!$B$12:$B$17,0))&amp;"","")=""),", bathrooms","")&amp;IF(AND($M49&lt;&gt;"",IFERROR(INDEX('Your rates'!$C$18:$C$21,MATCH($M49,'Your rates'!$B$18:$B$21,0))&amp;"","")=""),", condition","")&amp;IF(AND($N49&lt;&gt;"",IFERROR(INDEX('Your rates'!$C$22:$C$25,MATCH($N49,'Your rates'!$B$22:$B$25,0))&amp;"","")=""),", type of clean","")&amp;IF(AND($O49&lt;&gt;"",IFERROR(INDEX('Your rates'!$C$26:$C$30,MATCH($O49,'Your rates'!$B$26:$B$30,0))&amp;"","")=""),", how often",""),3,200))</f>
        <v/>
      </c>
      <c r="H49" s="28">
        <f>IF($A49="","",IF($P49="","",IF(LEN($P49)-LEN(SUBSTITUTE($P49,",",""))+1&gt;SUMPRODUCT(ISNUMBER(SEARCH('Your rates'!$B$31:$B$36,$P49))*1),"Extra not on your list","")))</f>
        <v/>
      </c>
      <c r="I49" s="26">
        <f>IFERROR(TRIM(INDEX(Requests!$A49:$AN49,MATCH(Lists!$B$4,Requests!$A$1:$AN$1,0))&amp;""),"")</f>
        <v/>
      </c>
      <c r="J49" s="26">
        <f>IFERROR(TRIM(INDEX(Requests!$A49:$AN49,MATCH(Lists!$B$5,Requests!$A$1:$AN$1,0))&amp;""),"")</f>
        <v/>
      </c>
      <c r="K49" s="26">
        <f>IFERROR(TRIM(INDEX(Requests!$A49:$AN49,MATCH(Lists!$B$6,Requests!$A$1:$AN$1,0))&amp;""),"")</f>
        <v/>
      </c>
      <c r="L49" s="26">
        <f>IFERROR(TRIM(INDEX(Requests!$A49:$AN49,MATCH(Lists!$B$7,Requests!$A$1:$AN$1,0))&amp;""),"")</f>
        <v/>
      </c>
      <c r="M49" s="26">
        <f>IFERROR(TRIM(INDEX(Requests!$A49:$AN49,MATCH(Lists!$B$8,Requests!$A$1:$AN$1,0))&amp;""),"")</f>
        <v/>
      </c>
      <c r="N49" s="26">
        <f>IFERROR(TRIM(INDEX(Requests!$A49:$AN49,MATCH(Lists!$B$9,Requests!$A$1:$AN$1,0))&amp;""),"")</f>
        <v/>
      </c>
      <c r="O49" s="26">
        <f>IFERROR(TRIM(INDEX(Requests!$A49:$AN49,MATCH(Lists!$B$11,Requests!$A$1:$AN$1,0))&amp;""),"")</f>
        <v/>
      </c>
      <c r="P49" s="26">
        <f>IFERROR(TRIM(INDEX(Requests!$A49:$AN49,MATCH(Lists!$B$10,Requests!$A$1:$AN$1,0))&amp;""),"")</f>
        <v/>
      </c>
      <c r="Q49" s="29">
        <f>IF($A49="","",IFERROR(N(INDEX('Your rates'!$C$6:$C$11,MATCH($J49,'Your rates'!$B$6:$B$11,0))),0))</f>
        <v/>
      </c>
      <c r="R49" s="29">
        <f>IF($A49="","",IFERROR(N(INDEX('Your rates'!$C$12:$C$17,MATCH($K49,'Your rates'!$B$12:$B$17,0))),0))</f>
        <v/>
      </c>
      <c r="S49" s="30">
        <f>IF($A49="","",IFERROR(IF(INDEX('Your rates'!$C$18:$C$21,MATCH($M49,'Your rates'!$B$18:$B$21,0))&amp;""="",1,INDEX('Your rates'!$C$18:$C$21,MATCH($M49,'Your rates'!$B$18:$B$21,0))),1))</f>
        <v/>
      </c>
      <c r="T49" s="30">
        <f>IF($A49="","",IFERROR(IF(INDEX('Your rates'!$C$22:$C$25,MATCH($N49,'Your rates'!$B$22:$B$25,0))&amp;""="",1,INDEX('Your rates'!$C$22:$C$25,MATCH($N49,'Your rates'!$B$22:$B$25,0))),1))</f>
        <v/>
      </c>
      <c r="U49" s="30">
        <f>IF($A49="","",IFERROR(IF(INDEX('Your rates'!$C$26:$C$30,MATCH($O49,'Your rates'!$B$26:$B$30,0))&amp;""="",1,INDEX('Your rates'!$C$26:$C$30,MATCH($O49,'Your rates'!$B$26:$B$30,0))),1))</f>
        <v/>
      </c>
      <c r="V49" s="29">
        <f>IF($A49="","",SUMPRODUCT(ISNUMBER(SEARCH('Your rates'!$B$31:$B$36,$P49))*'Your rates'!$C$31:$C$36))</f>
        <v/>
      </c>
    </row>
    <row r="50">
      <c r="A50" s="26">
        <f>IFERROR(TRIM(INDEX(Requests!$A50:$AN50,MATCH(Lists!$B$2,Requests!$A$1:$AN$1,0))&amp;""),"")</f>
        <v/>
      </c>
      <c r="B50" s="26">
        <f>IFERROR(TRIM(INDEX(Requests!$A50:$AN50,MATCH(Lists!$B$3,Requests!$A$1:$AN$1,0))&amp;""),"")</f>
        <v/>
      </c>
      <c r="C50" s="27">
        <f>IF(OR($A50="",$J50="",$K50="",$M50="",$N50="",'Your rates'!$C$5=""),"",ROUND(MAX(N('Your rates'!$C$37),('Your rates'!$C$5+$Q50+$R50)*$S50*$T50*$U50+$V50),2))</f>
        <v/>
      </c>
      <c r="D50" s="27">
        <f>IF(OR($C50="",N('Your rates'!$C$38)=0),"",ROUND($C50*'Your rates'!$C$38,2))</f>
        <v/>
      </c>
      <c r="E50" s="28">
        <f>IF($A50="","",MID(IF($I50=Lists!$B$13,", office or commercial space","")&amp;IF($L50=Lists!$B$14,", size not sure","")&amp;IF($M50=Lists!$B$15,", not cleaned in a while",""),3,200))</f>
        <v/>
      </c>
      <c r="F50" s="28">
        <f>IF($A50="","",MID(IF($J50="",", bedrooms","")&amp;IF($K50="",", bathrooms","")&amp;IF($M50="",", condition","")&amp;IF($N50="",", which clean","")&amp;IF($O50="",", how often",""),3,200))</f>
        <v/>
      </c>
      <c r="G50" s="28">
        <f>IF($A50="","",MID(IF('Your rates'!$C$5="",", base price","")&amp;IF(AND($J50&lt;&gt;"",IFERROR(INDEX('Your rates'!$C$6:$C$11,MATCH($J50,'Your rates'!$B$6:$B$11,0))&amp;"","")=""),", bedrooms","")&amp;IF(AND($K50&lt;&gt;"",IFERROR(INDEX('Your rates'!$C$12:$C$17,MATCH($K50,'Your rates'!$B$12:$B$17,0))&amp;"","")=""),", bathrooms","")&amp;IF(AND($M50&lt;&gt;"",IFERROR(INDEX('Your rates'!$C$18:$C$21,MATCH($M50,'Your rates'!$B$18:$B$21,0))&amp;"","")=""),", condition","")&amp;IF(AND($N50&lt;&gt;"",IFERROR(INDEX('Your rates'!$C$22:$C$25,MATCH($N50,'Your rates'!$B$22:$B$25,0))&amp;"","")=""),", type of clean","")&amp;IF(AND($O50&lt;&gt;"",IFERROR(INDEX('Your rates'!$C$26:$C$30,MATCH($O50,'Your rates'!$B$26:$B$30,0))&amp;"","")=""),", how often",""),3,200))</f>
        <v/>
      </c>
      <c r="H50" s="28">
        <f>IF($A50="","",IF($P50="","",IF(LEN($P50)-LEN(SUBSTITUTE($P50,",",""))+1&gt;SUMPRODUCT(ISNUMBER(SEARCH('Your rates'!$B$31:$B$36,$P50))*1),"Extra not on your list","")))</f>
        <v/>
      </c>
      <c r="I50" s="26">
        <f>IFERROR(TRIM(INDEX(Requests!$A50:$AN50,MATCH(Lists!$B$4,Requests!$A$1:$AN$1,0))&amp;""),"")</f>
        <v/>
      </c>
      <c r="J50" s="26">
        <f>IFERROR(TRIM(INDEX(Requests!$A50:$AN50,MATCH(Lists!$B$5,Requests!$A$1:$AN$1,0))&amp;""),"")</f>
        <v/>
      </c>
      <c r="K50" s="26">
        <f>IFERROR(TRIM(INDEX(Requests!$A50:$AN50,MATCH(Lists!$B$6,Requests!$A$1:$AN$1,0))&amp;""),"")</f>
        <v/>
      </c>
      <c r="L50" s="26">
        <f>IFERROR(TRIM(INDEX(Requests!$A50:$AN50,MATCH(Lists!$B$7,Requests!$A$1:$AN$1,0))&amp;""),"")</f>
        <v/>
      </c>
      <c r="M50" s="26">
        <f>IFERROR(TRIM(INDEX(Requests!$A50:$AN50,MATCH(Lists!$B$8,Requests!$A$1:$AN$1,0))&amp;""),"")</f>
        <v/>
      </c>
      <c r="N50" s="26">
        <f>IFERROR(TRIM(INDEX(Requests!$A50:$AN50,MATCH(Lists!$B$9,Requests!$A$1:$AN$1,0))&amp;""),"")</f>
        <v/>
      </c>
      <c r="O50" s="26">
        <f>IFERROR(TRIM(INDEX(Requests!$A50:$AN50,MATCH(Lists!$B$11,Requests!$A$1:$AN$1,0))&amp;""),"")</f>
        <v/>
      </c>
      <c r="P50" s="26">
        <f>IFERROR(TRIM(INDEX(Requests!$A50:$AN50,MATCH(Lists!$B$10,Requests!$A$1:$AN$1,0))&amp;""),"")</f>
        <v/>
      </c>
      <c r="Q50" s="29">
        <f>IF($A50="","",IFERROR(N(INDEX('Your rates'!$C$6:$C$11,MATCH($J50,'Your rates'!$B$6:$B$11,0))),0))</f>
        <v/>
      </c>
      <c r="R50" s="29">
        <f>IF($A50="","",IFERROR(N(INDEX('Your rates'!$C$12:$C$17,MATCH($K50,'Your rates'!$B$12:$B$17,0))),0))</f>
        <v/>
      </c>
      <c r="S50" s="30">
        <f>IF($A50="","",IFERROR(IF(INDEX('Your rates'!$C$18:$C$21,MATCH($M50,'Your rates'!$B$18:$B$21,0))&amp;""="",1,INDEX('Your rates'!$C$18:$C$21,MATCH($M50,'Your rates'!$B$18:$B$21,0))),1))</f>
        <v/>
      </c>
      <c r="T50" s="30">
        <f>IF($A50="","",IFERROR(IF(INDEX('Your rates'!$C$22:$C$25,MATCH($N50,'Your rates'!$B$22:$B$25,0))&amp;""="",1,INDEX('Your rates'!$C$22:$C$25,MATCH($N50,'Your rates'!$B$22:$B$25,0))),1))</f>
        <v/>
      </c>
      <c r="U50" s="30">
        <f>IF($A50="","",IFERROR(IF(INDEX('Your rates'!$C$26:$C$30,MATCH($O50,'Your rates'!$B$26:$B$30,0))&amp;""="",1,INDEX('Your rates'!$C$26:$C$30,MATCH($O50,'Your rates'!$B$26:$B$30,0))),1))</f>
        <v/>
      </c>
      <c r="V50" s="29">
        <f>IF($A50="","",SUMPRODUCT(ISNUMBER(SEARCH('Your rates'!$B$31:$B$36,$P50))*'Your rates'!$C$31:$C$36))</f>
        <v/>
      </c>
    </row>
    <row r="51">
      <c r="A51" s="26">
        <f>IFERROR(TRIM(INDEX(Requests!$A51:$AN51,MATCH(Lists!$B$2,Requests!$A$1:$AN$1,0))&amp;""),"")</f>
        <v/>
      </c>
      <c r="B51" s="26">
        <f>IFERROR(TRIM(INDEX(Requests!$A51:$AN51,MATCH(Lists!$B$3,Requests!$A$1:$AN$1,0))&amp;""),"")</f>
        <v/>
      </c>
      <c r="C51" s="27">
        <f>IF(OR($A51="",$J51="",$K51="",$M51="",$N51="",'Your rates'!$C$5=""),"",ROUND(MAX(N('Your rates'!$C$37),('Your rates'!$C$5+$Q51+$R51)*$S51*$T51*$U51+$V51),2))</f>
        <v/>
      </c>
      <c r="D51" s="27">
        <f>IF(OR($C51="",N('Your rates'!$C$38)=0),"",ROUND($C51*'Your rates'!$C$38,2))</f>
        <v/>
      </c>
      <c r="E51" s="28">
        <f>IF($A51="","",MID(IF($I51=Lists!$B$13,", office or commercial space","")&amp;IF($L51=Lists!$B$14,", size not sure","")&amp;IF($M51=Lists!$B$15,", not cleaned in a while",""),3,200))</f>
        <v/>
      </c>
      <c r="F51" s="28">
        <f>IF($A51="","",MID(IF($J51="",", bedrooms","")&amp;IF($K51="",", bathrooms","")&amp;IF($M51="",", condition","")&amp;IF($N51="",", which clean","")&amp;IF($O51="",", how often",""),3,200))</f>
        <v/>
      </c>
      <c r="G51" s="28">
        <f>IF($A51="","",MID(IF('Your rates'!$C$5="",", base price","")&amp;IF(AND($J51&lt;&gt;"",IFERROR(INDEX('Your rates'!$C$6:$C$11,MATCH($J51,'Your rates'!$B$6:$B$11,0))&amp;"","")=""),", bedrooms","")&amp;IF(AND($K51&lt;&gt;"",IFERROR(INDEX('Your rates'!$C$12:$C$17,MATCH($K51,'Your rates'!$B$12:$B$17,0))&amp;"","")=""),", bathrooms","")&amp;IF(AND($M51&lt;&gt;"",IFERROR(INDEX('Your rates'!$C$18:$C$21,MATCH($M51,'Your rates'!$B$18:$B$21,0))&amp;"","")=""),", condition","")&amp;IF(AND($N51&lt;&gt;"",IFERROR(INDEX('Your rates'!$C$22:$C$25,MATCH($N51,'Your rates'!$B$22:$B$25,0))&amp;"","")=""),", type of clean","")&amp;IF(AND($O51&lt;&gt;"",IFERROR(INDEX('Your rates'!$C$26:$C$30,MATCH($O51,'Your rates'!$B$26:$B$30,0))&amp;"","")=""),", how often",""),3,200))</f>
        <v/>
      </c>
      <c r="H51" s="28">
        <f>IF($A51="","",IF($P51="","",IF(LEN($P51)-LEN(SUBSTITUTE($P51,",",""))+1&gt;SUMPRODUCT(ISNUMBER(SEARCH('Your rates'!$B$31:$B$36,$P51))*1),"Extra not on your list","")))</f>
        <v/>
      </c>
      <c r="I51" s="26">
        <f>IFERROR(TRIM(INDEX(Requests!$A51:$AN51,MATCH(Lists!$B$4,Requests!$A$1:$AN$1,0))&amp;""),"")</f>
        <v/>
      </c>
      <c r="J51" s="26">
        <f>IFERROR(TRIM(INDEX(Requests!$A51:$AN51,MATCH(Lists!$B$5,Requests!$A$1:$AN$1,0))&amp;""),"")</f>
        <v/>
      </c>
      <c r="K51" s="26">
        <f>IFERROR(TRIM(INDEX(Requests!$A51:$AN51,MATCH(Lists!$B$6,Requests!$A$1:$AN$1,0))&amp;""),"")</f>
        <v/>
      </c>
      <c r="L51" s="26">
        <f>IFERROR(TRIM(INDEX(Requests!$A51:$AN51,MATCH(Lists!$B$7,Requests!$A$1:$AN$1,0))&amp;""),"")</f>
        <v/>
      </c>
      <c r="M51" s="26">
        <f>IFERROR(TRIM(INDEX(Requests!$A51:$AN51,MATCH(Lists!$B$8,Requests!$A$1:$AN$1,0))&amp;""),"")</f>
        <v/>
      </c>
      <c r="N51" s="26">
        <f>IFERROR(TRIM(INDEX(Requests!$A51:$AN51,MATCH(Lists!$B$9,Requests!$A$1:$AN$1,0))&amp;""),"")</f>
        <v/>
      </c>
      <c r="O51" s="26">
        <f>IFERROR(TRIM(INDEX(Requests!$A51:$AN51,MATCH(Lists!$B$11,Requests!$A$1:$AN$1,0))&amp;""),"")</f>
        <v/>
      </c>
      <c r="P51" s="26">
        <f>IFERROR(TRIM(INDEX(Requests!$A51:$AN51,MATCH(Lists!$B$10,Requests!$A$1:$AN$1,0))&amp;""),"")</f>
        <v/>
      </c>
      <c r="Q51" s="29">
        <f>IF($A51="","",IFERROR(N(INDEX('Your rates'!$C$6:$C$11,MATCH($J51,'Your rates'!$B$6:$B$11,0))),0))</f>
        <v/>
      </c>
      <c r="R51" s="29">
        <f>IF($A51="","",IFERROR(N(INDEX('Your rates'!$C$12:$C$17,MATCH($K51,'Your rates'!$B$12:$B$17,0))),0))</f>
        <v/>
      </c>
      <c r="S51" s="30">
        <f>IF($A51="","",IFERROR(IF(INDEX('Your rates'!$C$18:$C$21,MATCH($M51,'Your rates'!$B$18:$B$21,0))&amp;""="",1,INDEX('Your rates'!$C$18:$C$21,MATCH($M51,'Your rates'!$B$18:$B$21,0))),1))</f>
        <v/>
      </c>
      <c r="T51" s="30">
        <f>IF($A51="","",IFERROR(IF(INDEX('Your rates'!$C$22:$C$25,MATCH($N51,'Your rates'!$B$22:$B$25,0))&amp;""="",1,INDEX('Your rates'!$C$22:$C$25,MATCH($N51,'Your rates'!$B$22:$B$25,0))),1))</f>
        <v/>
      </c>
      <c r="U51" s="30">
        <f>IF($A51="","",IFERROR(IF(INDEX('Your rates'!$C$26:$C$30,MATCH($O51,'Your rates'!$B$26:$B$30,0))&amp;""="",1,INDEX('Your rates'!$C$26:$C$30,MATCH($O51,'Your rates'!$B$26:$B$30,0))),1))</f>
        <v/>
      </c>
      <c r="V51" s="29">
        <f>IF($A51="","",SUMPRODUCT(ISNUMBER(SEARCH('Your rates'!$B$31:$B$36,$P51))*'Your rates'!$C$31:$C$36))</f>
        <v/>
      </c>
    </row>
    <row r="52">
      <c r="A52" s="26">
        <f>IFERROR(TRIM(INDEX(Requests!$A52:$AN52,MATCH(Lists!$B$2,Requests!$A$1:$AN$1,0))&amp;""),"")</f>
        <v/>
      </c>
      <c r="B52" s="26">
        <f>IFERROR(TRIM(INDEX(Requests!$A52:$AN52,MATCH(Lists!$B$3,Requests!$A$1:$AN$1,0))&amp;""),"")</f>
        <v/>
      </c>
      <c r="C52" s="27">
        <f>IF(OR($A52="",$J52="",$K52="",$M52="",$N52="",'Your rates'!$C$5=""),"",ROUND(MAX(N('Your rates'!$C$37),('Your rates'!$C$5+$Q52+$R52)*$S52*$T52*$U52+$V52),2))</f>
        <v/>
      </c>
      <c r="D52" s="27">
        <f>IF(OR($C52="",N('Your rates'!$C$38)=0),"",ROUND($C52*'Your rates'!$C$38,2))</f>
        <v/>
      </c>
      <c r="E52" s="28">
        <f>IF($A52="","",MID(IF($I52=Lists!$B$13,", office or commercial space","")&amp;IF($L52=Lists!$B$14,", size not sure","")&amp;IF($M52=Lists!$B$15,", not cleaned in a while",""),3,200))</f>
        <v/>
      </c>
      <c r="F52" s="28">
        <f>IF($A52="","",MID(IF($J52="",", bedrooms","")&amp;IF($K52="",", bathrooms","")&amp;IF($M52="",", condition","")&amp;IF($N52="",", which clean","")&amp;IF($O52="",", how often",""),3,200))</f>
        <v/>
      </c>
      <c r="G52" s="28">
        <f>IF($A52="","",MID(IF('Your rates'!$C$5="",", base price","")&amp;IF(AND($J52&lt;&gt;"",IFERROR(INDEX('Your rates'!$C$6:$C$11,MATCH($J52,'Your rates'!$B$6:$B$11,0))&amp;"","")=""),", bedrooms","")&amp;IF(AND($K52&lt;&gt;"",IFERROR(INDEX('Your rates'!$C$12:$C$17,MATCH($K52,'Your rates'!$B$12:$B$17,0))&amp;"","")=""),", bathrooms","")&amp;IF(AND($M52&lt;&gt;"",IFERROR(INDEX('Your rates'!$C$18:$C$21,MATCH($M52,'Your rates'!$B$18:$B$21,0))&amp;"","")=""),", condition","")&amp;IF(AND($N52&lt;&gt;"",IFERROR(INDEX('Your rates'!$C$22:$C$25,MATCH($N52,'Your rates'!$B$22:$B$25,0))&amp;"","")=""),", type of clean","")&amp;IF(AND($O52&lt;&gt;"",IFERROR(INDEX('Your rates'!$C$26:$C$30,MATCH($O52,'Your rates'!$B$26:$B$30,0))&amp;"","")=""),", how often",""),3,200))</f>
        <v/>
      </c>
      <c r="H52" s="28">
        <f>IF($A52="","",IF($P52="","",IF(LEN($P52)-LEN(SUBSTITUTE($P52,",",""))+1&gt;SUMPRODUCT(ISNUMBER(SEARCH('Your rates'!$B$31:$B$36,$P52))*1),"Extra not on your list","")))</f>
        <v/>
      </c>
      <c r="I52" s="26">
        <f>IFERROR(TRIM(INDEX(Requests!$A52:$AN52,MATCH(Lists!$B$4,Requests!$A$1:$AN$1,0))&amp;""),"")</f>
        <v/>
      </c>
      <c r="J52" s="26">
        <f>IFERROR(TRIM(INDEX(Requests!$A52:$AN52,MATCH(Lists!$B$5,Requests!$A$1:$AN$1,0))&amp;""),"")</f>
        <v/>
      </c>
      <c r="K52" s="26">
        <f>IFERROR(TRIM(INDEX(Requests!$A52:$AN52,MATCH(Lists!$B$6,Requests!$A$1:$AN$1,0))&amp;""),"")</f>
        <v/>
      </c>
      <c r="L52" s="26">
        <f>IFERROR(TRIM(INDEX(Requests!$A52:$AN52,MATCH(Lists!$B$7,Requests!$A$1:$AN$1,0))&amp;""),"")</f>
        <v/>
      </c>
      <c r="M52" s="26">
        <f>IFERROR(TRIM(INDEX(Requests!$A52:$AN52,MATCH(Lists!$B$8,Requests!$A$1:$AN$1,0))&amp;""),"")</f>
        <v/>
      </c>
      <c r="N52" s="26">
        <f>IFERROR(TRIM(INDEX(Requests!$A52:$AN52,MATCH(Lists!$B$9,Requests!$A$1:$AN$1,0))&amp;""),"")</f>
        <v/>
      </c>
      <c r="O52" s="26">
        <f>IFERROR(TRIM(INDEX(Requests!$A52:$AN52,MATCH(Lists!$B$11,Requests!$A$1:$AN$1,0))&amp;""),"")</f>
        <v/>
      </c>
      <c r="P52" s="26">
        <f>IFERROR(TRIM(INDEX(Requests!$A52:$AN52,MATCH(Lists!$B$10,Requests!$A$1:$AN$1,0))&amp;""),"")</f>
        <v/>
      </c>
      <c r="Q52" s="29">
        <f>IF($A52="","",IFERROR(N(INDEX('Your rates'!$C$6:$C$11,MATCH($J52,'Your rates'!$B$6:$B$11,0))),0))</f>
        <v/>
      </c>
      <c r="R52" s="29">
        <f>IF($A52="","",IFERROR(N(INDEX('Your rates'!$C$12:$C$17,MATCH($K52,'Your rates'!$B$12:$B$17,0))),0))</f>
        <v/>
      </c>
      <c r="S52" s="30">
        <f>IF($A52="","",IFERROR(IF(INDEX('Your rates'!$C$18:$C$21,MATCH($M52,'Your rates'!$B$18:$B$21,0))&amp;""="",1,INDEX('Your rates'!$C$18:$C$21,MATCH($M52,'Your rates'!$B$18:$B$21,0))),1))</f>
        <v/>
      </c>
      <c r="T52" s="30">
        <f>IF($A52="","",IFERROR(IF(INDEX('Your rates'!$C$22:$C$25,MATCH($N52,'Your rates'!$B$22:$B$25,0))&amp;""="",1,INDEX('Your rates'!$C$22:$C$25,MATCH($N52,'Your rates'!$B$22:$B$25,0))),1))</f>
        <v/>
      </c>
      <c r="U52" s="30">
        <f>IF($A52="","",IFERROR(IF(INDEX('Your rates'!$C$26:$C$30,MATCH($O52,'Your rates'!$B$26:$B$30,0))&amp;""="",1,INDEX('Your rates'!$C$26:$C$30,MATCH($O52,'Your rates'!$B$26:$B$30,0))),1))</f>
        <v/>
      </c>
      <c r="V52" s="29">
        <f>IF($A52="","",SUMPRODUCT(ISNUMBER(SEARCH('Your rates'!$B$31:$B$36,$P52))*'Your rates'!$C$31:$C$36))</f>
        <v/>
      </c>
    </row>
    <row r="53">
      <c r="A53" s="26">
        <f>IFERROR(TRIM(INDEX(Requests!$A53:$AN53,MATCH(Lists!$B$2,Requests!$A$1:$AN$1,0))&amp;""),"")</f>
        <v/>
      </c>
      <c r="B53" s="26">
        <f>IFERROR(TRIM(INDEX(Requests!$A53:$AN53,MATCH(Lists!$B$3,Requests!$A$1:$AN$1,0))&amp;""),"")</f>
        <v/>
      </c>
      <c r="C53" s="27">
        <f>IF(OR($A53="",$J53="",$K53="",$M53="",$N53="",'Your rates'!$C$5=""),"",ROUND(MAX(N('Your rates'!$C$37),('Your rates'!$C$5+$Q53+$R53)*$S53*$T53*$U53+$V53),2))</f>
        <v/>
      </c>
      <c r="D53" s="27">
        <f>IF(OR($C53="",N('Your rates'!$C$38)=0),"",ROUND($C53*'Your rates'!$C$38,2))</f>
        <v/>
      </c>
      <c r="E53" s="28">
        <f>IF($A53="","",MID(IF($I53=Lists!$B$13,", office or commercial space","")&amp;IF($L53=Lists!$B$14,", size not sure","")&amp;IF($M53=Lists!$B$15,", not cleaned in a while",""),3,200))</f>
        <v/>
      </c>
      <c r="F53" s="28">
        <f>IF($A53="","",MID(IF($J53="",", bedrooms","")&amp;IF($K53="",", bathrooms","")&amp;IF($M53="",", condition","")&amp;IF($N53="",", which clean","")&amp;IF($O53="",", how often",""),3,200))</f>
        <v/>
      </c>
      <c r="G53" s="28">
        <f>IF($A53="","",MID(IF('Your rates'!$C$5="",", base price","")&amp;IF(AND($J53&lt;&gt;"",IFERROR(INDEX('Your rates'!$C$6:$C$11,MATCH($J53,'Your rates'!$B$6:$B$11,0))&amp;"","")=""),", bedrooms","")&amp;IF(AND($K53&lt;&gt;"",IFERROR(INDEX('Your rates'!$C$12:$C$17,MATCH($K53,'Your rates'!$B$12:$B$17,0))&amp;"","")=""),", bathrooms","")&amp;IF(AND($M53&lt;&gt;"",IFERROR(INDEX('Your rates'!$C$18:$C$21,MATCH($M53,'Your rates'!$B$18:$B$21,0))&amp;"","")=""),", condition","")&amp;IF(AND($N53&lt;&gt;"",IFERROR(INDEX('Your rates'!$C$22:$C$25,MATCH($N53,'Your rates'!$B$22:$B$25,0))&amp;"","")=""),", type of clean","")&amp;IF(AND($O53&lt;&gt;"",IFERROR(INDEX('Your rates'!$C$26:$C$30,MATCH($O53,'Your rates'!$B$26:$B$30,0))&amp;"","")=""),", how often",""),3,200))</f>
        <v/>
      </c>
      <c r="H53" s="28">
        <f>IF($A53="","",IF($P53="","",IF(LEN($P53)-LEN(SUBSTITUTE($P53,",",""))+1&gt;SUMPRODUCT(ISNUMBER(SEARCH('Your rates'!$B$31:$B$36,$P53))*1),"Extra not on your list","")))</f>
        <v/>
      </c>
      <c r="I53" s="26">
        <f>IFERROR(TRIM(INDEX(Requests!$A53:$AN53,MATCH(Lists!$B$4,Requests!$A$1:$AN$1,0))&amp;""),"")</f>
        <v/>
      </c>
      <c r="J53" s="26">
        <f>IFERROR(TRIM(INDEX(Requests!$A53:$AN53,MATCH(Lists!$B$5,Requests!$A$1:$AN$1,0))&amp;""),"")</f>
        <v/>
      </c>
      <c r="K53" s="26">
        <f>IFERROR(TRIM(INDEX(Requests!$A53:$AN53,MATCH(Lists!$B$6,Requests!$A$1:$AN$1,0))&amp;""),"")</f>
        <v/>
      </c>
      <c r="L53" s="26">
        <f>IFERROR(TRIM(INDEX(Requests!$A53:$AN53,MATCH(Lists!$B$7,Requests!$A$1:$AN$1,0))&amp;""),"")</f>
        <v/>
      </c>
      <c r="M53" s="26">
        <f>IFERROR(TRIM(INDEX(Requests!$A53:$AN53,MATCH(Lists!$B$8,Requests!$A$1:$AN$1,0))&amp;""),"")</f>
        <v/>
      </c>
      <c r="N53" s="26">
        <f>IFERROR(TRIM(INDEX(Requests!$A53:$AN53,MATCH(Lists!$B$9,Requests!$A$1:$AN$1,0))&amp;""),"")</f>
        <v/>
      </c>
      <c r="O53" s="26">
        <f>IFERROR(TRIM(INDEX(Requests!$A53:$AN53,MATCH(Lists!$B$11,Requests!$A$1:$AN$1,0))&amp;""),"")</f>
        <v/>
      </c>
      <c r="P53" s="26">
        <f>IFERROR(TRIM(INDEX(Requests!$A53:$AN53,MATCH(Lists!$B$10,Requests!$A$1:$AN$1,0))&amp;""),"")</f>
        <v/>
      </c>
      <c r="Q53" s="29">
        <f>IF($A53="","",IFERROR(N(INDEX('Your rates'!$C$6:$C$11,MATCH($J53,'Your rates'!$B$6:$B$11,0))),0))</f>
        <v/>
      </c>
      <c r="R53" s="29">
        <f>IF($A53="","",IFERROR(N(INDEX('Your rates'!$C$12:$C$17,MATCH($K53,'Your rates'!$B$12:$B$17,0))),0))</f>
        <v/>
      </c>
      <c r="S53" s="30">
        <f>IF($A53="","",IFERROR(IF(INDEX('Your rates'!$C$18:$C$21,MATCH($M53,'Your rates'!$B$18:$B$21,0))&amp;""="",1,INDEX('Your rates'!$C$18:$C$21,MATCH($M53,'Your rates'!$B$18:$B$21,0))),1))</f>
        <v/>
      </c>
      <c r="T53" s="30">
        <f>IF($A53="","",IFERROR(IF(INDEX('Your rates'!$C$22:$C$25,MATCH($N53,'Your rates'!$B$22:$B$25,0))&amp;""="",1,INDEX('Your rates'!$C$22:$C$25,MATCH($N53,'Your rates'!$B$22:$B$25,0))),1))</f>
        <v/>
      </c>
      <c r="U53" s="30">
        <f>IF($A53="","",IFERROR(IF(INDEX('Your rates'!$C$26:$C$30,MATCH($O53,'Your rates'!$B$26:$B$30,0))&amp;""="",1,INDEX('Your rates'!$C$26:$C$30,MATCH($O53,'Your rates'!$B$26:$B$30,0))),1))</f>
        <v/>
      </c>
      <c r="V53" s="29">
        <f>IF($A53="","",SUMPRODUCT(ISNUMBER(SEARCH('Your rates'!$B$31:$B$36,$P53))*'Your rates'!$C$31:$C$36))</f>
        <v/>
      </c>
    </row>
    <row r="54">
      <c r="A54" s="26">
        <f>IFERROR(TRIM(INDEX(Requests!$A54:$AN54,MATCH(Lists!$B$2,Requests!$A$1:$AN$1,0))&amp;""),"")</f>
        <v/>
      </c>
      <c r="B54" s="26">
        <f>IFERROR(TRIM(INDEX(Requests!$A54:$AN54,MATCH(Lists!$B$3,Requests!$A$1:$AN$1,0))&amp;""),"")</f>
        <v/>
      </c>
      <c r="C54" s="27">
        <f>IF(OR($A54="",$J54="",$K54="",$M54="",$N54="",'Your rates'!$C$5=""),"",ROUND(MAX(N('Your rates'!$C$37),('Your rates'!$C$5+$Q54+$R54)*$S54*$T54*$U54+$V54),2))</f>
        <v/>
      </c>
      <c r="D54" s="27">
        <f>IF(OR($C54="",N('Your rates'!$C$38)=0),"",ROUND($C54*'Your rates'!$C$38,2))</f>
        <v/>
      </c>
      <c r="E54" s="28">
        <f>IF($A54="","",MID(IF($I54=Lists!$B$13,", office or commercial space","")&amp;IF($L54=Lists!$B$14,", size not sure","")&amp;IF($M54=Lists!$B$15,", not cleaned in a while",""),3,200))</f>
        <v/>
      </c>
      <c r="F54" s="28">
        <f>IF($A54="","",MID(IF($J54="",", bedrooms","")&amp;IF($K54="",", bathrooms","")&amp;IF($M54="",", condition","")&amp;IF($N54="",", which clean","")&amp;IF($O54="",", how often",""),3,200))</f>
        <v/>
      </c>
      <c r="G54" s="28">
        <f>IF($A54="","",MID(IF('Your rates'!$C$5="",", base price","")&amp;IF(AND($J54&lt;&gt;"",IFERROR(INDEX('Your rates'!$C$6:$C$11,MATCH($J54,'Your rates'!$B$6:$B$11,0))&amp;"","")=""),", bedrooms","")&amp;IF(AND($K54&lt;&gt;"",IFERROR(INDEX('Your rates'!$C$12:$C$17,MATCH($K54,'Your rates'!$B$12:$B$17,0))&amp;"","")=""),", bathrooms","")&amp;IF(AND($M54&lt;&gt;"",IFERROR(INDEX('Your rates'!$C$18:$C$21,MATCH($M54,'Your rates'!$B$18:$B$21,0))&amp;"","")=""),", condition","")&amp;IF(AND($N54&lt;&gt;"",IFERROR(INDEX('Your rates'!$C$22:$C$25,MATCH($N54,'Your rates'!$B$22:$B$25,0))&amp;"","")=""),", type of clean","")&amp;IF(AND($O54&lt;&gt;"",IFERROR(INDEX('Your rates'!$C$26:$C$30,MATCH($O54,'Your rates'!$B$26:$B$30,0))&amp;"","")=""),", how often",""),3,200))</f>
        <v/>
      </c>
      <c r="H54" s="28">
        <f>IF($A54="","",IF($P54="","",IF(LEN($P54)-LEN(SUBSTITUTE($P54,",",""))+1&gt;SUMPRODUCT(ISNUMBER(SEARCH('Your rates'!$B$31:$B$36,$P54))*1),"Extra not on your list","")))</f>
        <v/>
      </c>
      <c r="I54" s="26">
        <f>IFERROR(TRIM(INDEX(Requests!$A54:$AN54,MATCH(Lists!$B$4,Requests!$A$1:$AN$1,0))&amp;""),"")</f>
        <v/>
      </c>
      <c r="J54" s="26">
        <f>IFERROR(TRIM(INDEX(Requests!$A54:$AN54,MATCH(Lists!$B$5,Requests!$A$1:$AN$1,0))&amp;""),"")</f>
        <v/>
      </c>
      <c r="K54" s="26">
        <f>IFERROR(TRIM(INDEX(Requests!$A54:$AN54,MATCH(Lists!$B$6,Requests!$A$1:$AN$1,0))&amp;""),"")</f>
        <v/>
      </c>
      <c r="L54" s="26">
        <f>IFERROR(TRIM(INDEX(Requests!$A54:$AN54,MATCH(Lists!$B$7,Requests!$A$1:$AN$1,0))&amp;""),"")</f>
        <v/>
      </c>
      <c r="M54" s="26">
        <f>IFERROR(TRIM(INDEX(Requests!$A54:$AN54,MATCH(Lists!$B$8,Requests!$A$1:$AN$1,0))&amp;""),"")</f>
        <v/>
      </c>
      <c r="N54" s="26">
        <f>IFERROR(TRIM(INDEX(Requests!$A54:$AN54,MATCH(Lists!$B$9,Requests!$A$1:$AN$1,0))&amp;""),"")</f>
        <v/>
      </c>
      <c r="O54" s="26">
        <f>IFERROR(TRIM(INDEX(Requests!$A54:$AN54,MATCH(Lists!$B$11,Requests!$A$1:$AN$1,0))&amp;""),"")</f>
        <v/>
      </c>
      <c r="P54" s="26">
        <f>IFERROR(TRIM(INDEX(Requests!$A54:$AN54,MATCH(Lists!$B$10,Requests!$A$1:$AN$1,0))&amp;""),"")</f>
        <v/>
      </c>
      <c r="Q54" s="29">
        <f>IF($A54="","",IFERROR(N(INDEX('Your rates'!$C$6:$C$11,MATCH($J54,'Your rates'!$B$6:$B$11,0))),0))</f>
        <v/>
      </c>
      <c r="R54" s="29">
        <f>IF($A54="","",IFERROR(N(INDEX('Your rates'!$C$12:$C$17,MATCH($K54,'Your rates'!$B$12:$B$17,0))),0))</f>
        <v/>
      </c>
      <c r="S54" s="30">
        <f>IF($A54="","",IFERROR(IF(INDEX('Your rates'!$C$18:$C$21,MATCH($M54,'Your rates'!$B$18:$B$21,0))&amp;""="",1,INDEX('Your rates'!$C$18:$C$21,MATCH($M54,'Your rates'!$B$18:$B$21,0))),1))</f>
        <v/>
      </c>
      <c r="T54" s="30">
        <f>IF($A54="","",IFERROR(IF(INDEX('Your rates'!$C$22:$C$25,MATCH($N54,'Your rates'!$B$22:$B$25,0))&amp;""="",1,INDEX('Your rates'!$C$22:$C$25,MATCH($N54,'Your rates'!$B$22:$B$25,0))),1))</f>
        <v/>
      </c>
      <c r="U54" s="30">
        <f>IF($A54="","",IFERROR(IF(INDEX('Your rates'!$C$26:$C$30,MATCH($O54,'Your rates'!$B$26:$B$30,0))&amp;""="",1,INDEX('Your rates'!$C$26:$C$30,MATCH($O54,'Your rates'!$B$26:$B$30,0))),1))</f>
        <v/>
      </c>
      <c r="V54" s="29">
        <f>IF($A54="","",SUMPRODUCT(ISNUMBER(SEARCH('Your rates'!$B$31:$B$36,$P54))*'Your rates'!$C$31:$C$36))</f>
        <v/>
      </c>
    </row>
    <row r="55">
      <c r="A55" s="26">
        <f>IFERROR(TRIM(INDEX(Requests!$A55:$AN55,MATCH(Lists!$B$2,Requests!$A$1:$AN$1,0))&amp;""),"")</f>
        <v/>
      </c>
      <c r="B55" s="26">
        <f>IFERROR(TRIM(INDEX(Requests!$A55:$AN55,MATCH(Lists!$B$3,Requests!$A$1:$AN$1,0))&amp;""),"")</f>
        <v/>
      </c>
      <c r="C55" s="27">
        <f>IF(OR($A55="",$J55="",$K55="",$M55="",$N55="",'Your rates'!$C$5=""),"",ROUND(MAX(N('Your rates'!$C$37),('Your rates'!$C$5+$Q55+$R55)*$S55*$T55*$U55+$V55),2))</f>
        <v/>
      </c>
      <c r="D55" s="27">
        <f>IF(OR($C55="",N('Your rates'!$C$38)=0),"",ROUND($C55*'Your rates'!$C$38,2))</f>
        <v/>
      </c>
      <c r="E55" s="28">
        <f>IF($A55="","",MID(IF($I55=Lists!$B$13,", office or commercial space","")&amp;IF($L55=Lists!$B$14,", size not sure","")&amp;IF($M55=Lists!$B$15,", not cleaned in a while",""),3,200))</f>
        <v/>
      </c>
      <c r="F55" s="28">
        <f>IF($A55="","",MID(IF($J55="",", bedrooms","")&amp;IF($K55="",", bathrooms","")&amp;IF($M55="",", condition","")&amp;IF($N55="",", which clean","")&amp;IF($O55="",", how often",""),3,200))</f>
        <v/>
      </c>
      <c r="G55" s="28">
        <f>IF($A55="","",MID(IF('Your rates'!$C$5="",", base price","")&amp;IF(AND($J55&lt;&gt;"",IFERROR(INDEX('Your rates'!$C$6:$C$11,MATCH($J55,'Your rates'!$B$6:$B$11,0))&amp;"","")=""),", bedrooms","")&amp;IF(AND($K55&lt;&gt;"",IFERROR(INDEX('Your rates'!$C$12:$C$17,MATCH($K55,'Your rates'!$B$12:$B$17,0))&amp;"","")=""),", bathrooms","")&amp;IF(AND($M55&lt;&gt;"",IFERROR(INDEX('Your rates'!$C$18:$C$21,MATCH($M55,'Your rates'!$B$18:$B$21,0))&amp;"","")=""),", condition","")&amp;IF(AND($N55&lt;&gt;"",IFERROR(INDEX('Your rates'!$C$22:$C$25,MATCH($N55,'Your rates'!$B$22:$B$25,0))&amp;"","")=""),", type of clean","")&amp;IF(AND($O55&lt;&gt;"",IFERROR(INDEX('Your rates'!$C$26:$C$30,MATCH($O55,'Your rates'!$B$26:$B$30,0))&amp;"","")=""),", how often",""),3,200))</f>
        <v/>
      </c>
      <c r="H55" s="28">
        <f>IF($A55="","",IF($P55="","",IF(LEN($P55)-LEN(SUBSTITUTE($P55,",",""))+1&gt;SUMPRODUCT(ISNUMBER(SEARCH('Your rates'!$B$31:$B$36,$P55))*1),"Extra not on your list","")))</f>
        <v/>
      </c>
      <c r="I55" s="26">
        <f>IFERROR(TRIM(INDEX(Requests!$A55:$AN55,MATCH(Lists!$B$4,Requests!$A$1:$AN$1,0))&amp;""),"")</f>
        <v/>
      </c>
      <c r="J55" s="26">
        <f>IFERROR(TRIM(INDEX(Requests!$A55:$AN55,MATCH(Lists!$B$5,Requests!$A$1:$AN$1,0))&amp;""),"")</f>
        <v/>
      </c>
      <c r="K55" s="26">
        <f>IFERROR(TRIM(INDEX(Requests!$A55:$AN55,MATCH(Lists!$B$6,Requests!$A$1:$AN$1,0))&amp;""),"")</f>
        <v/>
      </c>
      <c r="L55" s="26">
        <f>IFERROR(TRIM(INDEX(Requests!$A55:$AN55,MATCH(Lists!$B$7,Requests!$A$1:$AN$1,0))&amp;""),"")</f>
        <v/>
      </c>
      <c r="M55" s="26">
        <f>IFERROR(TRIM(INDEX(Requests!$A55:$AN55,MATCH(Lists!$B$8,Requests!$A$1:$AN$1,0))&amp;""),"")</f>
        <v/>
      </c>
      <c r="N55" s="26">
        <f>IFERROR(TRIM(INDEX(Requests!$A55:$AN55,MATCH(Lists!$B$9,Requests!$A$1:$AN$1,0))&amp;""),"")</f>
        <v/>
      </c>
      <c r="O55" s="26">
        <f>IFERROR(TRIM(INDEX(Requests!$A55:$AN55,MATCH(Lists!$B$11,Requests!$A$1:$AN$1,0))&amp;""),"")</f>
        <v/>
      </c>
      <c r="P55" s="26">
        <f>IFERROR(TRIM(INDEX(Requests!$A55:$AN55,MATCH(Lists!$B$10,Requests!$A$1:$AN$1,0))&amp;""),"")</f>
        <v/>
      </c>
      <c r="Q55" s="29">
        <f>IF($A55="","",IFERROR(N(INDEX('Your rates'!$C$6:$C$11,MATCH($J55,'Your rates'!$B$6:$B$11,0))),0))</f>
        <v/>
      </c>
      <c r="R55" s="29">
        <f>IF($A55="","",IFERROR(N(INDEX('Your rates'!$C$12:$C$17,MATCH($K55,'Your rates'!$B$12:$B$17,0))),0))</f>
        <v/>
      </c>
      <c r="S55" s="30">
        <f>IF($A55="","",IFERROR(IF(INDEX('Your rates'!$C$18:$C$21,MATCH($M55,'Your rates'!$B$18:$B$21,0))&amp;""="",1,INDEX('Your rates'!$C$18:$C$21,MATCH($M55,'Your rates'!$B$18:$B$21,0))),1))</f>
        <v/>
      </c>
      <c r="T55" s="30">
        <f>IF($A55="","",IFERROR(IF(INDEX('Your rates'!$C$22:$C$25,MATCH($N55,'Your rates'!$B$22:$B$25,0))&amp;""="",1,INDEX('Your rates'!$C$22:$C$25,MATCH($N55,'Your rates'!$B$22:$B$25,0))),1))</f>
        <v/>
      </c>
      <c r="U55" s="30">
        <f>IF($A55="","",IFERROR(IF(INDEX('Your rates'!$C$26:$C$30,MATCH($O55,'Your rates'!$B$26:$B$30,0))&amp;""="",1,INDEX('Your rates'!$C$26:$C$30,MATCH($O55,'Your rates'!$B$26:$B$30,0))),1))</f>
        <v/>
      </c>
      <c r="V55" s="29">
        <f>IF($A55="","",SUMPRODUCT(ISNUMBER(SEARCH('Your rates'!$B$31:$B$36,$P55))*'Your rates'!$C$31:$C$36))</f>
        <v/>
      </c>
    </row>
    <row r="56">
      <c r="A56" s="26">
        <f>IFERROR(TRIM(INDEX(Requests!$A56:$AN56,MATCH(Lists!$B$2,Requests!$A$1:$AN$1,0))&amp;""),"")</f>
        <v/>
      </c>
      <c r="B56" s="26">
        <f>IFERROR(TRIM(INDEX(Requests!$A56:$AN56,MATCH(Lists!$B$3,Requests!$A$1:$AN$1,0))&amp;""),"")</f>
        <v/>
      </c>
      <c r="C56" s="27">
        <f>IF(OR($A56="",$J56="",$K56="",$M56="",$N56="",'Your rates'!$C$5=""),"",ROUND(MAX(N('Your rates'!$C$37),('Your rates'!$C$5+$Q56+$R56)*$S56*$T56*$U56+$V56),2))</f>
        <v/>
      </c>
      <c r="D56" s="27">
        <f>IF(OR($C56="",N('Your rates'!$C$38)=0),"",ROUND($C56*'Your rates'!$C$38,2))</f>
        <v/>
      </c>
      <c r="E56" s="28">
        <f>IF($A56="","",MID(IF($I56=Lists!$B$13,", office or commercial space","")&amp;IF($L56=Lists!$B$14,", size not sure","")&amp;IF($M56=Lists!$B$15,", not cleaned in a while",""),3,200))</f>
        <v/>
      </c>
      <c r="F56" s="28">
        <f>IF($A56="","",MID(IF($J56="",", bedrooms","")&amp;IF($K56="",", bathrooms","")&amp;IF($M56="",", condition","")&amp;IF($N56="",", which clean","")&amp;IF($O56="",", how often",""),3,200))</f>
        <v/>
      </c>
      <c r="G56" s="28">
        <f>IF($A56="","",MID(IF('Your rates'!$C$5="",", base price","")&amp;IF(AND($J56&lt;&gt;"",IFERROR(INDEX('Your rates'!$C$6:$C$11,MATCH($J56,'Your rates'!$B$6:$B$11,0))&amp;"","")=""),", bedrooms","")&amp;IF(AND($K56&lt;&gt;"",IFERROR(INDEX('Your rates'!$C$12:$C$17,MATCH($K56,'Your rates'!$B$12:$B$17,0))&amp;"","")=""),", bathrooms","")&amp;IF(AND($M56&lt;&gt;"",IFERROR(INDEX('Your rates'!$C$18:$C$21,MATCH($M56,'Your rates'!$B$18:$B$21,0))&amp;"","")=""),", condition","")&amp;IF(AND($N56&lt;&gt;"",IFERROR(INDEX('Your rates'!$C$22:$C$25,MATCH($N56,'Your rates'!$B$22:$B$25,0))&amp;"","")=""),", type of clean","")&amp;IF(AND($O56&lt;&gt;"",IFERROR(INDEX('Your rates'!$C$26:$C$30,MATCH($O56,'Your rates'!$B$26:$B$30,0))&amp;"","")=""),", how often",""),3,200))</f>
        <v/>
      </c>
      <c r="H56" s="28">
        <f>IF($A56="","",IF($P56="","",IF(LEN($P56)-LEN(SUBSTITUTE($P56,",",""))+1&gt;SUMPRODUCT(ISNUMBER(SEARCH('Your rates'!$B$31:$B$36,$P56))*1),"Extra not on your list","")))</f>
        <v/>
      </c>
      <c r="I56" s="26">
        <f>IFERROR(TRIM(INDEX(Requests!$A56:$AN56,MATCH(Lists!$B$4,Requests!$A$1:$AN$1,0))&amp;""),"")</f>
        <v/>
      </c>
      <c r="J56" s="26">
        <f>IFERROR(TRIM(INDEX(Requests!$A56:$AN56,MATCH(Lists!$B$5,Requests!$A$1:$AN$1,0))&amp;""),"")</f>
        <v/>
      </c>
      <c r="K56" s="26">
        <f>IFERROR(TRIM(INDEX(Requests!$A56:$AN56,MATCH(Lists!$B$6,Requests!$A$1:$AN$1,0))&amp;""),"")</f>
        <v/>
      </c>
      <c r="L56" s="26">
        <f>IFERROR(TRIM(INDEX(Requests!$A56:$AN56,MATCH(Lists!$B$7,Requests!$A$1:$AN$1,0))&amp;""),"")</f>
        <v/>
      </c>
      <c r="M56" s="26">
        <f>IFERROR(TRIM(INDEX(Requests!$A56:$AN56,MATCH(Lists!$B$8,Requests!$A$1:$AN$1,0))&amp;""),"")</f>
        <v/>
      </c>
      <c r="N56" s="26">
        <f>IFERROR(TRIM(INDEX(Requests!$A56:$AN56,MATCH(Lists!$B$9,Requests!$A$1:$AN$1,0))&amp;""),"")</f>
        <v/>
      </c>
      <c r="O56" s="26">
        <f>IFERROR(TRIM(INDEX(Requests!$A56:$AN56,MATCH(Lists!$B$11,Requests!$A$1:$AN$1,0))&amp;""),"")</f>
        <v/>
      </c>
      <c r="P56" s="26">
        <f>IFERROR(TRIM(INDEX(Requests!$A56:$AN56,MATCH(Lists!$B$10,Requests!$A$1:$AN$1,0))&amp;""),"")</f>
        <v/>
      </c>
      <c r="Q56" s="29">
        <f>IF($A56="","",IFERROR(N(INDEX('Your rates'!$C$6:$C$11,MATCH($J56,'Your rates'!$B$6:$B$11,0))),0))</f>
        <v/>
      </c>
      <c r="R56" s="29">
        <f>IF($A56="","",IFERROR(N(INDEX('Your rates'!$C$12:$C$17,MATCH($K56,'Your rates'!$B$12:$B$17,0))),0))</f>
        <v/>
      </c>
      <c r="S56" s="30">
        <f>IF($A56="","",IFERROR(IF(INDEX('Your rates'!$C$18:$C$21,MATCH($M56,'Your rates'!$B$18:$B$21,0))&amp;""="",1,INDEX('Your rates'!$C$18:$C$21,MATCH($M56,'Your rates'!$B$18:$B$21,0))),1))</f>
        <v/>
      </c>
      <c r="T56" s="30">
        <f>IF($A56="","",IFERROR(IF(INDEX('Your rates'!$C$22:$C$25,MATCH($N56,'Your rates'!$B$22:$B$25,0))&amp;""="",1,INDEX('Your rates'!$C$22:$C$25,MATCH($N56,'Your rates'!$B$22:$B$25,0))),1))</f>
        <v/>
      </c>
      <c r="U56" s="30">
        <f>IF($A56="","",IFERROR(IF(INDEX('Your rates'!$C$26:$C$30,MATCH($O56,'Your rates'!$B$26:$B$30,0))&amp;""="",1,INDEX('Your rates'!$C$26:$C$30,MATCH($O56,'Your rates'!$B$26:$B$30,0))),1))</f>
        <v/>
      </c>
      <c r="V56" s="29">
        <f>IF($A56="","",SUMPRODUCT(ISNUMBER(SEARCH('Your rates'!$B$31:$B$36,$P56))*'Your rates'!$C$31:$C$36))</f>
        <v/>
      </c>
    </row>
    <row r="57">
      <c r="A57" s="26">
        <f>IFERROR(TRIM(INDEX(Requests!$A57:$AN57,MATCH(Lists!$B$2,Requests!$A$1:$AN$1,0))&amp;""),"")</f>
        <v/>
      </c>
      <c r="B57" s="26">
        <f>IFERROR(TRIM(INDEX(Requests!$A57:$AN57,MATCH(Lists!$B$3,Requests!$A$1:$AN$1,0))&amp;""),"")</f>
        <v/>
      </c>
      <c r="C57" s="27">
        <f>IF(OR($A57="",$J57="",$K57="",$M57="",$N57="",'Your rates'!$C$5=""),"",ROUND(MAX(N('Your rates'!$C$37),('Your rates'!$C$5+$Q57+$R57)*$S57*$T57*$U57+$V57),2))</f>
        <v/>
      </c>
      <c r="D57" s="27">
        <f>IF(OR($C57="",N('Your rates'!$C$38)=0),"",ROUND($C57*'Your rates'!$C$38,2))</f>
        <v/>
      </c>
      <c r="E57" s="28">
        <f>IF($A57="","",MID(IF($I57=Lists!$B$13,", office or commercial space","")&amp;IF($L57=Lists!$B$14,", size not sure","")&amp;IF($M57=Lists!$B$15,", not cleaned in a while",""),3,200))</f>
        <v/>
      </c>
      <c r="F57" s="28">
        <f>IF($A57="","",MID(IF($J57="",", bedrooms","")&amp;IF($K57="",", bathrooms","")&amp;IF($M57="",", condition","")&amp;IF($N57="",", which clean","")&amp;IF($O57="",", how often",""),3,200))</f>
        <v/>
      </c>
      <c r="G57" s="28">
        <f>IF($A57="","",MID(IF('Your rates'!$C$5="",", base price","")&amp;IF(AND($J57&lt;&gt;"",IFERROR(INDEX('Your rates'!$C$6:$C$11,MATCH($J57,'Your rates'!$B$6:$B$11,0))&amp;"","")=""),", bedrooms","")&amp;IF(AND($K57&lt;&gt;"",IFERROR(INDEX('Your rates'!$C$12:$C$17,MATCH($K57,'Your rates'!$B$12:$B$17,0))&amp;"","")=""),", bathrooms","")&amp;IF(AND($M57&lt;&gt;"",IFERROR(INDEX('Your rates'!$C$18:$C$21,MATCH($M57,'Your rates'!$B$18:$B$21,0))&amp;"","")=""),", condition","")&amp;IF(AND($N57&lt;&gt;"",IFERROR(INDEX('Your rates'!$C$22:$C$25,MATCH($N57,'Your rates'!$B$22:$B$25,0))&amp;"","")=""),", type of clean","")&amp;IF(AND($O57&lt;&gt;"",IFERROR(INDEX('Your rates'!$C$26:$C$30,MATCH($O57,'Your rates'!$B$26:$B$30,0))&amp;"","")=""),", how often",""),3,200))</f>
        <v/>
      </c>
      <c r="H57" s="28">
        <f>IF($A57="","",IF($P57="","",IF(LEN($P57)-LEN(SUBSTITUTE($P57,",",""))+1&gt;SUMPRODUCT(ISNUMBER(SEARCH('Your rates'!$B$31:$B$36,$P57))*1),"Extra not on your list","")))</f>
        <v/>
      </c>
      <c r="I57" s="26">
        <f>IFERROR(TRIM(INDEX(Requests!$A57:$AN57,MATCH(Lists!$B$4,Requests!$A$1:$AN$1,0))&amp;""),"")</f>
        <v/>
      </c>
      <c r="J57" s="26">
        <f>IFERROR(TRIM(INDEX(Requests!$A57:$AN57,MATCH(Lists!$B$5,Requests!$A$1:$AN$1,0))&amp;""),"")</f>
        <v/>
      </c>
      <c r="K57" s="26">
        <f>IFERROR(TRIM(INDEX(Requests!$A57:$AN57,MATCH(Lists!$B$6,Requests!$A$1:$AN$1,0))&amp;""),"")</f>
        <v/>
      </c>
      <c r="L57" s="26">
        <f>IFERROR(TRIM(INDEX(Requests!$A57:$AN57,MATCH(Lists!$B$7,Requests!$A$1:$AN$1,0))&amp;""),"")</f>
        <v/>
      </c>
      <c r="M57" s="26">
        <f>IFERROR(TRIM(INDEX(Requests!$A57:$AN57,MATCH(Lists!$B$8,Requests!$A$1:$AN$1,0))&amp;""),"")</f>
        <v/>
      </c>
      <c r="N57" s="26">
        <f>IFERROR(TRIM(INDEX(Requests!$A57:$AN57,MATCH(Lists!$B$9,Requests!$A$1:$AN$1,0))&amp;""),"")</f>
        <v/>
      </c>
      <c r="O57" s="26">
        <f>IFERROR(TRIM(INDEX(Requests!$A57:$AN57,MATCH(Lists!$B$11,Requests!$A$1:$AN$1,0))&amp;""),"")</f>
        <v/>
      </c>
      <c r="P57" s="26">
        <f>IFERROR(TRIM(INDEX(Requests!$A57:$AN57,MATCH(Lists!$B$10,Requests!$A$1:$AN$1,0))&amp;""),"")</f>
        <v/>
      </c>
      <c r="Q57" s="29">
        <f>IF($A57="","",IFERROR(N(INDEX('Your rates'!$C$6:$C$11,MATCH($J57,'Your rates'!$B$6:$B$11,0))),0))</f>
        <v/>
      </c>
      <c r="R57" s="29">
        <f>IF($A57="","",IFERROR(N(INDEX('Your rates'!$C$12:$C$17,MATCH($K57,'Your rates'!$B$12:$B$17,0))),0))</f>
        <v/>
      </c>
      <c r="S57" s="30">
        <f>IF($A57="","",IFERROR(IF(INDEX('Your rates'!$C$18:$C$21,MATCH($M57,'Your rates'!$B$18:$B$21,0))&amp;""="",1,INDEX('Your rates'!$C$18:$C$21,MATCH($M57,'Your rates'!$B$18:$B$21,0))),1))</f>
        <v/>
      </c>
      <c r="T57" s="30">
        <f>IF($A57="","",IFERROR(IF(INDEX('Your rates'!$C$22:$C$25,MATCH($N57,'Your rates'!$B$22:$B$25,0))&amp;""="",1,INDEX('Your rates'!$C$22:$C$25,MATCH($N57,'Your rates'!$B$22:$B$25,0))),1))</f>
        <v/>
      </c>
      <c r="U57" s="30">
        <f>IF($A57="","",IFERROR(IF(INDEX('Your rates'!$C$26:$C$30,MATCH($O57,'Your rates'!$B$26:$B$30,0))&amp;""="",1,INDEX('Your rates'!$C$26:$C$30,MATCH($O57,'Your rates'!$B$26:$B$30,0))),1))</f>
        <v/>
      </c>
      <c r="V57" s="29">
        <f>IF($A57="","",SUMPRODUCT(ISNUMBER(SEARCH('Your rates'!$B$31:$B$36,$P57))*'Your rates'!$C$31:$C$36))</f>
        <v/>
      </c>
    </row>
    <row r="58">
      <c r="A58" s="26">
        <f>IFERROR(TRIM(INDEX(Requests!$A58:$AN58,MATCH(Lists!$B$2,Requests!$A$1:$AN$1,0))&amp;""),"")</f>
        <v/>
      </c>
      <c r="B58" s="26">
        <f>IFERROR(TRIM(INDEX(Requests!$A58:$AN58,MATCH(Lists!$B$3,Requests!$A$1:$AN$1,0))&amp;""),"")</f>
        <v/>
      </c>
      <c r="C58" s="27">
        <f>IF(OR($A58="",$J58="",$K58="",$M58="",$N58="",'Your rates'!$C$5=""),"",ROUND(MAX(N('Your rates'!$C$37),('Your rates'!$C$5+$Q58+$R58)*$S58*$T58*$U58+$V58),2))</f>
        <v/>
      </c>
      <c r="D58" s="27">
        <f>IF(OR($C58="",N('Your rates'!$C$38)=0),"",ROUND($C58*'Your rates'!$C$38,2))</f>
        <v/>
      </c>
      <c r="E58" s="28">
        <f>IF($A58="","",MID(IF($I58=Lists!$B$13,", office or commercial space","")&amp;IF($L58=Lists!$B$14,", size not sure","")&amp;IF($M58=Lists!$B$15,", not cleaned in a while",""),3,200))</f>
        <v/>
      </c>
      <c r="F58" s="28">
        <f>IF($A58="","",MID(IF($J58="",", bedrooms","")&amp;IF($K58="",", bathrooms","")&amp;IF($M58="",", condition","")&amp;IF($N58="",", which clean","")&amp;IF($O58="",", how often",""),3,200))</f>
        <v/>
      </c>
      <c r="G58" s="28">
        <f>IF($A58="","",MID(IF('Your rates'!$C$5="",", base price","")&amp;IF(AND($J58&lt;&gt;"",IFERROR(INDEX('Your rates'!$C$6:$C$11,MATCH($J58,'Your rates'!$B$6:$B$11,0))&amp;"","")=""),", bedrooms","")&amp;IF(AND($K58&lt;&gt;"",IFERROR(INDEX('Your rates'!$C$12:$C$17,MATCH($K58,'Your rates'!$B$12:$B$17,0))&amp;"","")=""),", bathrooms","")&amp;IF(AND($M58&lt;&gt;"",IFERROR(INDEX('Your rates'!$C$18:$C$21,MATCH($M58,'Your rates'!$B$18:$B$21,0))&amp;"","")=""),", condition","")&amp;IF(AND($N58&lt;&gt;"",IFERROR(INDEX('Your rates'!$C$22:$C$25,MATCH($N58,'Your rates'!$B$22:$B$25,0))&amp;"","")=""),", type of clean","")&amp;IF(AND($O58&lt;&gt;"",IFERROR(INDEX('Your rates'!$C$26:$C$30,MATCH($O58,'Your rates'!$B$26:$B$30,0))&amp;"","")=""),", how often",""),3,200))</f>
        <v/>
      </c>
      <c r="H58" s="28">
        <f>IF($A58="","",IF($P58="","",IF(LEN($P58)-LEN(SUBSTITUTE($P58,",",""))+1&gt;SUMPRODUCT(ISNUMBER(SEARCH('Your rates'!$B$31:$B$36,$P58))*1),"Extra not on your list","")))</f>
        <v/>
      </c>
      <c r="I58" s="26">
        <f>IFERROR(TRIM(INDEX(Requests!$A58:$AN58,MATCH(Lists!$B$4,Requests!$A$1:$AN$1,0))&amp;""),"")</f>
        <v/>
      </c>
      <c r="J58" s="26">
        <f>IFERROR(TRIM(INDEX(Requests!$A58:$AN58,MATCH(Lists!$B$5,Requests!$A$1:$AN$1,0))&amp;""),"")</f>
        <v/>
      </c>
      <c r="K58" s="26">
        <f>IFERROR(TRIM(INDEX(Requests!$A58:$AN58,MATCH(Lists!$B$6,Requests!$A$1:$AN$1,0))&amp;""),"")</f>
        <v/>
      </c>
      <c r="L58" s="26">
        <f>IFERROR(TRIM(INDEX(Requests!$A58:$AN58,MATCH(Lists!$B$7,Requests!$A$1:$AN$1,0))&amp;""),"")</f>
        <v/>
      </c>
      <c r="M58" s="26">
        <f>IFERROR(TRIM(INDEX(Requests!$A58:$AN58,MATCH(Lists!$B$8,Requests!$A$1:$AN$1,0))&amp;""),"")</f>
        <v/>
      </c>
      <c r="N58" s="26">
        <f>IFERROR(TRIM(INDEX(Requests!$A58:$AN58,MATCH(Lists!$B$9,Requests!$A$1:$AN$1,0))&amp;""),"")</f>
        <v/>
      </c>
      <c r="O58" s="26">
        <f>IFERROR(TRIM(INDEX(Requests!$A58:$AN58,MATCH(Lists!$B$11,Requests!$A$1:$AN$1,0))&amp;""),"")</f>
        <v/>
      </c>
      <c r="P58" s="26">
        <f>IFERROR(TRIM(INDEX(Requests!$A58:$AN58,MATCH(Lists!$B$10,Requests!$A$1:$AN$1,0))&amp;""),"")</f>
        <v/>
      </c>
      <c r="Q58" s="29">
        <f>IF($A58="","",IFERROR(N(INDEX('Your rates'!$C$6:$C$11,MATCH($J58,'Your rates'!$B$6:$B$11,0))),0))</f>
        <v/>
      </c>
      <c r="R58" s="29">
        <f>IF($A58="","",IFERROR(N(INDEX('Your rates'!$C$12:$C$17,MATCH($K58,'Your rates'!$B$12:$B$17,0))),0))</f>
        <v/>
      </c>
      <c r="S58" s="30">
        <f>IF($A58="","",IFERROR(IF(INDEX('Your rates'!$C$18:$C$21,MATCH($M58,'Your rates'!$B$18:$B$21,0))&amp;""="",1,INDEX('Your rates'!$C$18:$C$21,MATCH($M58,'Your rates'!$B$18:$B$21,0))),1))</f>
        <v/>
      </c>
      <c r="T58" s="30">
        <f>IF($A58="","",IFERROR(IF(INDEX('Your rates'!$C$22:$C$25,MATCH($N58,'Your rates'!$B$22:$B$25,0))&amp;""="",1,INDEX('Your rates'!$C$22:$C$25,MATCH($N58,'Your rates'!$B$22:$B$25,0))),1))</f>
        <v/>
      </c>
      <c r="U58" s="30">
        <f>IF($A58="","",IFERROR(IF(INDEX('Your rates'!$C$26:$C$30,MATCH($O58,'Your rates'!$B$26:$B$30,0))&amp;""="",1,INDEX('Your rates'!$C$26:$C$30,MATCH($O58,'Your rates'!$B$26:$B$30,0))),1))</f>
        <v/>
      </c>
      <c r="V58" s="29">
        <f>IF($A58="","",SUMPRODUCT(ISNUMBER(SEARCH('Your rates'!$B$31:$B$36,$P58))*'Your rates'!$C$31:$C$36))</f>
        <v/>
      </c>
    </row>
    <row r="59">
      <c r="A59" s="26">
        <f>IFERROR(TRIM(INDEX(Requests!$A59:$AN59,MATCH(Lists!$B$2,Requests!$A$1:$AN$1,0))&amp;""),"")</f>
        <v/>
      </c>
      <c r="B59" s="26">
        <f>IFERROR(TRIM(INDEX(Requests!$A59:$AN59,MATCH(Lists!$B$3,Requests!$A$1:$AN$1,0))&amp;""),"")</f>
        <v/>
      </c>
      <c r="C59" s="27">
        <f>IF(OR($A59="",$J59="",$K59="",$M59="",$N59="",'Your rates'!$C$5=""),"",ROUND(MAX(N('Your rates'!$C$37),('Your rates'!$C$5+$Q59+$R59)*$S59*$T59*$U59+$V59),2))</f>
        <v/>
      </c>
      <c r="D59" s="27">
        <f>IF(OR($C59="",N('Your rates'!$C$38)=0),"",ROUND($C59*'Your rates'!$C$38,2))</f>
        <v/>
      </c>
      <c r="E59" s="28">
        <f>IF($A59="","",MID(IF($I59=Lists!$B$13,", office or commercial space","")&amp;IF($L59=Lists!$B$14,", size not sure","")&amp;IF($M59=Lists!$B$15,", not cleaned in a while",""),3,200))</f>
        <v/>
      </c>
      <c r="F59" s="28">
        <f>IF($A59="","",MID(IF($J59="",", bedrooms","")&amp;IF($K59="",", bathrooms","")&amp;IF($M59="",", condition","")&amp;IF($N59="",", which clean","")&amp;IF($O59="",", how often",""),3,200))</f>
        <v/>
      </c>
      <c r="G59" s="28">
        <f>IF($A59="","",MID(IF('Your rates'!$C$5="",", base price","")&amp;IF(AND($J59&lt;&gt;"",IFERROR(INDEX('Your rates'!$C$6:$C$11,MATCH($J59,'Your rates'!$B$6:$B$11,0))&amp;"","")=""),", bedrooms","")&amp;IF(AND($K59&lt;&gt;"",IFERROR(INDEX('Your rates'!$C$12:$C$17,MATCH($K59,'Your rates'!$B$12:$B$17,0))&amp;"","")=""),", bathrooms","")&amp;IF(AND($M59&lt;&gt;"",IFERROR(INDEX('Your rates'!$C$18:$C$21,MATCH($M59,'Your rates'!$B$18:$B$21,0))&amp;"","")=""),", condition","")&amp;IF(AND($N59&lt;&gt;"",IFERROR(INDEX('Your rates'!$C$22:$C$25,MATCH($N59,'Your rates'!$B$22:$B$25,0))&amp;"","")=""),", type of clean","")&amp;IF(AND($O59&lt;&gt;"",IFERROR(INDEX('Your rates'!$C$26:$C$30,MATCH($O59,'Your rates'!$B$26:$B$30,0))&amp;"","")=""),", how often",""),3,200))</f>
        <v/>
      </c>
      <c r="H59" s="28">
        <f>IF($A59="","",IF($P59="","",IF(LEN($P59)-LEN(SUBSTITUTE($P59,",",""))+1&gt;SUMPRODUCT(ISNUMBER(SEARCH('Your rates'!$B$31:$B$36,$P59))*1),"Extra not on your list","")))</f>
        <v/>
      </c>
      <c r="I59" s="26">
        <f>IFERROR(TRIM(INDEX(Requests!$A59:$AN59,MATCH(Lists!$B$4,Requests!$A$1:$AN$1,0))&amp;""),"")</f>
        <v/>
      </c>
      <c r="J59" s="26">
        <f>IFERROR(TRIM(INDEX(Requests!$A59:$AN59,MATCH(Lists!$B$5,Requests!$A$1:$AN$1,0))&amp;""),"")</f>
        <v/>
      </c>
      <c r="K59" s="26">
        <f>IFERROR(TRIM(INDEX(Requests!$A59:$AN59,MATCH(Lists!$B$6,Requests!$A$1:$AN$1,0))&amp;""),"")</f>
        <v/>
      </c>
      <c r="L59" s="26">
        <f>IFERROR(TRIM(INDEX(Requests!$A59:$AN59,MATCH(Lists!$B$7,Requests!$A$1:$AN$1,0))&amp;""),"")</f>
        <v/>
      </c>
      <c r="M59" s="26">
        <f>IFERROR(TRIM(INDEX(Requests!$A59:$AN59,MATCH(Lists!$B$8,Requests!$A$1:$AN$1,0))&amp;""),"")</f>
        <v/>
      </c>
      <c r="N59" s="26">
        <f>IFERROR(TRIM(INDEX(Requests!$A59:$AN59,MATCH(Lists!$B$9,Requests!$A$1:$AN$1,0))&amp;""),"")</f>
        <v/>
      </c>
      <c r="O59" s="26">
        <f>IFERROR(TRIM(INDEX(Requests!$A59:$AN59,MATCH(Lists!$B$11,Requests!$A$1:$AN$1,0))&amp;""),"")</f>
        <v/>
      </c>
      <c r="P59" s="26">
        <f>IFERROR(TRIM(INDEX(Requests!$A59:$AN59,MATCH(Lists!$B$10,Requests!$A$1:$AN$1,0))&amp;""),"")</f>
        <v/>
      </c>
      <c r="Q59" s="29">
        <f>IF($A59="","",IFERROR(N(INDEX('Your rates'!$C$6:$C$11,MATCH($J59,'Your rates'!$B$6:$B$11,0))),0))</f>
        <v/>
      </c>
      <c r="R59" s="29">
        <f>IF($A59="","",IFERROR(N(INDEX('Your rates'!$C$12:$C$17,MATCH($K59,'Your rates'!$B$12:$B$17,0))),0))</f>
        <v/>
      </c>
      <c r="S59" s="30">
        <f>IF($A59="","",IFERROR(IF(INDEX('Your rates'!$C$18:$C$21,MATCH($M59,'Your rates'!$B$18:$B$21,0))&amp;""="",1,INDEX('Your rates'!$C$18:$C$21,MATCH($M59,'Your rates'!$B$18:$B$21,0))),1))</f>
        <v/>
      </c>
      <c r="T59" s="30">
        <f>IF($A59="","",IFERROR(IF(INDEX('Your rates'!$C$22:$C$25,MATCH($N59,'Your rates'!$B$22:$B$25,0))&amp;""="",1,INDEX('Your rates'!$C$22:$C$25,MATCH($N59,'Your rates'!$B$22:$B$25,0))),1))</f>
        <v/>
      </c>
      <c r="U59" s="30">
        <f>IF($A59="","",IFERROR(IF(INDEX('Your rates'!$C$26:$C$30,MATCH($O59,'Your rates'!$B$26:$B$30,0))&amp;""="",1,INDEX('Your rates'!$C$26:$C$30,MATCH($O59,'Your rates'!$B$26:$B$30,0))),1))</f>
        <v/>
      </c>
      <c r="V59" s="29">
        <f>IF($A59="","",SUMPRODUCT(ISNUMBER(SEARCH('Your rates'!$B$31:$B$36,$P59))*'Your rates'!$C$31:$C$36))</f>
        <v/>
      </c>
    </row>
    <row r="60">
      <c r="A60" s="26">
        <f>IFERROR(TRIM(INDEX(Requests!$A60:$AN60,MATCH(Lists!$B$2,Requests!$A$1:$AN$1,0))&amp;""),"")</f>
        <v/>
      </c>
      <c r="B60" s="26">
        <f>IFERROR(TRIM(INDEX(Requests!$A60:$AN60,MATCH(Lists!$B$3,Requests!$A$1:$AN$1,0))&amp;""),"")</f>
        <v/>
      </c>
      <c r="C60" s="27">
        <f>IF(OR($A60="",$J60="",$K60="",$M60="",$N60="",'Your rates'!$C$5=""),"",ROUND(MAX(N('Your rates'!$C$37),('Your rates'!$C$5+$Q60+$R60)*$S60*$T60*$U60+$V60),2))</f>
        <v/>
      </c>
      <c r="D60" s="27">
        <f>IF(OR($C60="",N('Your rates'!$C$38)=0),"",ROUND($C60*'Your rates'!$C$38,2))</f>
        <v/>
      </c>
      <c r="E60" s="28">
        <f>IF($A60="","",MID(IF($I60=Lists!$B$13,", office or commercial space","")&amp;IF($L60=Lists!$B$14,", size not sure","")&amp;IF($M60=Lists!$B$15,", not cleaned in a while",""),3,200))</f>
        <v/>
      </c>
      <c r="F60" s="28">
        <f>IF($A60="","",MID(IF($J60="",", bedrooms","")&amp;IF($K60="",", bathrooms","")&amp;IF($M60="",", condition","")&amp;IF($N60="",", which clean","")&amp;IF($O60="",", how often",""),3,200))</f>
        <v/>
      </c>
      <c r="G60" s="28">
        <f>IF($A60="","",MID(IF('Your rates'!$C$5="",", base price","")&amp;IF(AND($J60&lt;&gt;"",IFERROR(INDEX('Your rates'!$C$6:$C$11,MATCH($J60,'Your rates'!$B$6:$B$11,0))&amp;"","")=""),", bedrooms","")&amp;IF(AND($K60&lt;&gt;"",IFERROR(INDEX('Your rates'!$C$12:$C$17,MATCH($K60,'Your rates'!$B$12:$B$17,0))&amp;"","")=""),", bathrooms","")&amp;IF(AND($M60&lt;&gt;"",IFERROR(INDEX('Your rates'!$C$18:$C$21,MATCH($M60,'Your rates'!$B$18:$B$21,0))&amp;"","")=""),", condition","")&amp;IF(AND($N60&lt;&gt;"",IFERROR(INDEX('Your rates'!$C$22:$C$25,MATCH($N60,'Your rates'!$B$22:$B$25,0))&amp;"","")=""),", type of clean","")&amp;IF(AND($O60&lt;&gt;"",IFERROR(INDEX('Your rates'!$C$26:$C$30,MATCH($O60,'Your rates'!$B$26:$B$30,0))&amp;"","")=""),", how often",""),3,200))</f>
        <v/>
      </c>
      <c r="H60" s="28">
        <f>IF($A60="","",IF($P60="","",IF(LEN($P60)-LEN(SUBSTITUTE($P60,",",""))+1&gt;SUMPRODUCT(ISNUMBER(SEARCH('Your rates'!$B$31:$B$36,$P60))*1),"Extra not on your list","")))</f>
        <v/>
      </c>
      <c r="I60" s="26">
        <f>IFERROR(TRIM(INDEX(Requests!$A60:$AN60,MATCH(Lists!$B$4,Requests!$A$1:$AN$1,0))&amp;""),"")</f>
        <v/>
      </c>
      <c r="J60" s="26">
        <f>IFERROR(TRIM(INDEX(Requests!$A60:$AN60,MATCH(Lists!$B$5,Requests!$A$1:$AN$1,0))&amp;""),"")</f>
        <v/>
      </c>
      <c r="K60" s="26">
        <f>IFERROR(TRIM(INDEX(Requests!$A60:$AN60,MATCH(Lists!$B$6,Requests!$A$1:$AN$1,0))&amp;""),"")</f>
        <v/>
      </c>
      <c r="L60" s="26">
        <f>IFERROR(TRIM(INDEX(Requests!$A60:$AN60,MATCH(Lists!$B$7,Requests!$A$1:$AN$1,0))&amp;""),"")</f>
        <v/>
      </c>
      <c r="M60" s="26">
        <f>IFERROR(TRIM(INDEX(Requests!$A60:$AN60,MATCH(Lists!$B$8,Requests!$A$1:$AN$1,0))&amp;""),"")</f>
        <v/>
      </c>
      <c r="N60" s="26">
        <f>IFERROR(TRIM(INDEX(Requests!$A60:$AN60,MATCH(Lists!$B$9,Requests!$A$1:$AN$1,0))&amp;""),"")</f>
        <v/>
      </c>
      <c r="O60" s="26">
        <f>IFERROR(TRIM(INDEX(Requests!$A60:$AN60,MATCH(Lists!$B$11,Requests!$A$1:$AN$1,0))&amp;""),"")</f>
        <v/>
      </c>
      <c r="P60" s="26">
        <f>IFERROR(TRIM(INDEX(Requests!$A60:$AN60,MATCH(Lists!$B$10,Requests!$A$1:$AN$1,0))&amp;""),"")</f>
        <v/>
      </c>
      <c r="Q60" s="29">
        <f>IF($A60="","",IFERROR(N(INDEX('Your rates'!$C$6:$C$11,MATCH($J60,'Your rates'!$B$6:$B$11,0))),0))</f>
        <v/>
      </c>
      <c r="R60" s="29">
        <f>IF($A60="","",IFERROR(N(INDEX('Your rates'!$C$12:$C$17,MATCH($K60,'Your rates'!$B$12:$B$17,0))),0))</f>
        <v/>
      </c>
      <c r="S60" s="30">
        <f>IF($A60="","",IFERROR(IF(INDEX('Your rates'!$C$18:$C$21,MATCH($M60,'Your rates'!$B$18:$B$21,0))&amp;""="",1,INDEX('Your rates'!$C$18:$C$21,MATCH($M60,'Your rates'!$B$18:$B$21,0))),1))</f>
        <v/>
      </c>
      <c r="T60" s="30">
        <f>IF($A60="","",IFERROR(IF(INDEX('Your rates'!$C$22:$C$25,MATCH($N60,'Your rates'!$B$22:$B$25,0))&amp;""="",1,INDEX('Your rates'!$C$22:$C$25,MATCH($N60,'Your rates'!$B$22:$B$25,0))),1))</f>
        <v/>
      </c>
      <c r="U60" s="30">
        <f>IF($A60="","",IFERROR(IF(INDEX('Your rates'!$C$26:$C$30,MATCH($O60,'Your rates'!$B$26:$B$30,0))&amp;""="",1,INDEX('Your rates'!$C$26:$C$30,MATCH($O60,'Your rates'!$B$26:$B$30,0))),1))</f>
        <v/>
      </c>
      <c r="V60" s="29">
        <f>IF($A60="","",SUMPRODUCT(ISNUMBER(SEARCH('Your rates'!$B$31:$B$36,$P60))*'Your rates'!$C$31:$C$36))</f>
        <v/>
      </c>
    </row>
    <row r="61">
      <c r="A61" s="26">
        <f>IFERROR(TRIM(INDEX(Requests!$A61:$AN61,MATCH(Lists!$B$2,Requests!$A$1:$AN$1,0))&amp;""),"")</f>
        <v/>
      </c>
      <c r="B61" s="26">
        <f>IFERROR(TRIM(INDEX(Requests!$A61:$AN61,MATCH(Lists!$B$3,Requests!$A$1:$AN$1,0))&amp;""),"")</f>
        <v/>
      </c>
      <c r="C61" s="27">
        <f>IF(OR($A61="",$J61="",$K61="",$M61="",$N61="",'Your rates'!$C$5=""),"",ROUND(MAX(N('Your rates'!$C$37),('Your rates'!$C$5+$Q61+$R61)*$S61*$T61*$U61+$V61),2))</f>
        <v/>
      </c>
      <c r="D61" s="27">
        <f>IF(OR($C61="",N('Your rates'!$C$38)=0),"",ROUND($C61*'Your rates'!$C$38,2))</f>
        <v/>
      </c>
      <c r="E61" s="28">
        <f>IF($A61="","",MID(IF($I61=Lists!$B$13,", office or commercial space","")&amp;IF($L61=Lists!$B$14,", size not sure","")&amp;IF($M61=Lists!$B$15,", not cleaned in a while",""),3,200))</f>
        <v/>
      </c>
      <c r="F61" s="28">
        <f>IF($A61="","",MID(IF($J61="",", bedrooms","")&amp;IF($K61="",", bathrooms","")&amp;IF($M61="",", condition","")&amp;IF($N61="",", which clean","")&amp;IF($O61="",", how often",""),3,200))</f>
        <v/>
      </c>
      <c r="G61" s="28">
        <f>IF($A61="","",MID(IF('Your rates'!$C$5="",", base price","")&amp;IF(AND($J61&lt;&gt;"",IFERROR(INDEX('Your rates'!$C$6:$C$11,MATCH($J61,'Your rates'!$B$6:$B$11,0))&amp;"","")=""),", bedrooms","")&amp;IF(AND($K61&lt;&gt;"",IFERROR(INDEX('Your rates'!$C$12:$C$17,MATCH($K61,'Your rates'!$B$12:$B$17,0))&amp;"","")=""),", bathrooms","")&amp;IF(AND($M61&lt;&gt;"",IFERROR(INDEX('Your rates'!$C$18:$C$21,MATCH($M61,'Your rates'!$B$18:$B$21,0))&amp;"","")=""),", condition","")&amp;IF(AND($N61&lt;&gt;"",IFERROR(INDEX('Your rates'!$C$22:$C$25,MATCH($N61,'Your rates'!$B$22:$B$25,0))&amp;"","")=""),", type of clean","")&amp;IF(AND($O61&lt;&gt;"",IFERROR(INDEX('Your rates'!$C$26:$C$30,MATCH($O61,'Your rates'!$B$26:$B$30,0))&amp;"","")=""),", how often",""),3,200))</f>
        <v/>
      </c>
      <c r="H61" s="28">
        <f>IF($A61="","",IF($P61="","",IF(LEN($P61)-LEN(SUBSTITUTE($P61,",",""))+1&gt;SUMPRODUCT(ISNUMBER(SEARCH('Your rates'!$B$31:$B$36,$P61))*1),"Extra not on your list","")))</f>
        <v/>
      </c>
      <c r="I61" s="26">
        <f>IFERROR(TRIM(INDEX(Requests!$A61:$AN61,MATCH(Lists!$B$4,Requests!$A$1:$AN$1,0))&amp;""),"")</f>
        <v/>
      </c>
      <c r="J61" s="26">
        <f>IFERROR(TRIM(INDEX(Requests!$A61:$AN61,MATCH(Lists!$B$5,Requests!$A$1:$AN$1,0))&amp;""),"")</f>
        <v/>
      </c>
      <c r="K61" s="26">
        <f>IFERROR(TRIM(INDEX(Requests!$A61:$AN61,MATCH(Lists!$B$6,Requests!$A$1:$AN$1,0))&amp;""),"")</f>
        <v/>
      </c>
      <c r="L61" s="26">
        <f>IFERROR(TRIM(INDEX(Requests!$A61:$AN61,MATCH(Lists!$B$7,Requests!$A$1:$AN$1,0))&amp;""),"")</f>
        <v/>
      </c>
      <c r="M61" s="26">
        <f>IFERROR(TRIM(INDEX(Requests!$A61:$AN61,MATCH(Lists!$B$8,Requests!$A$1:$AN$1,0))&amp;""),"")</f>
        <v/>
      </c>
      <c r="N61" s="26">
        <f>IFERROR(TRIM(INDEX(Requests!$A61:$AN61,MATCH(Lists!$B$9,Requests!$A$1:$AN$1,0))&amp;""),"")</f>
        <v/>
      </c>
      <c r="O61" s="26">
        <f>IFERROR(TRIM(INDEX(Requests!$A61:$AN61,MATCH(Lists!$B$11,Requests!$A$1:$AN$1,0))&amp;""),"")</f>
        <v/>
      </c>
      <c r="P61" s="26">
        <f>IFERROR(TRIM(INDEX(Requests!$A61:$AN61,MATCH(Lists!$B$10,Requests!$A$1:$AN$1,0))&amp;""),"")</f>
        <v/>
      </c>
      <c r="Q61" s="29">
        <f>IF($A61="","",IFERROR(N(INDEX('Your rates'!$C$6:$C$11,MATCH($J61,'Your rates'!$B$6:$B$11,0))),0))</f>
        <v/>
      </c>
      <c r="R61" s="29">
        <f>IF($A61="","",IFERROR(N(INDEX('Your rates'!$C$12:$C$17,MATCH($K61,'Your rates'!$B$12:$B$17,0))),0))</f>
        <v/>
      </c>
      <c r="S61" s="30">
        <f>IF($A61="","",IFERROR(IF(INDEX('Your rates'!$C$18:$C$21,MATCH($M61,'Your rates'!$B$18:$B$21,0))&amp;""="",1,INDEX('Your rates'!$C$18:$C$21,MATCH($M61,'Your rates'!$B$18:$B$21,0))),1))</f>
        <v/>
      </c>
      <c r="T61" s="30">
        <f>IF($A61="","",IFERROR(IF(INDEX('Your rates'!$C$22:$C$25,MATCH($N61,'Your rates'!$B$22:$B$25,0))&amp;""="",1,INDEX('Your rates'!$C$22:$C$25,MATCH($N61,'Your rates'!$B$22:$B$25,0))),1))</f>
        <v/>
      </c>
      <c r="U61" s="30">
        <f>IF($A61="","",IFERROR(IF(INDEX('Your rates'!$C$26:$C$30,MATCH($O61,'Your rates'!$B$26:$B$30,0))&amp;""="",1,INDEX('Your rates'!$C$26:$C$30,MATCH($O61,'Your rates'!$B$26:$B$30,0))),1))</f>
        <v/>
      </c>
      <c r="V61" s="29">
        <f>IF($A61="","",SUMPRODUCT(ISNUMBER(SEARCH('Your rates'!$B$31:$B$36,$P61))*'Your rates'!$C$31:$C$36))</f>
        <v/>
      </c>
    </row>
    <row r="62">
      <c r="A62" s="26">
        <f>IFERROR(TRIM(INDEX(Requests!$A62:$AN62,MATCH(Lists!$B$2,Requests!$A$1:$AN$1,0))&amp;""),"")</f>
        <v/>
      </c>
      <c r="B62" s="26">
        <f>IFERROR(TRIM(INDEX(Requests!$A62:$AN62,MATCH(Lists!$B$3,Requests!$A$1:$AN$1,0))&amp;""),"")</f>
        <v/>
      </c>
      <c r="C62" s="27">
        <f>IF(OR($A62="",$J62="",$K62="",$M62="",$N62="",'Your rates'!$C$5=""),"",ROUND(MAX(N('Your rates'!$C$37),('Your rates'!$C$5+$Q62+$R62)*$S62*$T62*$U62+$V62),2))</f>
        <v/>
      </c>
      <c r="D62" s="27">
        <f>IF(OR($C62="",N('Your rates'!$C$38)=0),"",ROUND($C62*'Your rates'!$C$38,2))</f>
        <v/>
      </c>
      <c r="E62" s="28">
        <f>IF($A62="","",MID(IF($I62=Lists!$B$13,", office or commercial space","")&amp;IF($L62=Lists!$B$14,", size not sure","")&amp;IF($M62=Lists!$B$15,", not cleaned in a while",""),3,200))</f>
        <v/>
      </c>
      <c r="F62" s="28">
        <f>IF($A62="","",MID(IF($J62="",", bedrooms","")&amp;IF($K62="",", bathrooms","")&amp;IF($M62="",", condition","")&amp;IF($N62="",", which clean","")&amp;IF($O62="",", how often",""),3,200))</f>
        <v/>
      </c>
      <c r="G62" s="28">
        <f>IF($A62="","",MID(IF('Your rates'!$C$5="",", base price","")&amp;IF(AND($J62&lt;&gt;"",IFERROR(INDEX('Your rates'!$C$6:$C$11,MATCH($J62,'Your rates'!$B$6:$B$11,0))&amp;"","")=""),", bedrooms","")&amp;IF(AND($K62&lt;&gt;"",IFERROR(INDEX('Your rates'!$C$12:$C$17,MATCH($K62,'Your rates'!$B$12:$B$17,0))&amp;"","")=""),", bathrooms","")&amp;IF(AND($M62&lt;&gt;"",IFERROR(INDEX('Your rates'!$C$18:$C$21,MATCH($M62,'Your rates'!$B$18:$B$21,0))&amp;"","")=""),", condition","")&amp;IF(AND($N62&lt;&gt;"",IFERROR(INDEX('Your rates'!$C$22:$C$25,MATCH($N62,'Your rates'!$B$22:$B$25,0))&amp;"","")=""),", type of clean","")&amp;IF(AND($O62&lt;&gt;"",IFERROR(INDEX('Your rates'!$C$26:$C$30,MATCH($O62,'Your rates'!$B$26:$B$30,0))&amp;"","")=""),", how often",""),3,200))</f>
        <v/>
      </c>
      <c r="H62" s="28">
        <f>IF($A62="","",IF($P62="","",IF(LEN($P62)-LEN(SUBSTITUTE($P62,",",""))+1&gt;SUMPRODUCT(ISNUMBER(SEARCH('Your rates'!$B$31:$B$36,$P62))*1),"Extra not on your list","")))</f>
        <v/>
      </c>
      <c r="I62" s="26">
        <f>IFERROR(TRIM(INDEX(Requests!$A62:$AN62,MATCH(Lists!$B$4,Requests!$A$1:$AN$1,0))&amp;""),"")</f>
        <v/>
      </c>
      <c r="J62" s="26">
        <f>IFERROR(TRIM(INDEX(Requests!$A62:$AN62,MATCH(Lists!$B$5,Requests!$A$1:$AN$1,0))&amp;""),"")</f>
        <v/>
      </c>
      <c r="K62" s="26">
        <f>IFERROR(TRIM(INDEX(Requests!$A62:$AN62,MATCH(Lists!$B$6,Requests!$A$1:$AN$1,0))&amp;""),"")</f>
        <v/>
      </c>
      <c r="L62" s="26">
        <f>IFERROR(TRIM(INDEX(Requests!$A62:$AN62,MATCH(Lists!$B$7,Requests!$A$1:$AN$1,0))&amp;""),"")</f>
        <v/>
      </c>
      <c r="M62" s="26">
        <f>IFERROR(TRIM(INDEX(Requests!$A62:$AN62,MATCH(Lists!$B$8,Requests!$A$1:$AN$1,0))&amp;""),"")</f>
        <v/>
      </c>
      <c r="N62" s="26">
        <f>IFERROR(TRIM(INDEX(Requests!$A62:$AN62,MATCH(Lists!$B$9,Requests!$A$1:$AN$1,0))&amp;""),"")</f>
        <v/>
      </c>
      <c r="O62" s="26">
        <f>IFERROR(TRIM(INDEX(Requests!$A62:$AN62,MATCH(Lists!$B$11,Requests!$A$1:$AN$1,0))&amp;""),"")</f>
        <v/>
      </c>
      <c r="P62" s="26">
        <f>IFERROR(TRIM(INDEX(Requests!$A62:$AN62,MATCH(Lists!$B$10,Requests!$A$1:$AN$1,0))&amp;""),"")</f>
        <v/>
      </c>
      <c r="Q62" s="29">
        <f>IF($A62="","",IFERROR(N(INDEX('Your rates'!$C$6:$C$11,MATCH($J62,'Your rates'!$B$6:$B$11,0))),0))</f>
        <v/>
      </c>
      <c r="R62" s="29">
        <f>IF($A62="","",IFERROR(N(INDEX('Your rates'!$C$12:$C$17,MATCH($K62,'Your rates'!$B$12:$B$17,0))),0))</f>
        <v/>
      </c>
      <c r="S62" s="30">
        <f>IF($A62="","",IFERROR(IF(INDEX('Your rates'!$C$18:$C$21,MATCH($M62,'Your rates'!$B$18:$B$21,0))&amp;""="",1,INDEX('Your rates'!$C$18:$C$21,MATCH($M62,'Your rates'!$B$18:$B$21,0))),1))</f>
        <v/>
      </c>
      <c r="T62" s="30">
        <f>IF($A62="","",IFERROR(IF(INDEX('Your rates'!$C$22:$C$25,MATCH($N62,'Your rates'!$B$22:$B$25,0))&amp;""="",1,INDEX('Your rates'!$C$22:$C$25,MATCH($N62,'Your rates'!$B$22:$B$25,0))),1))</f>
        <v/>
      </c>
      <c r="U62" s="30">
        <f>IF($A62="","",IFERROR(IF(INDEX('Your rates'!$C$26:$C$30,MATCH($O62,'Your rates'!$B$26:$B$30,0))&amp;""="",1,INDEX('Your rates'!$C$26:$C$30,MATCH($O62,'Your rates'!$B$26:$B$30,0))),1))</f>
        <v/>
      </c>
      <c r="V62" s="29">
        <f>IF($A62="","",SUMPRODUCT(ISNUMBER(SEARCH('Your rates'!$B$31:$B$36,$P62))*'Your rates'!$C$31:$C$36))</f>
        <v/>
      </c>
    </row>
    <row r="63">
      <c r="A63" s="26">
        <f>IFERROR(TRIM(INDEX(Requests!$A63:$AN63,MATCH(Lists!$B$2,Requests!$A$1:$AN$1,0))&amp;""),"")</f>
        <v/>
      </c>
      <c r="B63" s="26">
        <f>IFERROR(TRIM(INDEX(Requests!$A63:$AN63,MATCH(Lists!$B$3,Requests!$A$1:$AN$1,0))&amp;""),"")</f>
        <v/>
      </c>
      <c r="C63" s="27">
        <f>IF(OR($A63="",$J63="",$K63="",$M63="",$N63="",'Your rates'!$C$5=""),"",ROUND(MAX(N('Your rates'!$C$37),('Your rates'!$C$5+$Q63+$R63)*$S63*$T63*$U63+$V63),2))</f>
        <v/>
      </c>
      <c r="D63" s="27">
        <f>IF(OR($C63="",N('Your rates'!$C$38)=0),"",ROUND($C63*'Your rates'!$C$38,2))</f>
        <v/>
      </c>
      <c r="E63" s="28">
        <f>IF($A63="","",MID(IF($I63=Lists!$B$13,", office or commercial space","")&amp;IF($L63=Lists!$B$14,", size not sure","")&amp;IF($M63=Lists!$B$15,", not cleaned in a while",""),3,200))</f>
        <v/>
      </c>
      <c r="F63" s="28">
        <f>IF($A63="","",MID(IF($J63="",", bedrooms","")&amp;IF($K63="",", bathrooms","")&amp;IF($M63="",", condition","")&amp;IF($N63="",", which clean","")&amp;IF($O63="",", how often",""),3,200))</f>
        <v/>
      </c>
      <c r="G63" s="28">
        <f>IF($A63="","",MID(IF('Your rates'!$C$5="",", base price","")&amp;IF(AND($J63&lt;&gt;"",IFERROR(INDEX('Your rates'!$C$6:$C$11,MATCH($J63,'Your rates'!$B$6:$B$11,0))&amp;"","")=""),", bedrooms","")&amp;IF(AND($K63&lt;&gt;"",IFERROR(INDEX('Your rates'!$C$12:$C$17,MATCH($K63,'Your rates'!$B$12:$B$17,0))&amp;"","")=""),", bathrooms","")&amp;IF(AND($M63&lt;&gt;"",IFERROR(INDEX('Your rates'!$C$18:$C$21,MATCH($M63,'Your rates'!$B$18:$B$21,0))&amp;"","")=""),", condition","")&amp;IF(AND($N63&lt;&gt;"",IFERROR(INDEX('Your rates'!$C$22:$C$25,MATCH($N63,'Your rates'!$B$22:$B$25,0))&amp;"","")=""),", type of clean","")&amp;IF(AND($O63&lt;&gt;"",IFERROR(INDEX('Your rates'!$C$26:$C$30,MATCH($O63,'Your rates'!$B$26:$B$30,0))&amp;"","")=""),", how often",""),3,200))</f>
        <v/>
      </c>
      <c r="H63" s="28">
        <f>IF($A63="","",IF($P63="","",IF(LEN($P63)-LEN(SUBSTITUTE($P63,",",""))+1&gt;SUMPRODUCT(ISNUMBER(SEARCH('Your rates'!$B$31:$B$36,$P63))*1),"Extra not on your list","")))</f>
        <v/>
      </c>
      <c r="I63" s="26">
        <f>IFERROR(TRIM(INDEX(Requests!$A63:$AN63,MATCH(Lists!$B$4,Requests!$A$1:$AN$1,0))&amp;""),"")</f>
        <v/>
      </c>
      <c r="J63" s="26">
        <f>IFERROR(TRIM(INDEX(Requests!$A63:$AN63,MATCH(Lists!$B$5,Requests!$A$1:$AN$1,0))&amp;""),"")</f>
        <v/>
      </c>
      <c r="K63" s="26">
        <f>IFERROR(TRIM(INDEX(Requests!$A63:$AN63,MATCH(Lists!$B$6,Requests!$A$1:$AN$1,0))&amp;""),"")</f>
        <v/>
      </c>
      <c r="L63" s="26">
        <f>IFERROR(TRIM(INDEX(Requests!$A63:$AN63,MATCH(Lists!$B$7,Requests!$A$1:$AN$1,0))&amp;""),"")</f>
        <v/>
      </c>
      <c r="M63" s="26">
        <f>IFERROR(TRIM(INDEX(Requests!$A63:$AN63,MATCH(Lists!$B$8,Requests!$A$1:$AN$1,0))&amp;""),"")</f>
        <v/>
      </c>
      <c r="N63" s="26">
        <f>IFERROR(TRIM(INDEX(Requests!$A63:$AN63,MATCH(Lists!$B$9,Requests!$A$1:$AN$1,0))&amp;""),"")</f>
        <v/>
      </c>
      <c r="O63" s="26">
        <f>IFERROR(TRIM(INDEX(Requests!$A63:$AN63,MATCH(Lists!$B$11,Requests!$A$1:$AN$1,0))&amp;""),"")</f>
        <v/>
      </c>
      <c r="P63" s="26">
        <f>IFERROR(TRIM(INDEX(Requests!$A63:$AN63,MATCH(Lists!$B$10,Requests!$A$1:$AN$1,0))&amp;""),"")</f>
        <v/>
      </c>
      <c r="Q63" s="29">
        <f>IF($A63="","",IFERROR(N(INDEX('Your rates'!$C$6:$C$11,MATCH($J63,'Your rates'!$B$6:$B$11,0))),0))</f>
        <v/>
      </c>
      <c r="R63" s="29">
        <f>IF($A63="","",IFERROR(N(INDEX('Your rates'!$C$12:$C$17,MATCH($K63,'Your rates'!$B$12:$B$17,0))),0))</f>
        <v/>
      </c>
      <c r="S63" s="30">
        <f>IF($A63="","",IFERROR(IF(INDEX('Your rates'!$C$18:$C$21,MATCH($M63,'Your rates'!$B$18:$B$21,0))&amp;""="",1,INDEX('Your rates'!$C$18:$C$21,MATCH($M63,'Your rates'!$B$18:$B$21,0))),1))</f>
        <v/>
      </c>
      <c r="T63" s="30">
        <f>IF($A63="","",IFERROR(IF(INDEX('Your rates'!$C$22:$C$25,MATCH($N63,'Your rates'!$B$22:$B$25,0))&amp;""="",1,INDEX('Your rates'!$C$22:$C$25,MATCH($N63,'Your rates'!$B$22:$B$25,0))),1))</f>
        <v/>
      </c>
      <c r="U63" s="30">
        <f>IF($A63="","",IFERROR(IF(INDEX('Your rates'!$C$26:$C$30,MATCH($O63,'Your rates'!$B$26:$B$30,0))&amp;""="",1,INDEX('Your rates'!$C$26:$C$30,MATCH($O63,'Your rates'!$B$26:$B$30,0))),1))</f>
        <v/>
      </c>
      <c r="V63" s="29">
        <f>IF($A63="","",SUMPRODUCT(ISNUMBER(SEARCH('Your rates'!$B$31:$B$36,$P63))*'Your rates'!$C$31:$C$36))</f>
        <v/>
      </c>
    </row>
    <row r="64">
      <c r="A64" s="26">
        <f>IFERROR(TRIM(INDEX(Requests!$A64:$AN64,MATCH(Lists!$B$2,Requests!$A$1:$AN$1,0))&amp;""),"")</f>
        <v/>
      </c>
      <c r="B64" s="26">
        <f>IFERROR(TRIM(INDEX(Requests!$A64:$AN64,MATCH(Lists!$B$3,Requests!$A$1:$AN$1,0))&amp;""),"")</f>
        <v/>
      </c>
      <c r="C64" s="27">
        <f>IF(OR($A64="",$J64="",$K64="",$M64="",$N64="",'Your rates'!$C$5=""),"",ROUND(MAX(N('Your rates'!$C$37),('Your rates'!$C$5+$Q64+$R64)*$S64*$T64*$U64+$V64),2))</f>
        <v/>
      </c>
      <c r="D64" s="27">
        <f>IF(OR($C64="",N('Your rates'!$C$38)=0),"",ROUND($C64*'Your rates'!$C$38,2))</f>
        <v/>
      </c>
      <c r="E64" s="28">
        <f>IF($A64="","",MID(IF($I64=Lists!$B$13,", office or commercial space","")&amp;IF($L64=Lists!$B$14,", size not sure","")&amp;IF($M64=Lists!$B$15,", not cleaned in a while",""),3,200))</f>
        <v/>
      </c>
      <c r="F64" s="28">
        <f>IF($A64="","",MID(IF($J64="",", bedrooms","")&amp;IF($K64="",", bathrooms","")&amp;IF($M64="",", condition","")&amp;IF($N64="",", which clean","")&amp;IF($O64="",", how often",""),3,200))</f>
        <v/>
      </c>
      <c r="G64" s="28">
        <f>IF($A64="","",MID(IF('Your rates'!$C$5="",", base price","")&amp;IF(AND($J64&lt;&gt;"",IFERROR(INDEX('Your rates'!$C$6:$C$11,MATCH($J64,'Your rates'!$B$6:$B$11,0))&amp;"","")=""),", bedrooms","")&amp;IF(AND($K64&lt;&gt;"",IFERROR(INDEX('Your rates'!$C$12:$C$17,MATCH($K64,'Your rates'!$B$12:$B$17,0))&amp;"","")=""),", bathrooms","")&amp;IF(AND($M64&lt;&gt;"",IFERROR(INDEX('Your rates'!$C$18:$C$21,MATCH($M64,'Your rates'!$B$18:$B$21,0))&amp;"","")=""),", condition","")&amp;IF(AND($N64&lt;&gt;"",IFERROR(INDEX('Your rates'!$C$22:$C$25,MATCH($N64,'Your rates'!$B$22:$B$25,0))&amp;"","")=""),", type of clean","")&amp;IF(AND($O64&lt;&gt;"",IFERROR(INDEX('Your rates'!$C$26:$C$30,MATCH($O64,'Your rates'!$B$26:$B$30,0))&amp;"","")=""),", how often",""),3,200))</f>
        <v/>
      </c>
      <c r="H64" s="28">
        <f>IF($A64="","",IF($P64="","",IF(LEN($P64)-LEN(SUBSTITUTE($P64,",",""))+1&gt;SUMPRODUCT(ISNUMBER(SEARCH('Your rates'!$B$31:$B$36,$P64))*1),"Extra not on your list","")))</f>
        <v/>
      </c>
      <c r="I64" s="26">
        <f>IFERROR(TRIM(INDEX(Requests!$A64:$AN64,MATCH(Lists!$B$4,Requests!$A$1:$AN$1,0))&amp;""),"")</f>
        <v/>
      </c>
      <c r="J64" s="26">
        <f>IFERROR(TRIM(INDEX(Requests!$A64:$AN64,MATCH(Lists!$B$5,Requests!$A$1:$AN$1,0))&amp;""),"")</f>
        <v/>
      </c>
      <c r="K64" s="26">
        <f>IFERROR(TRIM(INDEX(Requests!$A64:$AN64,MATCH(Lists!$B$6,Requests!$A$1:$AN$1,0))&amp;""),"")</f>
        <v/>
      </c>
      <c r="L64" s="26">
        <f>IFERROR(TRIM(INDEX(Requests!$A64:$AN64,MATCH(Lists!$B$7,Requests!$A$1:$AN$1,0))&amp;""),"")</f>
        <v/>
      </c>
      <c r="M64" s="26">
        <f>IFERROR(TRIM(INDEX(Requests!$A64:$AN64,MATCH(Lists!$B$8,Requests!$A$1:$AN$1,0))&amp;""),"")</f>
        <v/>
      </c>
      <c r="N64" s="26">
        <f>IFERROR(TRIM(INDEX(Requests!$A64:$AN64,MATCH(Lists!$B$9,Requests!$A$1:$AN$1,0))&amp;""),"")</f>
        <v/>
      </c>
      <c r="O64" s="26">
        <f>IFERROR(TRIM(INDEX(Requests!$A64:$AN64,MATCH(Lists!$B$11,Requests!$A$1:$AN$1,0))&amp;""),"")</f>
        <v/>
      </c>
      <c r="P64" s="26">
        <f>IFERROR(TRIM(INDEX(Requests!$A64:$AN64,MATCH(Lists!$B$10,Requests!$A$1:$AN$1,0))&amp;""),"")</f>
        <v/>
      </c>
      <c r="Q64" s="29">
        <f>IF($A64="","",IFERROR(N(INDEX('Your rates'!$C$6:$C$11,MATCH($J64,'Your rates'!$B$6:$B$11,0))),0))</f>
        <v/>
      </c>
      <c r="R64" s="29">
        <f>IF($A64="","",IFERROR(N(INDEX('Your rates'!$C$12:$C$17,MATCH($K64,'Your rates'!$B$12:$B$17,0))),0))</f>
        <v/>
      </c>
      <c r="S64" s="30">
        <f>IF($A64="","",IFERROR(IF(INDEX('Your rates'!$C$18:$C$21,MATCH($M64,'Your rates'!$B$18:$B$21,0))&amp;""="",1,INDEX('Your rates'!$C$18:$C$21,MATCH($M64,'Your rates'!$B$18:$B$21,0))),1))</f>
        <v/>
      </c>
      <c r="T64" s="30">
        <f>IF($A64="","",IFERROR(IF(INDEX('Your rates'!$C$22:$C$25,MATCH($N64,'Your rates'!$B$22:$B$25,0))&amp;""="",1,INDEX('Your rates'!$C$22:$C$25,MATCH($N64,'Your rates'!$B$22:$B$25,0))),1))</f>
        <v/>
      </c>
      <c r="U64" s="30">
        <f>IF($A64="","",IFERROR(IF(INDEX('Your rates'!$C$26:$C$30,MATCH($O64,'Your rates'!$B$26:$B$30,0))&amp;""="",1,INDEX('Your rates'!$C$26:$C$30,MATCH($O64,'Your rates'!$B$26:$B$30,0))),1))</f>
        <v/>
      </c>
      <c r="V64" s="29">
        <f>IF($A64="","",SUMPRODUCT(ISNUMBER(SEARCH('Your rates'!$B$31:$B$36,$P64))*'Your rates'!$C$31:$C$36))</f>
        <v/>
      </c>
    </row>
    <row r="65">
      <c r="A65" s="26">
        <f>IFERROR(TRIM(INDEX(Requests!$A65:$AN65,MATCH(Lists!$B$2,Requests!$A$1:$AN$1,0))&amp;""),"")</f>
        <v/>
      </c>
      <c r="B65" s="26">
        <f>IFERROR(TRIM(INDEX(Requests!$A65:$AN65,MATCH(Lists!$B$3,Requests!$A$1:$AN$1,0))&amp;""),"")</f>
        <v/>
      </c>
      <c r="C65" s="27">
        <f>IF(OR($A65="",$J65="",$K65="",$M65="",$N65="",'Your rates'!$C$5=""),"",ROUND(MAX(N('Your rates'!$C$37),('Your rates'!$C$5+$Q65+$R65)*$S65*$T65*$U65+$V65),2))</f>
        <v/>
      </c>
      <c r="D65" s="27">
        <f>IF(OR($C65="",N('Your rates'!$C$38)=0),"",ROUND($C65*'Your rates'!$C$38,2))</f>
        <v/>
      </c>
      <c r="E65" s="28">
        <f>IF($A65="","",MID(IF($I65=Lists!$B$13,", office or commercial space","")&amp;IF($L65=Lists!$B$14,", size not sure","")&amp;IF($M65=Lists!$B$15,", not cleaned in a while",""),3,200))</f>
        <v/>
      </c>
      <c r="F65" s="28">
        <f>IF($A65="","",MID(IF($J65="",", bedrooms","")&amp;IF($K65="",", bathrooms","")&amp;IF($M65="",", condition","")&amp;IF($N65="",", which clean","")&amp;IF($O65="",", how often",""),3,200))</f>
        <v/>
      </c>
      <c r="G65" s="28">
        <f>IF($A65="","",MID(IF('Your rates'!$C$5="",", base price","")&amp;IF(AND($J65&lt;&gt;"",IFERROR(INDEX('Your rates'!$C$6:$C$11,MATCH($J65,'Your rates'!$B$6:$B$11,0))&amp;"","")=""),", bedrooms","")&amp;IF(AND($K65&lt;&gt;"",IFERROR(INDEX('Your rates'!$C$12:$C$17,MATCH($K65,'Your rates'!$B$12:$B$17,0))&amp;"","")=""),", bathrooms","")&amp;IF(AND($M65&lt;&gt;"",IFERROR(INDEX('Your rates'!$C$18:$C$21,MATCH($M65,'Your rates'!$B$18:$B$21,0))&amp;"","")=""),", condition","")&amp;IF(AND($N65&lt;&gt;"",IFERROR(INDEX('Your rates'!$C$22:$C$25,MATCH($N65,'Your rates'!$B$22:$B$25,0))&amp;"","")=""),", type of clean","")&amp;IF(AND($O65&lt;&gt;"",IFERROR(INDEX('Your rates'!$C$26:$C$30,MATCH($O65,'Your rates'!$B$26:$B$30,0))&amp;"","")=""),", how often",""),3,200))</f>
        <v/>
      </c>
      <c r="H65" s="28">
        <f>IF($A65="","",IF($P65="","",IF(LEN($P65)-LEN(SUBSTITUTE($P65,",",""))+1&gt;SUMPRODUCT(ISNUMBER(SEARCH('Your rates'!$B$31:$B$36,$P65))*1),"Extra not on your list","")))</f>
        <v/>
      </c>
      <c r="I65" s="26">
        <f>IFERROR(TRIM(INDEX(Requests!$A65:$AN65,MATCH(Lists!$B$4,Requests!$A$1:$AN$1,0))&amp;""),"")</f>
        <v/>
      </c>
      <c r="J65" s="26">
        <f>IFERROR(TRIM(INDEX(Requests!$A65:$AN65,MATCH(Lists!$B$5,Requests!$A$1:$AN$1,0))&amp;""),"")</f>
        <v/>
      </c>
      <c r="K65" s="26">
        <f>IFERROR(TRIM(INDEX(Requests!$A65:$AN65,MATCH(Lists!$B$6,Requests!$A$1:$AN$1,0))&amp;""),"")</f>
        <v/>
      </c>
      <c r="L65" s="26">
        <f>IFERROR(TRIM(INDEX(Requests!$A65:$AN65,MATCH(Lists!$B$7,Requests!$A$1:$AN$1,0))&amp;""),"")</f>
        <v/>
      </c>
      <c r="M65" s="26">
        <f>IFERROR(TRIM(INDEX(Requests!$A65:$AN65,MATCH(Lists!$B$8,Requests!$A$1:$AN$1,0))&amp;""),"")</f>
        <v/>
      </c>
      <c r="N65" s="26">
        <f>IFERROR(TRIM(INDEX(Requests!$A65:$AN65,MATCH(Lists!$B$9,Requests!$A$1:$AN$1,0))&amp;""),"")</f>
        <v/>
      </c>
      <c r="O65" s="26">
        <f>IFERROR(TRIM(INDEX(Requests!$A65:$AN65,MATCH(Lists!$B$11,Requests!$A$1:$AN$1,0))&amp;""),"")</f>
        <v/>
      </c>
      <c r="P65" s="26">
        <f>IFERROR(TRIM(INDEX(Requests!$A65:$AN65,MATCH(Lists!$B$10,Requests!$A$1:$AN$1,0))&amp;""),"")</f>
        <v/>
      </c>
      <c r="Q65" s="29">
        <f>IF($A65="","",IFERROR(N(INDEX('Your rates'!$C$6:$C$11,MATCH($J65,'Your rates'!$B$6:$B$11,0))),0))</f>
        <v/>
      </c>
      <c r="R65" s="29">
        <f>IF($A65="","",IFERROR(N(INDEX('Your rates'!$C$12:$C$17,MATCH($K65,'Your rates'!$B$12:$B$17,0))),0))</f>
        <v/>
      </c>
      <c r="S65" s="30">
        <f>IF($A65="","",IFERROR(IF(INDEX('Your rates'!$C$18:$C$21,MATCH($M65,'Your rates'!$B$18:$B$21,0))&amp;""="",1,INDEX('Your rates'!$C$18:$C$21,MATCH($M65,'Your rates'!$B$18:$B$21,0))),1))</f>
        <v/>
      </c>
      <c r="T65" s="30">
        <f>IF($A65="","",IFERROR(IF(INDEX('Your rates'!$C$22:$C$25,MATCH($N65,'Your rates'!$B$22:$B$25,0))&amp;""="",1,INDEX('Your rates'!$C$22:$C$25,MATCH($N65,'Your rates'!$B$22:$B$25,0))),1))</f>
        <v/>
      </c>
      <c r="U65" s="30">
        <f>IF($A65="","",IFERROR(IF(INDEX('Your rates'!$C$26:$C$30,MATCH($O65,'Your rates'!$B$26:$B$30,0))&amp;""="",1,INDEX('Your rates'!$C$26:$C$30,MATCH($O65,'Your rates'!$B$26:$B$30,0))),1))</f>
        <v/>
      </c>
      <c r="V65" s="29">
        <f>IF($A65="","",SUMPRODUCT(ISNUMBER(SEARCH('Your rates'!$B$31:$B$36,$P65))*'Your rates'!$C$31:$C$36))</f>
        <v/>
      </c>
    </row>
    <row r="66">
      <c r="A66" s="26">
        <f>IFERROR(TRIM(INDEX(Requests!$A66:$AN66,MATCH(Lists!$B$2,Requests!$A$1:$AN$1,0))&amp;""),"")</f>
        <v/>
      </c>
      <c r="B66" s="26">
        <f>IFERROR(TRIM(INDEX(Requests!$A66:$AN66,MATCH(Lists!$B$3,Requests!$A$1:$AN$1,0))&amp;""),"")</f>
        <v/>
      </c>
      <c r="C66" s="27">
        <f>IF(OR($A66="",$J66="",$K66="",$M66="",$N66="",'Your rates'!$C$5=""),"",ROUND(MAX(N('Your rates'!$C$37),('Your rates'!$C$5+$Q66+$R66)*$S66*$T66*$U66+$V66),2))</f>
        <v/>
      </c>
      <c r="D66" s="27">
        <f>IF(OR($C66="",N('Your rates'!$C$38)=0),"",ROUND($C66*'Your rates'!$C$38,2))</f>
        <v/>
      </c>
      <c r="E66" s="28">
        <f>IF($A66="","",MID(IF($I66=Lists!$B$13,", office or commercial space","")&amp;IF($L66=Lists!$B$14,", size not sure","")&amp;IF($M66=Lists!$B$15,", not cleaned in a while",""),3,200))</f>
        <v/>
      </c>
      <c r="F66" s="28">
        <f>IF($A66="","",MID(IF($J66="",", bedrooms","")&amp;IF($K66="",", bathrooms","")&amp;IF($M66="",", condition","")&amp;IF($N66="",", which clean","")&amp;IF($O66="",", how often",""),3,200))</f>
        <v/>
      </c>
      <c r="G66" s="28">
        <f>IF($A66="","",MID(IF('Your rates'!$C$5="",", base price","")&amp;IF(AND($J66&lt;&gt;"",IFERROR(INDEX('Your rates'!$C$6:$C$11,MATCH($J66,'Your rates'!$B$6:$B$11,0))&amp;"","")=""),", bedrooms","")&amp;IF(AND($K66&lt;&gt;"",IFERROR(INDEX('Your rates'!$C$12:$C$17,MATCH($K66,'Your rates'!$B$12:$B$17,0))&amp;"","")=""),", bathrooms","")&amp;IF(AND($M66&lt;&gt;"",IFERROR(INDEX('Your rates'!$C$18:$C$21,MATCH($M66,'Your rates'!$B$18:$B$21,0))&amp;"","")=""),", condition","")&amp;IF(AND($N66&lt;&gt;"",IFERROR(INDEX('Your rates'!$C$22:$C$25,MATCH($N66,'Your rates'!$B$22:$B$25,0))&amp;"","")=""),", type of clean","")&amp;IF(AND($O66&lt;&gt;"",IFERROR(INDEX('Your rates'!$C$26:$C$30,MATCH($O66,'Your rates'!$B$26:$B$30,0))&amp;"","")=""),", how often",""),3,200))</f>
        <v/>
      </c>
      <c r="H66" s="28">
        <f>IF($A66="","",IF($P66="","",IF(LEN($P66)-LEN(SUBSTITUTE($P66,",",""))+1&gt;SUMPRODUCT(ISNUMBER(SEARCH('Your rates'!$B$31:$B$36,$P66))*1),"Extra not on your list","")))</f>
        <v/>
      </c>
      <c r="I66" s="26">
        <f>IFERROR(TRIM(INDEX(Requests!$A66:$AN66,MATCH(Lists!$B$4,Requests!$A$1:$AN$1,0))&amp;""),"")</f>
        <v/>
      </c>
      <c r="J66" s="26">
        <f>IFERROR(TRIM(INDEX(Requests!$A66:$AN66,MATCH(Lists!$B$5,Requests!$A$1:$AN$1,0))&amp;""),"")</f>
        <v/>
      </c>
      <c r="K66" s="26">
        <f>IFERROR(TRIM(INDEX(Requests!$A66:$AN66,MATCH(Lists!$B$6,Requests!$A$1:$AN$1,0))&amp;""),"")</f>
        <v/>
      </c>
      <c r="L66" s="26">
        <f>IFERROR(TRIM(INDEX(Requests!$A66:$AN66,MATCH(Lists!$B$7,Requests!$A$1:$AN$1,0))&amp;""),"")</f>
        <v/>
      </c>
      <c r="M66" s="26">
        <f>IFERROR(TRIM(INDEX(Requests!$A66:$AN66,MATCH(Lists!$B$8,Requests!$A$1:$AN$1,0))&amp;""),"")</f>
        <v/>
      </c>
      <c r="N66" s="26">
        <f>IFERROR(TRIM(INDEX(Requests!$A66:$AN66,MATCH(Lists!$B$9,Requests!$A$1:$AN$1,0))&amp;""),"")</f>
        <v/>
      </c>
      <c r="O66" s="26">
        <f>IFERROR(TRIM(INDEX(Requests!$A66:$AN66,MATCH(Lists!$B$11,Requests!$A$1:$AN$1,0))&amp;""),"")</f>
        <v/>
      </c>
      <c r="P66" s="26">
        <f>IFERROR(TRIM(INDEX(Requests!$A66:$AN66,MATCH(Lists!$B$10,Requests!$A$1:$AN$1,0))&amp;""),"")</f>
        <v/>
      </c>
      <c r="Q66" s="29">
        <f>IF($A66="","",IFERROR(N(INDEX('Your rates'!$C$6:$C$11,MATCH($J66,'Your rates'!$B$6:$B$11,0))),0))</f>
        <v/>
      </c>
      <c r="R66" s="29">
        <f>IF($A66="","",IFERROR(N(INDEX('Your rates'!$C$12:$C$17,MATCH($K66,'Your rates'!$B$12:$B$17,0))),0))</f>
        <v/>
      </c>
      <c r="S66" s="30">
        <f>IF($A66="","",IFERROR(IF(INDEX('Your rates'!$C$18:$C$21,MATCH($M66,'Your rates'!$B$18:$B$21,0))&amp;""="",1,INDEX('Your rates'!$C$18:$C$21,MATCH($M66,'Your rates'!$B$18:$B$21,0))),1))</f>
        <v/>
      </c>
      <c r="T66" s="30">
        <f>IF($A66="","",IFERROR(IF(INDEX('Your rates'!$C$22:$C$25,MATCH($N66,'Your rates'!$B$22:$B$25,0))&amp;""="",1,INDEX('Your rates'!$C$22:$C$25,MATCH($N66,'Your rates'!$B$22:$B$25,0))),1))</f>
        <v/>
      </c>
      <c r="U66" s="30">
        <f>IF($A66="","",IFERROR(IF(INDEX('Your rates'!$C$26:$C$30,MATCH($O66,'Your rates'!$B$26:$B$30,0))&amp;""="",1,INDEX('Your rates'!$C$26:$C$30,MATCH($O66,'Your rates'!$B$26:$B$30,0))),1))</f>
        <v/>
      </c>
      <c r="V66" s="29">
        <f>IF($A66="","",SUMPRODUCT(ISNUMBER(SEARCH('Your rates'!$B$31:$B$36,$P66))*'Your rates'!$C$31:$C$36))</f>
        <v/>
      </c>
    </row>
    <row r="67">
      <c r="A67" s="26">
        <f>IFERROR(TRIM(INDEX(Requests!$A67:$AN67,MATCH(Lists!$B$2,Requests!$A$1:$AN$1,0))&amp;""),"")</f>
        <v/>
      </c>
      <c r="B67" s="26">
        <f>IFERROR(TRIM(INDEX(Requests!$A67:$AN67,MATCH(Lists!$B$3,Requests!$A$1:$AN$1,0))&amp;""),"")</f>
        <v/>
      </c>
      <c r="C67" s="27">
        <f>IF(OR($A67="",$J67="",$K67="",$M67="",$N67="",'Your rates'!$C$5=""),"",ROUND(MAX(N('Your rates'!$C$37),('Your rates'!$C$5+$Q67+$R67)*$S67*$T67*$U67+$V67),2))</f>
        <v/>
      </c>
      <c r="D67" s="27">
        <f>IF(OR($C67="",N('Your rates'!$C$38)=0),"",ROUND($C67*'Your rates'!$C$38,2))</f>
        <v/>
      </c>
      <c r="E67" s="28">
        <f>IF($A67="","",MID(IF($I67=Lists!$B$13,", office or commercial space","")&amp;IF($L67=Lists!$B$14,", size not sure","")&amp;IF($M67=Lists!$B$15,", not cleaned in a while",""),3,200))</f>
        <v/>
      </c>
      <c r="F67" s="28">
        <f>IF($A67="","",MID(IF($J67="",", bedrooms","")&amp;IF($K67="",", bathrooms","")&amp;IF($M67="",", condition","")&amp;IF($N67="",", which clean","")&amp;IF($O67="",", how often",""),3,200))</f>
        <v/>
      </c>
      <c r="G67" s="28">
        <f>IF($A67="","",MID(IF('Your rates'!$C$5="",", base price","")&amp;IF(AND($J67&lt;&gt;"",IFERROR(INDEX('Your rates'!$C$6:$C$11,MATCH($J67,'Your rates'!$B$6:$B$11,0))&amp;"","")=""),", bedrooms","")&amp;IF(AND($K67&lt;&gt;"",IFERROR(INDEX('Your rates'!$C$12:$C$17,MATCH($K67,'Your rates'!$B$12:$B$17,0))&amp;"","")=""),", bathrooms","")&amp;IF(AND($M67&lt;&gt;"",IFERROR(INDEX('Your rates'!$C$18:$C$21,MATCH($M67,'Your rates'!$B$18:$B$21,0))&amp;"","")=""),", condition","")&amp;IF(AND($N67&lt;&gt;"",IFERROR(INDEX('Your rates'!$C$22:$C$25,MATCH($N67,'Your rates'!$B$22:$B$25,0))&amp;"","")=""),", type of clean","")&amp;IF(AND($O67&lt;&gt;"",IFERROR(INDEX('Your rates'!$C$26:$C$30,MATCH($O67,'Your rates'!$B$26:$B$30,0))&amp;"","")=""),", how often",""),3,200))</f>
        <v/>
      </c>
      <c r="H67" s="28">
        <f>IF($A67="","",IF($P67="","",IF(LEN($P67)-LEN(SUBSTITUTE($P67,",",""))+1&gt;SUMPRODUCT(ISNUMBER(SEARCH('Your rates'!$B$31:$B$36,$P67))*1),"Extra not on your list","")))</f>
        <v/>
      </c>
      <c r="I67" s="26">
        <f>IFERROR(TRIM(INDEX(Requests!$A67:$AN67,MATCH(Lists!$B$4,Requests!$A$1:$AN$1,0))&amp;""),"")</f>
        <v/>
      </c>
      <c r="J67" s="26">
        <f>IFERROR(TRIM(INDEX(Requests!$A67:$AN67,MATCH(Lists!$B$5,Requests!$A$1:$AN$1,0))&amp;""),"")</f>
        <v/>
      </c>
      <c r="K67" s="26">
        <f>IFERROR(TRIM(INDEX(Requests!$A67:$AN67,MATCH(Lists!$B$6,Requests!$A$1:$AN$1,0))&amp;""),"")</f>
        <v/>
      </c>
      <c r="L67" s="26">
        <f>IFERROR(TRIM(INDEX(Requests!$A67:$AN67,MATCH(Lists!$B$7,Requests!$A$1:$AN$1,0))&amp;""),"")</f>
        <v/>
      </c>
      <c r="M67" s="26">
        <f>IFERROR(TRIM(INDEX(Requests!$A67:$AN67,MATCH(Lists!$B$8,Requests!$A$1:$AN$1,0))&amp;""),"")</f>
        <v/>
      </c>
      <c r="N67" s="26">
        <f>IFERROR(TRIM(INDEX(Requests!$A67:$AN67,MATCH(Lists!$B$9,Requests!$A$1:$AN$1,0))&amp;""),"")</f>
        <v/>
      </c>
      <c r="O67" s="26">
        <f>IFERROR(TRIM(INDEX(Requests!$A67:$AN67,MATCH(Lists!$B$11,Requests!$A$1:$AN$1,0))&amp;""),"")</f>
        <v/>
      </c>
      <c r="P67" s="26">
        <f>IFERROR(TRIM(INDEX(Requests!$A67:$AN67,MATCH(Lists!$B$10,Requests!$A$1:$AN$1,0))&amp;""),"")</f>
        <v/>
      </c>
      <c r="Q67" s="29">
        <f>IF($A67="","",IFERROR(N(INDEX('Your rates'!$C$6:$C$11,MATCH($J67,'Your rates'!$B$6:$B$11,0))),0))</f>
        <v/>
      </c>
      <c r="R67" s="29">
        <f>IF($A67="","",IFERROR(N(INDEX('Your rates'!$C$12:$C$17,MATCH($K67,'Your rates'!$B$12:$B$17,0))),0))</f>
        <v/>
      </c>
      <c r="S67" s="30">
        <f>IF($A67="","",IFERROR(IF(INDEX('Your rates'!$C$18:$C$21,MATCH($M67,'Your rates'!$B$18:$B$21,0))&amp;""="",1,INDEX('Your rates'!$C$18:$C$21,MATCH($M67,'Your rates'!$B$18:$B$21,0))),1))</f>
        <v/>
      </c>
      <c r="T67" s="30">
        <f>IF($A67="","",IFERROR(IF(INDEX('Your rates'!$C$22:$C$25,MATCH($N67,'Your rates'!$B$22:$B$25,0))&amp;""="",1,INDEX('Your rates'!$C$22:$C$25,MATCH($N67,'Your rates'!$B$22:$B$25,0))),1))</f>
        <v/>
      </c>
      <c r="U67" s="30">
        <f>IF($A67="","",IFERROR(IF(INDEX('Your rates'!$C$26:$C$30,MATCH($O67,'Your rates'!$B$26:$B$30,0))&amp;""="",1,INDEX('Your rates'!$C$26:$C$30,MATCH($O67,'Your rates'!$B$26:$B$30,0))),1))</f>
        <v/>
      </c>
      <c r="V67" s="29">
        <f>IF($A67="","",SUMPRODUCT(ISNUMBER(SEARCH('Your rates'!$B$31:$B$36,$P67))*'Your rates'!$C$31:$C$36))</f>
        <v/>
      </c>
    </row>
    <row r="68">
      <c r="A68" s="26">
        <f>IFERROR(TRIM(INDEX(Requests!$A68:$AN68,MATCH(Lists!$B$2,Requests!$A$1:$AN$1,0))&amp;""),"")</f>
        <v/>
      </c>
      <c r="B68" s="26">
        <f>IFERROR(TRIM(INDEX(Requests!$A68:$AN68,MATCH(Lists!$B$3,Requests!$A$1:$AN$1,0))&amp;""),"")</f>
        <v/>
      </c>
      <c r="C68" s="27">
        <f>IF(OR($A68="",$J68="",$K68="",$M68="",$N68="",'Your rates'!$C$5=""),"",ROUND(MAX(N('Your rates'!$C$37),('Your rates'!$C$5+$Q68+$R68)*$S68*$T68*$U68+$V68),2))</f>
        <v/>
      </c>
      <c r="D68" s="27">
        <f>IF(OR($C68="",N('Your rates'!$C$38)=0),"",ROUND($C68*'Your rates'!$C$38,2))</f>
        <v/>
      </c>
      <c r="E68" s="28">
        <f>IF($A68="","",MID(IF($I68=Lists!$B$13,", office or commercial space","")&amp;IF($L68=Lists!$B$14,", size not sure","")&amp;IF($M68=Lists!$B$15,", not cleaned in a while",""),3,200))</f>
        <v/>
      </c>
      <c r="F68" s="28">
        <f>IF($A68="","",MID(IF($J68="",", bedrooms","")&amp;IF($K68="",", bathrooms","")&amp;IF($M68="",", condition","")&amp;IF($N68="",", which clean","")&amp;IF($O68="",", how often",""),3,200))</f>
        <v/>
      </c>
      <c r="G68" s="28">
        <f>IF($A68="","",MID(IF('Your rates'!$C$5="",", base price","")&amp;IF(AND($J68&lt;&gt;"",IFERROR(INDEX('Your rates'!$C$6:$C$11,MATCH($J68,'Your rates'!$B$6:$B$11,0))&amp;"","")=""),", bedrooms","")&amp;IF(AND($K68&lt;&gt;"",IFERROR(INDEX('Your rates'!$C$12:$C$17,MATCH($K68,'Your rates'!$B$12:$B$17,0))&amp;"","")=""),", bathrooms","")&amp;IF(AND($M68&lt;&gt;"",IFERROR(INDEX('Your rates'!$C$18:$C$21,MATCH($M68,'Your rates'!$B$18:$B$21,0))&amp;"","")=""),", condition","")&amp;IF(AND($N68&lt;&gt;"",IFERROR(INDEX('Your rates'!$C$22:$C$25,MATCH($N68,'Your rates'!$B$22:$B$25,0))&amp;"","")=""),", type of clean","")&amp;IF(AND($O68&lt;&gt;"",IFERROR(INDEX('Your rates'!$C$26:$C$30,MATCH($O68,'Your rates'!$B$26:$B$30,0))&amp;"","")=""),", how often",""),3,200))</f>
        <v/>
      </c>
      <c r="H68" s="28">
        <f>IF($A68="","",IF($P68="","",IF(LEN($P68)-LEN(SUBSTITUTE($P68,",",""))+1&gt;SUMPRODUCT(ISNUMBER(SEARCH('Your rates'!$B$31:$B$36,$P68))*1),"Extra not on your list","")))</f>
        <v/>
      </c>
      <c r="I68" s="26">
        <f>IFERROR(TRIM(INDEX(Requests!$A68:$AN68,MATCH(Lists!$B$4,Requests!$A$1:$AN$1,0))&amp;""),"")</f>
        <v/>
      </c>
      <c r="J68" s="26">
        <f>IFERROR(TRIM(INDEX(Requests!$A68:$AN68,MATCH(Lists!$B$5,Requests!$A$1:$AN$1,0))&amp;""),"")</f>
        <v/>
      </c>
      <c r="K68" s="26">
        <f>IFERROR(TRIM(INDEX(Requests!$A68:$AN68,MATCH(Lists!$B$6,Requests!$A$1:$AN$1,0))&amp;""),"")</f>
        <v/>
      </c>
      <c r="L68" s="26">
        <f>IFERROR(TRIM(INDEX(Requests!$A68:$AN68,MATCH(Lists!$B$7,Requests!$A$1:$AN$1,0))&amp;""),"")</f>
        <v/>
      </c>
      <c r="M68" s="26">
        <f>IFERROR(TRIM(INDEX(Requests!$A68:$AN68,MATCH(Lists!$B$8,Requests!$A$1:$AN$1,0))&amp;""),"")</f>
        <v/>
      </c>
      <c r="N68" s="26">
        <f>IFERROR(TRIM(INDEX(Requests!$A68:$AN68,MATCH(Lists!$B$9,Requests!$A$1:$AN$1,0))&amp;""),"")</f>
        <v/>
      </c>
      <c r="O68" s="26">
        <f>IFERROR(TRIM(INDEX(Requests!$A68:$AN68,MATCH(Lists!$B$11,Requests!$A$1:$AN$1,0))&amp;""),"")</f>
        <v/>
      </c>
      <c r="P68" s="26">
        <f>IFERROR(TRIM(INDEX(Requests!$A68:$AN68,MATCH(Lists!$B$10,Requests!$A$1:$AN$1,0))&amp;""),"")</f>
        <v/>
      </c>
      <c r="Q68" s="29">
        <f>IF($A68="","",IFERROR(N(INDEX('Your rates'!$C$6:$C$11,MATCH($J68,'Your rates'!$B$6:$B$11,0))),0))</f>
        <v/>
      </c>
      <c r="R68" s="29">
        <f>IF($A68="","",IFERROR(N(INDEX('Your rates'!$C$12:$C$17,MATCH($K68,'Your rates'!$B$12:$B$17,0))),0))</f>
        <v/>
      </c>
      <c r="S68" s="30">
        <f>IF($A68="","",IFERROR(IF(INDEX('Your rates'!$C$18:$C$21,MATCH($M68,'Your rates'!$B$18:$B$21,0))&amp;""="",1,INDEX('Your rates'!$C$18:$C$21,MATCH($M68,'Your rates'!$B$18:$B$21,0))),1))</f>
        <v/>
      </c>
      <c r="T68" s="30">
        <f>IF($A68="","",IFERROR(IF(INDEX('Your rates'!$C$22:$C$25,MATCH($N68,'Your rates'!$B$22:$B$25,0))&amp;""="",1,INDEX('Your rates'!$C$22:$C$25,MATCH($N68,'Your rates'!$B$22:$B$25,0))),1))</f>
        <v/>
      </c>
      <c r="U68" s="30">
        <f>IF($A68="","",IFERROR(IF(INDEX('Your rates'!$C$26:$C$30,MATCH($O68,'Your rates'!$B$26:$B$30,0))&amp;""="",1,INDEX('Your rates'!$C$26:$C$30,MATCH($O68,'Your rates'!$B$26:$B$30,0))),1))</f>
        <v/>
      </c>
      <c r="V68" s="29">
        <f>IF($A68="","",SUMPRODUCT(ISNUMBER(SEARCH('Your rates'!$B$31:$B$36,$P68))*'Your rates'!$C$31:$C$36))</f>
        <v/>
      </c>
    </row>
    <row r="69">
      <c r="A69" s="26">
        <f>IFERROR(TRIM(INDEX(Requests!$A69:$AN69,MATCH(Lists!$B$2,Requests!$A$1:$AN$1,0))&amp;""),"")</f>
        <v/>
      </c>
      <c r="B69" s="26">
        <f>IFERROR(TRIM(INDEX(Requests!$A69:$AN69,MATCH(Lists!$B$3,Requests!$A$1:$AN$1,0))&amp;""),"")</f>
        <v/>
      </c>
      <c r="C69" s="27">
        <f>IF(OR($A69="",$J69="",$K69="",$M69="",$N69="",'Your rates'!$C$5=""),"",ROUND(MAX(N('Your rates'!$C$37),('Your rates'!$C$5+$Q69+$R69)*$S69*$T69*$U69+$V69),2))</f>
        <v/>
      </c>
      <c r="D69" s="27">
        <f>IF(OR($C69="",N('Your rates'!$C$38)=0),"",ROUND($C69*'Your rates'!$C$38,2))</f>
        <v/>
      </c>
      <c r="E69" s="28">
        <f>IF($A69="","",MID(IF($I69=Lists!$B$13,", office or commercial space","")&amp;IF($L69=Lists!$B$14,", size not sure","")&amp;IF($M69=Lists!$B$15,", not cleaned in a while",""),3,200))</f>
        <v/>
      </c>
      <c r="F69" s="28">
        <f>IF($A69="","",MID(IF($J69="",", bedrooms","")&amp;IF($K69="",", bathrooms","")&amp;IF($M69="",", condition","")&amp;IF($N69="",", which clean","")&amp;IF($O69="",", how often",""),3,200))</f>
        <v/>
      </c>
      <c r="G69" s="28">
        <f>IF($A69="","",MID(IF('Your rates'!$C$5="",", base price","")&amp;IF(AND($J69&lt;&gt;"",IFERROR(INDEX('Your rates'!$C$6:$C$11,MATCH($J69,'Your rates'!$B$6:$B$11,0))&amp;"","")=""),", bedrooms","")&amp;IF(AND($K69&lt;&gt;"",IFERROR(INDEX('Your rates'!$C$12:$C$17,MATCH($K69,'Your rates'!$B$12:$B$17,0))&amp;"","")=""),", bathrooms","")&amp;IF(AND($M69&lt;&gt;"",IFERROR(INDEX('Your rates'!$C$18:$C$21,MATCH($M69,'Your rates'!$B$18:$B$21,0))&amp;"","")=""),", condition","")&amp;IF(AND($N69&lt;&gt;"",IFERROR(INDEX('Your rates'!$C$22:$C$25,MATCH($N69,'Your rates'!$B$22:$B$25,0))&amp;"","")=""),", type of clean","")&amp;IF(AND($O69&lt;&gt;"",IFERROR(INDEX('Your rates'!$C$26:$C$30,MATCH($O69,'Your rates'!$B$26:$B$30,0))&amp;"","")=""),", how often",""),3,200))</f>
        <v/>
      </c>
      <c r="H69" s="28">
        <f>IF($A69="","",IF($P69="","",IF(LEN($P69)-LEN(SUBSTITUTE($P69,",",""))+1&gt;SUMPRODUCT(ISNUMBER(SEARCH('Your rates'!$B$31:$B$36,$P69))*1),"Extra not on your list","")))</f>
        <v/>
      </c>
      <c r="I69" s="26">
        <f>IFERROR(TRIM(INDEX(Requests!$A69:$AN69,MATCH(Lists!$B$4,Requests!$A$1:$AN$1,0))&amp;""),"")</f>
        <v/>
      </c>
      <c r="J69" s="26">
        <f>IFERROR(TRIM(INDEX(Requests!$A69:$AN69,MATCH(Lists!$B$5,Requests!$A$1:$AN$1,0))&amp;""),"")</f>
        <v/>
      </c>
      <c r="K69" s="26">
        <f>IFERROR(TRIM(INDEX(Requests!$A69:$AN69,MATCH(Lists!$B$6,Requests!$A$1:$AN$1,0))&amp;""),"")</f>
        <v/>
      </c>
      <c r="L69" s="26">
        <f>IFERROR(TRIM(INDEX(Requests!$A69:$AN69,MATCH(Lists!$B$7,Requests!$A$1:$AN$1,0))&amp;""),"")</f>
        <v/>
      </c>
      <c r="M69" s="26">
        <f>IFERROR(TRIM(INDEX(Requests!$A69:$AN69,MATCH(Lists!$B$8,Requests!$A$1:$AN$1,0))&amp;""),"")</f>
        <v/>
      </c>
      <c r="N69" s="26">
        <f>IFERROR(TRIM(INDEX(Requests!$A69:$AN69,MATCH(Lists!$B$9,Requests!$A$1:$AN$1,0))&amp;""),"")</f>
        <v/>
      </c>
      <c r="O69" s="26">
        <f>IFERROR(TRIM(INDEX(Requests!$A69:$AN69,MATCH(Lists!$B$11,Requests!$A$1:$AN$1,0))&amp;""),"")</f>
        <v/>
      </c>
      <c r="P69" s="26">
        <f>IFERROR(TRIM(INDEX(Requests!$A69:$AN69,MATCH(Lists!$B$10,Requests!$A$1:$AN$1,0))&amp;""),"")</f>
        <v/>
      </c>
      <c r="Q69" s="29">
        <f>IF($A69="","",IFERROR(N(INDEX('Your rates'!$C$6:$C$11,MATCH($J69,'Your rates'!$B$6:$B$11,0))),0))</f>
        <v/>
      </c>
      <c r="R69" s="29">
        <f>IF($A69="","",IFERROR(N(INDEX('Your rates'!$C$12:$C$17,MATCH($K69,'Your rates'!$B$12:$B$17,0))),0))</f>
        <v/>
      </c>
      <c r="S69" s="30">
        <f>IF($A69="","",IFERROR(IF(INDEX('Your rates'!$C$18:$C$21,MATCH($M69,'Your rates'!$B$18:$B$21,0))&amp;""="",1,INDEX('Your rates'!$C$18:$C$21,MATCH($M69,'Your rates'!$B$18:$B$21,0))),1))</f>
        <v/>
      </c>
      <c r="T69" s="30">
        <f>IF($A69="","",IFERROR(IF(INDEX('Your rates'!$C$22:$C$25,MATCH($N69,'Your rates'!$B$22:$B$25,0))&amp;""="",1,INDEX('Your rates'!$C$22:$C$25,MATCH($N69,'Your rates'!$B$22:$B$25,0))),1))</f>
        <v/>
      </c>
      <c r="U69" s="30">
        <f>IF($A69="","",IFERROR(IF(INDEX('Your rates'!$C$26:$C$30,MATCH($O69,'Your rates'!$B$26:$B$30,0))&amp;""="",1,INDEX('Your rates'!$C$26:$C$30,MATCH($O69,'Your rates'!$B$26:$B$30,0))),1))</f>
        <v/>
      </c>
      <c r="V69" s="29">
        <f>IF($A69="","",SUMPRODUCT(ISNUMBER(SEARCH('Your rates'!$B$31:$B$36,$P69))*'Your rates'!$C$31:$C$36))</f>
        <v/>
      </c>
    </row>
    <row r="70">
      <c r="A70" s="26">
        <f>IFERROR(TRIM(INDEX(Requests!$A70:$AN70,MATCH(Lists!$B$2,Requests!$A$1:$AN$1,0))&amp;""),"")</f>
        <v/>
      </c>
      <c r="B70" s="26">
        <f>IFERROR(TRIM(INDEX(Requests!$A70:$AN70,MATCH(Lists!$B$3,Requests!$A$1:$AN$1,0))&amp;""),"")</f>
        <v/>
      </c>
      <c r="C70" s="27">
        <f>IF(OR($A70="",$J70="",$K70="",$M70="",$N70="",'Your rates'!$C$5=""),"",ROUND(MAX(N('Your rates'!$C$37),('Your rates'!$C$5+$Q70+$R70)*$S70*$T70*$U70+$V70),2))</f>
        <v/>
      </c>
      <c r="D70" s="27">
        <f>IF(OR($C70="",N('Your rates'!$C$38)=0),"",ROUND($C70*'Your rates'!$C$38,2))</f>
        <v/>
      </c>
      <c r="E70" s="28">
        <f>IF($A70="","",MID(IF($I70=Lists!$B$13,", office or commercial space","")&amp;IF($L70=Lists!$B$14,", size not sure","")&amp;IF($M70=Lists!$B$15,", not cleaned in a while",""),3,200))</f>
        <v/>
      </c>
      <c r="F70" s="28">
        <f>IF($A70="","",MID(IF($J70="",", bedrooms","")&amp;IF($K70="",", bathrooms","")&amp;IF($M70="",", condition","")&amp;IF($N70="",", which clean","")&amp;IF($O70="",", how often",""),3,200))</f>
        <v/>
      </c>
      <c r="G70" s="28">
        <f>IF($A70="","",MID(IF('Your rates'!$C$5="",", base price","")&amp;IF(AND($J70&lt;&gt;"",IFERROR(INDEX('Your rates'!$C$6:$C$11,MATCH($J70,'Your rates'!$B$6:$B$11,0))&amp;"","")=""),", bedrooms","")&amp;IF(AND($K70&lt;&gt;"",IFERROR(INDEX('Your rates'!$C$12:$C$17,MATCH($K70,'Your rates'!$B$12:$B$17,0))&amp;"","")=""),", bathrooms","")&amp;IF(AND($M70&lt;&gt;"",IFERROR(INDEX('Your rates'!$C$18:$C$21,MATCH($M70,'Your rates'!$B$18:$B$21,0))&amp;"","")=""),", condition","")&amp;IF(AND($N70&lt;&gt;"",IFERROR(INDEX('Your rates'!$C$22:$C$25,MATCH($N70,'Your rates'!$B$22:$B$25,0))&amp;"","")=""),", type of clean","")&amp;IF(AND($O70&lt;&gt;"",IFERROR(INDEX('Your rates'!$C$26:$C$30,MATCH($O70,'Your rates'!$B$26:$B$30,0))&amp;"","")=""),", how often",""),3,200))</f>
        <v/>
      </c>
      <c r="H70" s="28">
        <f>IF($A70="","",IF($P70="","",IF(LEN($P70)-LEN(SUBSTITUTE($P70,",",""))+1&gt;SUMPRODUCT(ISNUMBER(SEARCH('Your rates'!$B$31:$B$36,$P70))*1),"Extra not on your list","")))</f>
        <v/>
      </c>
      <c r="I70" s="26">
        <f>IFERROR(TRIM(INDEX(Requests!$A70:$AN70,MATCH(Lists!$B$4,Requests!$A$1:$AN$1,0))&amp;""),"")</f>
        <v/>
      </c>
      <c r="J70" s="26">
        <f>IFERROR(TRIM(INDEX(Requests!$A70:$AN70,MATCH(Lists!$B$5,Requests!$A$1:$AN$1,0))&amp;""),"")</f>
        <v/>
      </c>
      <c r="K70" s="26">
        <f>IFERROR(TRIM(INDEX(Requests!$A70:$AN70,MATCH(Lists!$B$6,Requests!$A$1:$AN$1,0))&amp;""),"")</f>
        <v/>
      </c>
      <c r="L70" s="26">
        <f>IFERROR(TRIM(INDEX(Requests!$A70:$AN70,MATCH(Lists!$B$7,Requests!$A$1:$AN$1,0))&amp;""),"")</f>
        <v/>
      </c>
      <c r="M70" s="26">
        <f>IFERROR(TRIM(INDEX(Requests!$A70:$AN70,MATCH(Lists!$B$8,Requests!$A$1:$AN$1,0))&amp;""),"")</f>
        <v/>
      </c>
      <c r="N70" s="26">
        <f>IFERROR(TRIM(INDEX(Requests!$A70:$AN70,MATCH(Lists!$B$9,Requests!$A$1:$AN$1,0))&amp;""),"")</f>
        <v/>
      </c>
      <c r="O70" s="26">
        <f>IFERROR(TRIM(INDEX(Requests!$A70:$AN70,MATCH(Lists!$B$11,Requests!$A$1:$AN$1,0))&amp;""),"")</f>
        <v/>
      </c>
      <c r="P70" s="26">
        <f>IFERROR(TRIM(INDEX(Requests!$A70:$AN70,MATCH(Lists!$B$10,Requests!$A$1:$AN$1,0))&amp;""),"")</f>
        <v/>
      </c>
      <c r="Q70" s="29">
        <f>IF($A70="","",IFERROR(N(INDEX('Your rates'!$C$6:$C$11,MATCH($J70,'Your rates'!$B$6:$B$11,0))),0))</f>
        <v/>
      </c>
      <c r="R70" s="29">
        <f>IF($A70="","",IFERROR(N(INDEX('Your rates'!$C$12:$C$17,MATCH($K70,'Your rates'!$B$12:$B$17,0))),0))</f>
        <v/>
      </c>
      <c r="S70" s="30">
        <f>IF($A70="","",IFERROR(IF(INDEX('Your rates'!$C$18:$C$21,MATCH($M70,'Your rates'!$B$18:$B$21,0))&amp;""="",1,INDEX('Your rates'!$C$18:$C$21,MATCH($M70,'Your rates'!$B$18:$B$21,0))),1))</f>
        <v/>
      </c>
      <c r="T70" s="30">
        <f>IF($A70="","",IFERROR(IF(INDEX('Your rates'!$C$22:$C$25,MATCH($N70,'Your rates'!$B$22:$B$25,0))&amp;""="",1,INDEX('Your rates'!$C$22:$C$25,MATCH($N70,'Your rates'!$B$22:$B$25,0))),1))</f>
        <v/>
      </c>
      <c r="U70" s="30">
        <f>IF($A70="","",IFERROR(IF(INDEX('Your rates'!$C$26:$C$30,MATCH($O70,'Your rates'!$B$26:$B$30,0))&amp;""="",1,INDEX('Your rates'!$C$26:$C$30,MATCH($O70,'Your rates'!$B$26:$B$30,0))),1))</f>
        <v/>
      </c>
      <c r="V70" s="29">
        <f>IF($A70="","",SUMPRODUCT(ISNUMBER(SEARCH('Your rates'!$B$31:$B$36,$P70))*'Your rates'!$C$31:$C$36))</f>
        <v/>
      </c>
    </row>
    <row r="71">
      <c r="A71" s="26">
        <f>IFERROR(TRIM(INDEX(Requests!$A71:$AN71,MATCH(Lists!$B$2,Requests!$A$1:$AN$1,0))&amp;""),"")</f>
        <v/>
      </c>
      <c r="B71" s="26">
        <f>IFERROR(TRIM(INDEX(Requests!$A71:$AN71,MATCH(Lists!$B$3,Requests!$A$1:$AN$1,0))&amp;""),"")</f>
        <v/>
      </c>
      <c r="C71" s="27">
        <f>IF(OR($A71="",$J71="",$K71="",$M71="",$N71="",'Your rates'!$C$5=""),"",ROUND(MAX(N('Your rates'!$C$37),('Your rates'!$C$5+$Q71+$R71)*$S71*$T71*$U71+$V71),2))</f>
        <v/>
      </c>
      <c r="D71" s="27">
        <f>IF(OR($C71="",N('Your rates'!$C$38)=0),"",ROUND($C71*'Your rates'!$C$38,2))</f>
        <v/>
      </c>
      <c r="E71" s="28">
        <f>IF($A71="","",MID(IF($I71=Lists!$B$13,", office or commercial space","")&amp;IF($L71=Lists!$B$14,", size not sure","")&amp;IF($M71=Lists!$B$15,", not cleaned in a while",""),3,200))</f>
        <v/>
      </c>
      <c r="F71" s="28">
        <f>IF($A71="","",MID(IF($J71="",", bedrooms","")&amp;IF($K71="",", bathrooms","")&amp;IF($M71="",", condition","")&amp;IF($N71="",", which clean","")&amp;IF($O71="",", how often",""),3,200))</f>
        <v/>
      </c>
      <c r="G71" s="28">
        <f>IF($A71="","",MID(IF('Your rates'!$C$5="",", base price","")&amp;IF(AND($J71&lt;&gt;"",IFERROR(INDEX('Your rates'!$C$6:$C$11,MATCH($J71,'Your rates'!$B$6:$B$11,0))&amp;"","")=""),", bedrooms","")&amp;IF(AND($K71&lt;&gt;"",IFERROR(INDEX('Your rates'!$C$12:$C$17,MATCH($K71,'Your rates'!$B$12:$B$17,0))&amp;"","")=""),", bathrooms","")&amp;IF(AND($M71&lt;&gt;"",IFERROR(INDEX('Your rates'!$C$18:$C$21,MATCH($M71,'Your rates'!$B$18:$B$21,0))&amp;"","")=""),", condition","")&amp;IF(AND($N71&lt;&gt;"",IFERROR(INDEX('Your rates'!$C$22:$C$25,MATCH($N71,'Your rates'!$B$22:$B$25,0))&amp;"","")=""),", type of clean","")&amp;IF(AND($O71&lt;&gt;"",IFERROR(INDEX('Your rates'!$C$26:$C$30,MATCH($O71,'Your rates'!$B$26:$B$30,0))&amp;"","")=""),", how often",""),3,200))</f>
        <v/>
      </c>
      <c r="H71" s="28">
        <f>IF($A71="","",IF($P71="","",IF(LEN($P71)-LEN(SUBSTITUTE($P71,",",""))+1&gt;SUMPRODUCT(ISNUMBER(SEARCH('Your rates'!$B$31:$B$36,$P71))*1),"Extra not on your list","")))</f>
        <v/>
      </c>
      <c r="I71" s="26">
        <f>IFERROR(TRIM(INDEX(Requests!$A71:$AN71,MATCH(Lists!$B$4,Requests!$A$1:$AN$1,0))&amp;""),"")</f>
        <v/>
      </c>
      <c r="J71" s="26">
        <f>IFERROR(TRIM(INDEX(Requests!$A71:$AN71,MATCH(Lists!$B$5,Requests!$A$1:$AN$1,0))&amp;""),"")</f>
        <v/>
      </c>
      <c r="K71" s="26">
        <f>IFERROR(TRIM(INDEX(Requests!$A71:$AN71,MATCH(Lists!$B$6,Requests!$A$1:$AN$1,0))&amp;""),"")</f>
        <v/>
      </c>
      <c r="L71" s="26">
        <f>IFERROR(TRIM(INDEX(Requests!$A71:$AN71,MATCH(Lists!$B$7,Requests!$A$1:$AN$1,0))&amp;""),"")</f>
        <v/>
      </c>
      <c r="M71" s="26">
        <f>IFERROR(TRIM(INDEX(Requests!$A71:$AN71,MATCH(Lists!$B$8,Requests!$A$1:$AN$1,0))&amp;""),"")</f>
        <v/>
      </c>
      <c r="N71" s="26">
        <f>IFERROR(TRIM(INDEX(Requests!$A71:$AN71,MATCH(Lists!$B$9,Requests!$A$1:$AN$1,0))&amp;""),"")</f>
        <v/>
      </c>
      <c r="O71" s="26">
        <f>IFERROR(TRIM(INDEX(Requests!$A71:$AN71,MATCH(Lists!$B$11,Requests!$A$1:$AN$1,0))&amp;""),"")</f>
        <v/>
      </c>
      <c r="P71" s="26">
        <f>IFERROR(TRIM(INDEX(Requests!$A71:$AN71,MATCH(Lists!$B$10,Requests!$A$1:$AN$1,0))&amp;""),"")</f>
        <v/>
      </c>
      <c r="Q71" s="29">
        <f>IF($A71="","",IFERROR(N(INDEX('Your rates'!$C$6:$C$11,MATCH($J71,'Your rates'!$B$6:$B$11,0))),0))</f>
        <v/>
      </c>
      <c r="R71" s="29">
        <f>IF($A71="","",IFERROR(N(INDEX('Your rates'!$C$12:$C$17,MATCH($K71,'Your rates'!$B$12:$B$17,0))),0))</f>
        <v/>
      </c>
      <c r="S71" s="30">
        <f>IF($A71="","",IFERROR(IF(INDEX('Your rates'!$C$18:$C$21,MATCH($M71,'Your rates'!$B$18:$B$21,0))&amp;""="",1,INDEX('Your rates'!$C$18:$C$21,MATCH($M71,'Your rates'!$B$18:$B$21,0))),1))</f>
        <v/>
      </c>
      <c r="T71" s="30">
        <f>IF($A71="","",IFERROR(IF(INDEX('Your rates'!$C$22:$C$25,MATCH($N71,'Your rates'!$B$22:$B$25,0))&amp;""="",1,INDEX('Your rates'!$C$22:$C$25,MATCH($N71,'Your rates'!$B$22:$B$25,0))),1))</f>
        <v/>
      </c>
      <c r="U71" s="30">
        <f>IF($A71="","",IFERROR(IF(INDEX('Your rates'!$C$26:$C$30,MATCH($O71,'Your rates'!$B$26:$B$30,0))&amp;""="",1,INDEX('Your rates'!$C$26:$C$30,MATCH($O71,'Your rates'!$B$26:$B$30,0))),1))</f>
        <v/>
      </c>
      <c r="V71" s="29">
        <f>IF($A71="","",SUMPRODUCT(ISNUMBER(SEARCH('Your rates'!$B$31:$B$36,$P71))*'Your rates'!$C$31:$C$36))</f>
        <v/>
      </c>
    </row>
    <row r="72">
      <c r="A72" s="26">
        <f>IFERROR(TRIM(INDEX(Requests!$A72:$AN72,MATCH(Lists!$B$2,Requests!$A$1:$AN$1,0))&amp;""),"")</f>
        <v/>
      </c>
      <c r="B72" s="26">
        <f>IFERROR(TRIM(INDEX(Requests!$A72:$AN72,MATCH(Lists!$B$3,Requests!$A$1:$AN$1,0))&amp;""),"")</f>
        <v/>
      </c>
      <c r="C72" s="27">
        <f>IF(OR($A72="",$J72="",$K72="",$M72="",$N72="",'Your rates'!$C$5=""),"",ROUND(MAX(N('Your rates'!$C$37),('Your rates'!$C$5+$Q72+$R72)*$S72*$T72*$U72+$V72),2))</f>
        <v/>
      </c>
      <c r="D72" s="27">
        <f>IF(OR($C72="",N('Your rates'!$C$38)=0),"",ROUND($C72*'Your rates'!$C$38,2))</f>
        <v/>
      </c>
      <c r="E72" s="28">
        <f>IF($A72="","",MID(IF($I72=Lists!$B$13,", office or commercial space","")&amp;IF($L72=Lists!$B$14,", size not sure","")&amp;IF($M72=Lists!$B$15,", not cleaned in a while",""),3,200))</f>
        <v/>
      </c>
      <c r="F72" s="28">
        <f>IF($A72="","",MID(IF($J72="",", bedrooms","")&amp;IF($K72="",", bathrooms","")&amp;IF($M72="",", condition","")&amp;IF($N72="",", which clean","")&amp;IF($O72="",", how often",""),3,200))</f>
        <v/>
      </c>
      <c r="G72" s="28">
        <f>IF($A72="","",MID(IF('Your rates'!$C$5="",", base price","")&amp;IF(AND($J72&lt;&gt;"",IFERROR(INDEX('Your rates'!$C$6:$C$11,MATCH($J72,'Your rates'!$B$6:$B$11,0))&amp;"","")=""),", bedrooms","")&amp;IF(AND($K72&lt;&gt;"",IFERROR(INDEX('Your rates'!$C$12:$C$17,MATCH($K72,'Your rates'!$B$12:$B$17,0))&amp;"","")=""),", bathrooms","")&amp;IF(AND($M72&lt;&gt;"",IFERROR(INDEX('Your rates'!$C$18:$C$21,MATCH($M72,'Your rates'!$B$18:$B$21,0))&amp;"","")=""),", condition","")&amp;IF(AND($N72&lt;&gt;"",IFERROR(INDEX('Your rates'!$C$22:$C$25,MATCH($N72,'Your rates'!$B$22:$B$25,0))&amp;"","")=""),", type of clean","")&amp;IF(AND($O72&lt;&gt;"",IFERROR(INDEX('Your rates'!$C$26:$C$30,MATCH($O72,'Your rates'!$B$26:$B$30,0))&amp;"","")=""),", how often",""),3,200))</f>
        <v/>
      </c>
      <c r="H72" s="28">
        <f>IF($A72="","",IF($P72="","",IF(LEN($P72)-LEN(SUBSTITUTE($P72,",",""))+1&gt;SUMPRODUCT(ISNUMBER(SEARCH('Your rates'!$B$31:$B$36,$P72))*1),"Extra not on your list","")))</f>
        <v/>
      </c>
      <c r="I72" s="26">
        <f>IFERROR(TRIM(INDEX(Requests!$A72:$AN72,MATCH(Lists!$B$4,Requests!$A$1:$AN$1,0))&amp;""),"")</f>
        <v/>
      </c>
      <c r="J72" s="26">
        <f>IFERROR(TRIM(INDEX(Requests!$A72:$AN72,MATCH(Lists!$B$5,Requests!$A$1:$AN$1,0))&amp;""),"")</f>
        <v/>
      </c>
      <c r="K72" s="26">
        <f>IFERROR(TRIM(INDEX(Requests!$A72:$AN72,MATCH(Lists!$B$6,Requests!$A$1:$AN$1,0))&amp;""),"")</f>
        <v/>
      </c>
      <c r="L72" s="26">
        <f>IFERROR(TRIM(INDEX(Requests!$A72:$AN72,MATCH(Lists!$B$7,Requests!$A$1:$AN$1,0))&amp;""),"")</f>
        <v/>
      </c>
      <c r="M72" s="26">
        <f>IFERROR(TRIM(INDEX(Requests!$A72:$AN72,MATCH(Lists!$B$8,Requests!$A$1:$AN$1,0))&amp;""),"")</f>
        <v/>
      </c>
      <c r="N72" s="26">
        <f>IFERROR(TRIM(INDEX(Requests!$A72:$AN72,MATCH(Lists!$B$9,Requests!$A$1:$AN$1,0))&amp;""),"")</f>
        <v/>
      </c>
      <c r="O72" s="26">
        <f>IFERROR(TRIM(INDEX(Requests!$A72:$AN72,MATCH(Lists!$B$11,Requests!$A$1:$AN$1,0))&amp;""),"")</f>
        <v/>
      </c>
      <c r="P72" s="26">
        <f>IFERROR(TRIM(INDEX(Requests!$A72:$AN72,MATCH(Lists!$B$10,Requests!$A$1:$AN$1,0))&amp;""),"")</f>
        <v/>
      </c>
      <c r="Q72" s="29">
        <f>IF($A72="","",IFERROR(N(INDEX('Your rates'!$C$6:$C$11,MATCH($J72,'Your rates'!$B$6:$B$11,0))),0))</f>
        <v/>
      </c>
      <c r="R72" s="29">
        <f>IF($A72="","",IFERROR(N(INDEX('Your rates'!$C$12:$C$17,MATCH($K72,'Your rates'!$B$12:$B$17,0))),0))</f>
        <v/>
      </c>
      <c r="S72" s="30">
        <f>IF($A72="","",IFERROR(IF(INDEX('Your rates'!$C$18:$C$21,MATCH($M72,'Your rates'!$B$18:$B$21,0))&amp;""="",1,INDEX('Your rates'!$C$18:$C$21,MATCH($M72,'Your rates'!$B$18:$B$21,0))),1))</f>
        <v/>
      </c>
      <c r="T72" s="30">
        <f>IF($A72="","",IFERROR(IF(INDEX('Your rates'!$C$22:$C$25,MATCH($N72,'Your rates'!$B$22:$B$25,0))&amp;""="",1,INDEX('Your rates'!$C$22:$C$25,MATCH($N72,'Your rates'!$B$22:$B$25,0))),1))</f>
        <v/>
      </c>
      <c r="U72" s="30">
        <f>IF($A72="","",IFERROR(IF(INDEX('Your rates'!$C$26:$C$30,MATCH($O72,'Your rates'!$B$26:$B$30,0))&amp;""="",1,INDEX('Your rates'!$C$26:$C$30,MATCH($O72,'Your rates'!$B$26:$B$30,0))),1))</f>
        <v/>
      </c>
      <c r="V72" s="29">
        <f>IF($A72="","",SUMPRODUCT(ISNUMBER(SEARCH('Your rates'!$B$31:$B$36,$P72))*'Your rates'!$C$31:$C$36))</f>
        <v/>
      </c>
    </row>
    <row r="73">
      <c r="A73" s="26">
        <f>IFERROR(TRIM(INDEX(Requests!$A73:$AN73,MATCH(Lists!$B$2,Requests!$A$1:$AN$1,0))&amp;""),"")</f>
        <v/>
      </c>
      <c r="B73" s="26">
        <f>IFERROR(TRIM(INDEX(Requests!$A73:$AN73,MATCH(Lists!$B$3,Requests!$A$1:$AN$1,0))&amp;""),"")</f>
        <v/>
      </c>
      <c r="C73" s="27">
        <f>IF(OR($A73="",$J73="",$K73="",$M73="",$N73="",'Your rates'!$C$5=""),"",ROUND(MAX(N('Your rates'!$C$37),('Your rates'!$C$5+$Q73+$R73)*$S73*$T73*$U73+$V73),2))</f>
        <v/>
      </c>
      <c r="D73" s="27">
        <f>IF(OR($C73="",N('Your rates'!$C$38)=0),"",ROUND($C73*'Your rates'!$C$38,2))</f>
        <v/>
      </c>
      <c r="E73" s="28">
        <f>IF($A73="","",MID(IF($I73=Lists!$B$13,", office or commercial space","")&amp;IF($L73=Lists!$B$14,", size not sure","")&amp;IF($M73=Lists!$B$15,", not cleaned in a while",""),3,200))</f>
        <v/>
      </c>
      <c r="F73" s="28">
        <f>IF($A73="","",MID(IF($J73="",", bedrooms","")&amp;IF($K73="",", bathrooms","")&amp;IF($M73="",", condition","")&amp;IF($N73="",", which clean","")&amp;IF($O73="",", how often",""),3,200))</f>
        <v/>
      </c>
      <c r="G73" s="28">
        <f>IF($A73="","",MID(IF('Your rates'!$C$5="",", base price","")&amp;IF(AND($J73&lt;&gt;"",IFERROR(INDEX('Your rates'!$C$6:$C$11,MATCH($J73,'Your rates'!$B$6:$B$11,0))&amp;"","")=""),", bedrooms","")&amp;IF(AND($K73&lt;&gt;"",IFERROR(INDEX('Your rates'!$C$12:$C$17,MATCH($K73,'Your rates'!$B$12:$B$17,0))&amp;"","")=""),", bathrooms","")&amp;IF(AND($M73&lt;&gt;"",IFERROR(INDEX('Your rates'!$C$18:$C$21,MATCH($M73,'Your rates'!$B$18:$B$21,0))&amp;"","")=""),", condition","")&amp;IF(AND($N73&lt;&gt;"",IFERROR(INDEX('Your rates'!$C$22:$C$25,MATCH($N73,'Your rates'!$B$22:$B$25,0))&amp;"","")=""),", type of clean","")&amp;IF(AND($O73&lt;&gt;"",IFERROR(INDEX('Your rates'!$C$26:$C$30,MATCH($O73,'Your rates'!$B$26:$B$30,0))&amp;"","")=""),", how often",""),3,200))</f>
        <v/>
      </c>
      <c r="H73" s="28">
        <f>IF($A73="","",IF($P73="","",IF(LEN($P73)-LEN(SUBSTITUTE($P73,",",""))+1&gt;SUMPRODUCT(ISNUMBER(SEARCH('Your rates'!$B$31:$B$36,$P73))*1),"Extra not on your list","")))</f>
        <v/>
      </c>
      <c r="I73" s="26">
        <f>IFERROR(TRIM(INDEX(Requests!$A73:$AN73,MATCH(Lists!$B$4,Requests!$A$1:$AN$1,0))&amp;""),"")</f>
        <v/>
      </c>
      <c r="J73" s="26">
        <f>IFERROR(TRIM(INDEX(Requests!$A73:$AN73,MATCH(Lists!$B$5,Requests!$A$1:$AN$1,0))&amp;""),"")</f>
        <v/>
      </c>
      <c r="K73" s="26">
        <f>IFERROR(TRIM(INDEX(Requests!$A73:$AN73,MATCH(Lists!$B$6,Requests!$A$1:$AN$1,0))&amp;""),"")</f>
        <v/>
      </c>
      <c r="L73" s="26">
        <f>IFERROR(TRIM(INDEX(Requests!$A73:$AN73,MATCH(Lists!$B$7,Requests!$A$1:$AN$1,0))&amp;""),"")</f>
        <v/>
      </c>
      <c r="M73" s="26">
        <f>IFERROR(TRIM(INDEX(Requests!$A73:$AN73,MATCH(Lists!$B$8,Requests!$A$1:$AN$1,0))&amp;""),"")</f>
        <v/>
      </c>
      <c r="N73" s="26">
        <f>IFERROR(TRIM(INDEX(Requests!$A73:$AN73,MATCH(Lists!$B$9,Requests!$A$1:$AN$1,0))&amp;""),"")</f>
        <v/>
      </c>
      <c r="O73" s="26">
        <f>IFERROR(TRIM(INDEX(Requests!$A73:$AN73,MATCH(Lists!$B$11,Requests!$A$1:$AN$1,0))&amp;""),"")</f>
        <v/>
      </c>
      <c r="P73" s="26">
        <f>IFERROR(TRIM(INDEX(Requests!$A73:$AN73,MATCH(Lists!$B$10,Requests!$A$1:$AN$1,0))&amp;""),"")</f>
        <v/>
      </c>
      <c r="Q73" s="29">
        <f>IF($A73="","",IFERROR(N(INDEX('Your rates'!$C$6:$C$11,MATCH($J73,'Your rates'!$B$6:$B$11,0))),0))</f>
        <v/>
      </c>
      <c r="R73" s="29">
        <f>IF($A73="","",IFERROR(N(INDEX('Your rates'!$C$12:$C$17,MATCH($K73,'Your rates'!$B$12:$B$17,0))),0))</f>
        <v/>
      </c>
      <c r="S73" s="30">
        <f>IF($A73="","",IFERROR(IF(INDEX('Your rates'!$C$18:$C$21,MATCH($M73,'Your rates'!$B$18:$B$21,0))&amp;""="",1,INDEX('Your rates'!$C$18:$C$21,MATCH($M73,'Your rates'!$B$18:$B$21,0))),1))</f>
        <v/>
      </c>
      <c r="T73" s="30">
        <f>IF($A73="","",IFERROR(IF(INDEX('Your rates'!$C$22:$C$25,MATCH($N73,'Your rates'!$B$22:$B$25,0))&amp;""="",1,INDEX('Your rates'!$C$22:$C$25,MATCH($N73,'Your rates'!$B$22:$B$25,0))),1))</f>
        <v/>
      </c>
      <c r="U73" s="30">
        <f>IF($A73="","",IFERROR(IF(INDEX('Your rates'!$C$26:$C$30,MATCH($O73,'Your rates'!$B$26:$B$30,0))&amp;""="",1,INDEX('Your rates'!$C$26:$C$30,MATCH($O73,'Your rates'!$B$26:$B$30,0))),1))</f>
        <v/>
      </c>
      <c r="V73" s="29">
        <f>IF($A73="","",SUMPRODUCT(ISNUMBER(SEARCH('Your rates'!$B$31:$B$36,$P73))*'Your rates'!$C$31:$C$36))</f>
        <v/>
      </c>
    </row>
    <row r="74">
      <c r="A74" s="26">
        <f>IFERROR(TRIM(INDEX(Requests!$A74:$AN74,MATCH(Lists!$B$2,Requests!$A$1:$AN$1,0))&amp;""),"")</f>
        <v/>
      </c>
      <c r="B74" s="26">
        <f>IFERROR(TRIM(INDEX(Requests!$A74:$AN74,MATCH(Lists!$B$3,Requests!$A$1:$AN$1,0))&amp;""),"")</f>
        <v/>
      </c>
      <c r="C74" s="27">
        <f>IF(OR($A74="",$J74="",$K74="",$M74="",$N74="",'Your rates'!$C$5=""),"",ROUND(MAX(N('Your rates'!$C$37),('Your rates'!$C$5+$Q74+$R74)*$S74*$T74*$U74+$V74),2))</f>
        <v/>
      </c>
      <c r="D74" s="27">
        <f>IF(OR($C74="",N('Your rates'!$C$38)=0),"",ROUND($C74*'Your rates'!$C$38,2))</f>
        <v/>
      </c>
      <c r="E74" s="28">
        <f>IF($A74="","",MID(IF($I74=Lists!$B$13,", office or commercial space","")&amp;IF($L74=Lists!$B$14,", size not sure","")&amp;IF($M74=Lists!$B$15,", not cleaned in a while",""),3,200))</f>
        <v/>
      </c>
      <c r="F74" s="28">
        <f>IF($A74="","",MID(IF($J74="",", bedrooms","")&amp;IF($K74="",", bathrooms","")&amp;IF($M74="",", condition","")&amp;IF($N74="",", which clean","")&amp;IF($O74="",", how often",""),3,200))</f>
        <v/>
      </c>
      <c r="G74" s="28">
        <f>IF($A74="","",MID(IF('Your rates'!$C$5="",", base price","")&amp;IF(AND($J74&lt;&gt;"",IFERROR(INDEX('Your rates'!$C$6:$C$11,MATCH($J74,'Your rates'!$B$6:$B$11,0))&amp;"","")=""),", bedrooms","")&amp;IF(AND($K74&lt;&gt;"",IFERROR(INDEX('Your rates'!$C$12:$C$17,MATCH($K74,'Your rates'!$B$12:$B$17,0))&amp;"","")=""),", bathrooms","")&amp;IF(AND($M74&lt;&gt;"",IFERROR(INDEX('Your rates'!$C$18:$C$21,MATCH($M74,'Your rates'!$B$18:$B$21,0))&amp;"","")=""),", condition","")&amp;IF(AND($N74&lt;&gt;"",IFERROR(INDEX('Your rates'!$C$22:$C$25,MATCH($N74,'Your rates'!$B$22:$B$25,0))&amp;"","")=""),", type of clean","")&amp;IF(AND($O74&lt;&gt;"",IFERROR(INDEX('Your rates'!$C$26:$C$30,MATCH($O74,'Your rates'!$B$26:$B$30,0))&amp;"","")=""),", how often",""),3,200))</f>
        <v/>
      </c>
      <c r="H74" s="28">
        <f>IF($A74="","",IF($P74="","",IF(LEN($P74)-LEN(SUBSTITUTE($P74,",",""))+1&gt;SUMPRODUCT(ISNUMBER(SEARCH('Your rates'!$B$31:$B$36,$P74))*1),"Extra not on your list","")))</f>
        <v/>
      </c>
      <c r="I74" s="26">
        <f>IFERROR(TRIM(INDEX(Requests!$A74:$AN74,MATCH(Lists!$B$4,Requests!$A$1:$AN$1,0))&amp;""),"")</f>
        <v/>
      </c>
      <c r="J74" s="26">
        <f>IFERROR(TRIM(INDEX(Requests!$A74:$AN74,MATCH(Lists!$B$5,Requests!$A$1:$AN$1,0))&amp;""),"")</f>
        <v/>
      </c>
      <c r="K74" s="26">
        <f>IFERROR(TRIM(INDEX(Requests!$A74:$AN74,MATCH(Lists!$B$6,Requests!$A$1:$AN$1,0))&amp;""),"")</f>
        <v/>
      </c>
      <c r="L74" s="26">
        <f>IFERROR(TRIM(INDEX(Requests!$A74:$AN74,MATCH(Lists!$B$7,Requests!$A$1:$AN$1,0))&amp;""),"")</f>
        <v/>
      </c>
      <c r="M74" s="26">
        <f>IFERROR(TRIM(INDEX(Requests!$A74:$AN74,MATCH(Lists!$B$8,Requests!$A$1:$AN$1,0))&amp;""),"")</f>
        <v/>
      </c>
      <c r="N74" s="26">
        <f>IFERROR(TRIM(INDEX(Requests!$A74:$AN74,MATCH(Lists!$B$9,Requests!$A$1:$AN$1,0))&amp;""),"")</f>
        <v/>
      </c>
      <c r="O74" s="26">
        <f>IFERROR(TRIM(INDEX(Requests!$A74:$AN74,MATCH(Lists!$B$11,Requests!$A$1:$AN$1,0))&amp;""),"")</f>
        <v/>
      </c>
      <c r="P74" s="26">
        <f>IFERROR(TRIM(INDEX(Requests!$A74:$AN74,MATCH(Lists!$B$10,Requests!$A$1:$AN$1,0))&amp;""),"")</f>
        <v/>
      </c>
      <c r="Q74" s="29">
        <f>IF($A74="","",IFERROR(N(INDEX('Your rates'!$C$6:$C$11,MATCH($J74,'Your rates'!$B$6:$B$11,0))),0))</f>
        <v/>
      </c>
      <c r="R74" s="29">
        <f>IF($A74="","",IFERROR(N(INDEX('Your rates'!$C$12:$C$17,MATCH($K74,'Your rates'!$B$12:$B$17,0))),0))</f>
        <v/>
      </c>
      <c r="S74" s="30">
        <f>IF($A74="","",IFERROR(IF(INDEX('Your rates'!$C$18:$C$21,MATCH($M74,'Your rates'!$B$18:$B$21,0))&amp;""="",1,INDEX('Your rates'!$C$18:$C$21,MATCH($M74,'Your rates'!$B$18:$B$21,0))),1))</f>
        <v/>
      </c>
      <c r="T74" s="30">
        <f>IF($A74="","",IFERROR(IF(INDEX('Your rates'!$C$22:$C$25,MATCH($N74,'Your rates'!$B$22:$B$25,0))&amp;""="",1,INDEX('Your rates'!$C$22:$C$25,MATCH($N74,'Your rates'!$B$22:$B$25,0))),1))</f>
        <v/>
      </c>
      <c r="U74" s="30">
        <f>IF($A74="","",IFERROR(IF(INDEX('Your rates'!$C$26:$C$30,MATCH($O74,'Your rates'!$B$26:$B$30,0))&amp;""="",1,INDEX('Your rates'!$C$26:$C$30,MATCH($O74,'Your rates'!$B$26:$B$30,0))),1))</f>
        <v/>
      </c>
      <c r="V74" s="29">
        <f>IF($A74="","",SUMPRODUCT(ISNUMBER(SEARCH('Your rates'!$B$31:$B$36,$P74))*'Your rates'!$C$31:$C$36))</f>
        <v/>
      </c>
    </row>
    <row r="75">
      <c r="A75" s="26">
        <f>IFERROR(TRIM(INDEX(Requests!$A75:$AN75,MATCH(Lists!$B$2,Requests!$A$1:$AN$1,0))&amp;""),"")</f>
        <v/>
      </c>
      <c r="B75" s="26">
        <f>IFERROR(TRIM(INDEX(Requests!$A75:$AN75,MATCH(Lists!$B$3,Requests!$A$1:$AN$1,0))&amp;""),"")</f>
        <v/>
      </c>
      <c r="C75" s="27">
        <f>IF(OR($A75="",$J75="",$K75="",$M75="",$N75="",'Your rates'!$C$5=""),"",ROUND(MAX(N('Your rates'!$C$37),('Your rates'!$C$5+$Q75+$R75)*$S75*$T75*$U75+$V75),2))</f>
        <v/>
      </c>
      <c r="D75" s="27">
        <f>IF(OR($C75="",N('Your rates'!$C$38)=0),"",ROUND($C75*'Your rates'!$C$38,2))</f>
        <v/>
      </c>
      <c r="E75" s="28">
        <f>IF($A75="","",MID(IF($I75=Lists!$B$13,", office or commercial space","")&amp;IF($L75=Lists!$B$14,", size not sure","")&amp;IF($M75=Lists!$B$15,", not cleaned in a while",""),3,200))</f>
        <v/>
      </c>
      <c r="F75" s="28">
        <f>IF($A75="","",MID(IF($J75="",", bedrooms","")&amp;IF($K75="",", bathrooms","")&amp;IF($M75="",", condition","")&amp;IF($N75="",", which clean","")&amp;IF($O75="",", how often",""),3,200))</f>
        <v/>
      </c>
      <c r="G75" s="28">
        <f>IF($A75="","",MID(IF('Your rates'!$C$5="",", base price","")&amp;IF(AND($J75&lt;&gt;"",IFERROR(INDEX('Your rates'!$C$6:$C$11,MATCH($J75,'Your rates'!$B$6:$B$11,0))&amp;"","")=""),", bedrooms","")&amp;IF(AND($K75&lt;&gt;"",IFERROR(INDEX('Your rates'!$C$12:$C$17,MATCH($K75,'Your rates'!$B$12:$B$17,0))&amp;"","")=""),", bathrooms","")&amp;IF(AND($M75&lt;&gt;"",IFERROR(INDEX('Your rates'!$C$18:$C$21,MATCH($M75,'Your rates'!$B$18:$B$21,0))&amp;"","")=""),", condition","")&amp;IF(AND($N75&lt;&gt;"",IFERROR(INDEX('Your rates'!$C$22:$C$25,MATCH($N75,'Your rates'!$B$22:$B$25,0))&amp;"","")=""),", type of clean","")&amp;IF(AND($O75&lt;&gt;"",IFERROR(INDEX('Your rates'!$C$26:$C$30,MATCH($O75,'Your rates'!$B$26:$B$30,0))&amp;"","")=""),", how often",""),3,200))</f>
        <v/>
      </c>
      <c r="H75" s="28">
        <f>IF($A75="","",IF($P75="","",IF(LEN($P75)-LEN(SUBSTITUTE($P75,",",""))+1&gt;SUMPRODUCT(ISNUMBER(SEARCH('Your rates'!$B$31:$B$36,$P75))*1),"Extra not on your list","")))</f>
        <v/>
      </c>
      <c r="I75" s="26">
        <f>IFERROR(TRIM(INDEX(Requests!$A75:$AN75,MATCH(Lists!$B$4,Requests!$A$1:$AN$1,0))&amp;""),"")</f>
        <v/>
      </c>
      <c r="J75" s="26">
        <f>IFERROR(TRIM(INDEX(Requests!$A75:$AN75,MATCH(Lists!$B$5,Requests!$A$1:$AN$1,0))&amp;""),"")</f>
        <v/>
      </c>
      <c r="K75" s="26">
        <f>IFERROR(TRIM(INDEX(Requests!$A75:$AN75,MATCH(Lists!$B$6,Requests!$A$1:$AN$1,0))&amp;""),"")</f>
        <v/>
      </c>
      <c r="L75" s="26">
        <f>IFERROR(TRIM(INDEX(Requests!$A75:$AN75,MATCH(Lists!$B$7,Requests!$A$1:$AN$1,0))&amp;""),"")</f>
        <v/>
      </c>
      <c r="M75" s="26">
        <f>IFERROR(TRIM(INDEX(Requests!$A75:$AN75,MATCH(Lists!$B$8,Requests!$A$1:$AN$1,0))&amp;""),"")</f>
        <v/>
      </c>
      <c r="N75" s="26">
        <f>IFERROR(TRIM(INDEX(Requests!$A75:$AN75,MATCH(Lists!$B$9,Requests!$A$1:$AN$1,0))&amp;""),"")</f>
        <v/>
      </c>
      <c r="O75" s="26">
        <f>IFERROR(TRIM(INDEX(Requests!$A75:$AN75,MATCH(Lists!$B$11,Requests!$A$1:$AN$1,0))&amp;""),"")</f>
        <v/>
      </c>
      <c r="P75" s="26">
        <f>IFERROR(TRIM(INDEX(Requests!$A75:$AN75,MATCH(Lists!$B$10,Requests!$A$1:$AN$1,0))&amp;""),"")</f>
        <v/>
      </c>
      <c r="Q75" s="29">
        <f>IF($A75="","",IFERROR(N(INDEX('Your rates'!$C$6:$C$11,MATCH($J75,'Your rates'!$B$6:$B$11,0))),0))</f>
        <v/>
      </c>
      <c r="R75" s="29">
        <f>IF($A75="","",IFERROR(N(INDEX('Your rates'!$C$12:$C$17,MATCH($K75,'Your rates'!$B$12:$B$17,0))),0))</f>
        <v/>
      </c>
      <c r="S75" s="30">
        <f>IF($A75="","",IFERROR(IF(INDEX('Your rates'!$C$18:$C$21,MATCH($M75,'Your rates'!$B$18:$B$21,0))&amp;""="",1,INDEX('Your rates'!$C$18:$C$21,MATCH($M75,'Your rates'!$B$18:$B$21,0))),1))</f>
        <v/>
      </c>
      <c r="T75" s="30">
        <f>IF($A75="","",IFERROR(IF(INDEX('Your rates'!$C$22:$C$25,MATCH($N75,'Your rates'!$B$22:$B$25,0))&amp;""="",1,INDEX('Your rates'!$C$22:$C$25,MATCH($N75,'Your rates'!$B$22:$B$25,0))),1))</f>
        <v/>
      </c>
      <c r="U75" s="30">
        <f>IF($A75="","",IFERROR(IF(INDEX('Your rates'!$C$26:$C$30,MATCH($O75,'Your rates'!$B$26:$B$30,0))&amp;""="",1,INDEX('Your rates'!$C$26:$C$30,MATCH($O75,'Your rates'!$B$26:$B$30,0))),1))</f>
        <v/>
      </c>
      <c r="V75" s="29">
        <f>IF($A75="","",SUMPRODUCT(ISNUMBER(SEARCH('Your rates'!$B$31:$B$36,$P75))*'Your rates'!$C$31:$C$36))</f>
        <v/>
      </c>
    </row>
    <row r="76">
      <c r="A76" s="26">
        <f>IFERROR(TRIM(INDEX(Requests!$A76:$AN76,MATCH(Lists!$B$2,Requests!$A$1:$AN$1,0))&amp;""),"")</f>
        <v/>
      </c>
      <c r="B76" s="26">
        <f>IFERROR(TRIM(INDEX(Requests!$A76:$AN76,MATCH(Lists!$B$3,Requests!$A$1:$AN$1,0))&amp;""),"")</f>
        <v/>
      </c>
      <c r="C76" s="27">
        <f>IF(OR($A76="",$J76="",$K76="",$M76="",$N76="",'Your rates'!$C$5=""),"",ROUND(MAX(N('Your rates'!$C$37),('Your rates'!$C$5+$Q76+$R76)*$S76*$T76*$U76+$V76),2))</f>
        <v/>
      </c>
      <c r="D76" s="27">
        <f>IF(OR($C76="",N('Your rates'!$C$38)=0),"",ROUND($C76*'Your rates'!$C$38,2))</f>
        <v/>
      </c>
      <c r="E76" s="28">
        <f>IF($A76="","",MID(IF($I76=Lists!$B$13,", office or commercial space","")&amp;IF($L76=Lists!$B$14,", size not sure","")&amp;IF($M76=Lists!$B$15,", not cleaned in a while",""),3,200))</f>
        <v/>
      </c>
      <c r="F76" s="28">
        <f>IF($A76="","",MID(IF($J76="",", bedrooms","")&amp;IF($K76="",", bathrooms","")&amp;IF($M76="",", condition","")&amp;IF($N76="",", which clean","")&amp;IF($O76="",", how often",""),3,200))</f>
        <v/>
      </c>
      <c r="G76" s="28">
        <f>IF($A76="","",MID(IF('Your rates'!$C$5="",", base price","")&amp;IF(AND($J76&lt;&gt;"",IFERROR(INDEX('Your rates'!$C$6:$C$11,MATCH($J76,'Your rates'!$B$6:$B$11,0))&amp;"","")=""),", bedrooms","")&amp;IF(AND($K76&lt;&gt;"",IFERROR(INDEX('Your rates'!$C$12:$C$17,MATCH($K76,'Your rates'!$B$12:$B$17,0))&amp;"","")=""),", bathrooms","")&amp;IF(AND($M76&lt;&gt;"",IFERROR(INDEX('Your rates'!$C$18:$C$21,MATCH($M76,'Your rates'!$B$18:$B$21,0))&amp;"","")=""),", condition","")&amp;IF(AND($N76&lt;&gt;"",IFERROR(INDEX('Your rates'!$C$22:$C$25,MATCH($N76,'Your rates'!$B$22:$B$25,0))&amp;"","")=""),", type of clean","")&amp;IF(AND($O76&lt;&gt;"",IFERROR(INDEX('Your rates'!$C$26:$C$30,MATCH($O76,'Your rates'!$B$26:$B$30,0))&amp;"","")=""),", how often",""),3,200))</f>
        <v/>
      </c>
      <c r="H76" s="28">
        <f>IF($A76="","",IF($P76="","",IF(LEN($P76)-LEN(SUBSTITUTE($P76,",",""))+1&gt;SUMPRODUCT(ISNUMBER(SEARCH('Your rates'!$B$31:$B$36,$P76))*1),"Extra not on your list","")))</f>
        <v/>
      </c>
      <c r="I76" s="26">
        <f>IFERROR(TRIM(INDEX(Requests!$A76:$AN76,MATCH(Lists!$B$4,Requests!$A$1:$AN$1,0))&amp;""),"")</f>
        <v/>
      </c>
      <c r="J76" s="26">
        <f>IFERROR(TRIM(INDEX(Requests!$A76:$AN76,MATCH(Lists!$B$5,Requests!$A$1:$AN$1,0))&amp;""),"")</f>
        <v/>
      </c>
      <c r="K76" s="26">
        <f>IFERROR(TRIM(INDEX(Requests!$A76:$AN76,MATCH(Lists!$B$6,Requests!$A$1:$AN$1,0))&amp;""),"")</f>
        <v/>
      </c>
      <c r="L76" s="26">
        <f>IFERROR(TRIM(INDEX(Requests!$A76:$AN76,MATCH(Lists!$B$7,Requests!$A$1:$AN$1,0))&amp;""),"")</f>
        <v/>
      </c>
      <c r="M76" s="26">
        <f>IFERROR(TRIM(INDEX(Requests!$A76:$AN76,MATCH(Lists!$B$8,Requests!$A$1:$AN$1,0))&amp;""),"")</f>
        <v/>
      </c>
      <c r="N76" s="26">
        <f>IFERROR(TRIM(INDEX(Requests!$A76:$AN76,MATCH(Lists!$B$9,Requests!$A$1:$AN$1,0))&amp;""),"")</f>
        <v/>
      </c>
      <c r="O76" s="26">
        <f>IFERROR(TRIM(INDEX(Requests!$A76:$AN76,MATCH(Lists!$B$11,Requests!$A$1:$AN$1,0))&amp;""),"")</f>
        <v/>
      </c>
      <c r="P76" s="26">
        <f>IFERROR(TRIM(INDEX(Requests!$A76:$AN76,MATCH(Lists!$B$10,Requests!$A$1:$AN$1,0))&amp;""),"")</f>
        <v/>
      </c>
      <c r="Q76" s="29">
        <f>IF($A76="","",IFERROR(N(INDEX('Your rates'!$C$6:$C$11,MATCH($J76,'Your rates'!$B$6:$B$11,0))),0))</f>
        <v/>
      </c>
      <c r="R76" s="29">
        <f>IF($A76="","",IFERROR(N(INDEX('Your rates'!$C$12:$C$17,MATCH($K76,'Your rates'!$B$12:$B$17,0))),0))</f>
        <v/>
      </c>
      <c r="S76" s="30">
        <f>IF($A76="","",IFERROR(IF(INDEX('Your rates'!$C$18:$C$21,MATCH($M76,'Your rates'!$B$18:$B$21,0))&amp;""="",1,INDEX('Your rates'!$C$18:$C$21,MATCH($M76,'Your rates'!$B$18:$B$21,0))),1))</f>
        <v/>
      </c>
      <c r="T76" s="30">
        <f>IF($A76="","",IFERROR(IF(INDEX('Your rates'!$C$22:$C$25,MATCH($N76,'Your rates'!$B$22:$B$25,0))&amp;""="",1,INDEX('Your rates'!$C$22:$C$25,MATCH($N76,'Your rates'!$B$22:$B$25,0))),1))</f>
        <v/>
      </c>
      <c r="U76" s="30">
        <f>IF($A76="","",IFERROR(IF(INDEX('Your rates'!$C$26:$C$30,MATCH($O76,'Your rates'!$B$26:$B$30,0))&amp;""="",1,INDEX('Your rates'!$C$26:$C$30,MATCH($O76,'Your rates'!$B$26:$B$30,0))),1))</f>
        <v/>
      </c>
      <c r="V76" s="29">
        <f>IF($A76="","",SUMPRODUCT(ISNUMBER(SEARCH('Your rates'!$B$31:$B$36,$P76))*'Your rates'!$C$31:$C$36))</f>
        <v/>
      </c>
    </row>
    <row r="77">
      <c r="A77" s="26">
        <f>IFERROR(TRIM(INDEX(Requests!$A77:$AN77,MATCH(Lists!$B$2,Requests!$A$1:$AN$1,0))&amp;""),"")</f>
        <v/>
      </c>
      <c r="B77" s="26">
        <f>IFERROR(TRIM(INDEX(Requests!$A77:$AN77,MATCH(Lists!$B$3,Requests!$A$1:$AN$1,0))&amp;""),"")</f>
        <v/>
      </c>
      <c r="C77" s="27">
        <f>IF(OR($A77="",$J77="",$K77="",$M77="",$N77="",'Your rates'!$C$5=""),"",ROUND(MAX(N('Your rates'!$C$37),('Your rates'!$C$5+$Q77+$R77)*$S77*$T77*$U77+$V77),2))</f>
        <v/>
      </c>
      <c r="D77" s="27">
        <f>IF(OR($C77="",N('Your rates'!$C$38)=0),"",ROUND($C77*'Your rates'!$C$38,2))</f>
        <v/>
      </c>
      <c r="E77" s="28">
        <f>IF($A77="","",MID(IF($I77=Lists!$B$13,", office or commercial space","")&amp;IF($L77=Lists!$B$14,", size not sure","")&amp;IF($M77=Lists!$B$15,", not cleaned in a while",""),3,200))</f>
        <v/>
      </c>
      <c r="F77" s="28">
        <f>IF($A77="","",MID(IF($J77="",", bedrooms","")&amp;IF($K77="",", bathrooms","")&amp;IF($M77="",", condition","")&amp;IF($N77="",", which clean","")&amp;IF($O77="",", how often",""),3,200))</f>
        <v/>
      </c>
      <c r="G77" s="28">
        <f>IF($A77="","",MID(IF('Your rates'!$C$5="",", base price","")&amp;IF(AND($J77&lt;&gt;"",IFERROR(INDEX('Your rates'!$C$6:$C$11,MATCH($J77,'Your rates'!$B$6:$B$11,0))&amp;"","")=""),", bedrooms","")&amp;IF(AND($K77&lt;&gt;"",IFERROR(INDEX('Your rates'!$C$12:$C$17,MATCH($K77,'Your rates'!$B$12:$B$17,0))&amp;"","")=""),", bathrooms","")&amp;IF(AND($M77&lt;&gt;"",IFERROR(INDEX('Your rates'!$C$18:$C$21,MATCH($M77,'Your rates'!$B$18:$B$21,0))&amp;"","")=""),", condition","")&amp;IF(AND($N77&lt;&gt;"",IFERROR(INDEX('Your rates'!$C$22:$C$25,MATCH($N77,'Your rates'!$B$22:$B$25,0))&amp;"","")=""),", type of clean","")&amp;IF(AND($O77&lt;&gt;"",IFERROR(INDEX('Your rates'!$C$26:$C$30,MATCH($O77,'Your rates'!$B$26:$B$30,0))&amp;"","")=""),", how often",""),3,200))</f>
        <v/>
      </c>
      <c r="H77" s="28">
        <f>IF($A77="","",IF($P77="","",IF(LEN($P77)-LEN(SUBSTITUTE($P77,",",""))+1&gt;SUMPRODUCT(ISNUMBER(SEARCH('Your rates'!$B$31:$B$36,$P77))*1),"Extra not on your list","")))</f>
        <v/>
      </c>
      <c r="I77" s="26">
        <f>IFERROR(TRIM(INDEX(Requests!$A77:$AN77,MATCH(Lists!$B$4,Requests!$A$1:$AN$1,0))&amp;""),"")</f>
        <v/>
      </c>
      <c r="J77" s="26">
        <f>IFERROR(TRIM(INDEX(Requests!$A77:$AN77,MATCH(Lists!$B$5,Requests!$A$1:$AN$1,0))&amp;""),"")</f>
        <v/>
      </c>
      <c r="K77" s="26">
        <f>IFERROR(TRIM(INDEX(Requests!$A77:$AN77,MATCH(Lists!$B$6,Requests!$A$1:$AN$1,0))&amp;""),"")</f>
        <v/>
      </c>
      <c r="L77" s="26">
        <f>IFERROR(TRIM(INDEX(Requests!$A77:$AN77,MATCH(Lists!$B$7,Requests!$A$1:$AN$1,0))&amp;""),"")</f>
        <v/>
      </c>
      <c r="M77" s="26">
        <f>IFERROR(TRIM(INDEX(Requests!$A77:$AN77,MATCH(Lists!$B$8,Requests!$A$1:$AN$1,0))&amp;""),"")</f>
        <v/>
      </c>
      <c r="N77" s="26">
        <f>IFERROR(TRIM(INDEX(Requests!$A77:$AN77,MATCH(Lists!$B$9,Requests!$A$1:$AN$1,0))&amp;""),"")</f>
        <v/>
      </c>
      <c r="O77" s="26">
        <f>IFERROR(TRIM(INDEX(Requests!$A77:$AN77,MATCH(Lists!$B$11,Requests!$A$1:$AN$1,0))&amp;""),"")</f>
        <v/>
      </c>
      <c r="P77" s="26">
        <f>IFERROR(TRIM(INDEX(Requests!$A77:$AN77,MATCH(Lists!$B$10,Requests!$A$1:$AN$1,0))&amp;""),"")</f>
        <v/>
      </c>
      <c r="Q77" s="29">
        <f>IF($A77="","",IFERROR(N(INDEX('Your rates'!$C$6:$C$11,MATCH($J77,'Your rates'!$B$6:$B$11,0))),0))</f>
        <v/>
      </c>
      <c r="R77" s="29">
        <f>IF($A77="","",IFERROR(N(INDEX('Your rates'!$C$12:$C$17,MATCH($K77,'Your rates'!$B$12:$B$17,0))),0))</f>
        <v/>
      </c>
      <c r="S77" s="30">
        <f>IF($A77="","",IFERROR(IF(INDEX('Your rates'!$C$18:$C$21,MATCH($M77,'Your rates'!$B$18:$B$21,0))&amp;""="",1,INDEX('Your rates'!$C$18:$C$21,MATCH($M77,'Your rates'!$B$18:$B$21,0))),1))</f>
        <v/>
      </c>
      <c r="T77" s="30">
        <f>IF($A77="","",IFERROR(IF(INDEX('Your rates'!$C$22:$C$25,MATCH($N77,'Your rates'!$B$22:$B$25,0))&amp;""="",1,INDEX('Your rates'!$C$22:$C$25,MATCH($N77,'Your rates'!$B$22:$B$25,0))),1))</f>
        <v/>
      </c>
      <c r="U77" s="30">
        <f>IF($A77="","",IFERROR(IF(INDEX('Your rates'!$C$26:$C$30,MATCH($O77,'Your rates'!$B$26:$B$30,0))&amp;""="",1,INDEX('Your rates'!$C$26:$C$30,MATCH($O77,'Your rates'!$B$26:$B$30,0))),1))</f>
        <v/>
      </c>
      <c r="V77" s="29">
        <f>IF($A77="","",SUMPRODUCT(ISNUMBER(SEARCH('Your rates'!$B$31:$B$36,$P77))*'Your rates'!$C$31:$C$36))</f>
        <v/>
      </c>
    </row>
    <row r="78">
      <c r="A78" s="26">
        <f>IFERROR(TRIM(INDEX(Requests!$A78:$AN78,MATCH(Lists!$B$2,Requests!$A$1:$AN$1,0))&amp;""),"")</f>
        <v/>
      </c>
      <c r="B78" s="26">
        <f>IFERROR(TRIM(INDEX(Requests!$A78:$AN78,MATCH(Lists!$B$3,Requests!$A$1:$AN$1,0))&amp;""),"")</f>
        <v/>
      </c>
      <c r="C78" s="27">
        <f>IF(OR($A78="",$J78="",$K78="",$M78="",$N78="",'Your rates'!$C$5=""),"",ROUND(MAX(N('Your rates'!$C$37),('Your rates'!$C$5+$Q78+$R78)*$S78*$T78*$U78+$V78),2))</f>
        <v/>
      </c>
      <c r="D78" s="27">
        <f>IF(OR($C78="",N('Your rates'!$C$38)=0),"",ROUND($C78*'Your rates'!$C$38,2))</f>
        <v/>
      </c>
      <c r="E78" s="28">
        <f>IF($A78="","",MID(IF($I78=Lists!$B$13,", office or commercial space","")&amp;IF($L78=Lists!$B$14,", size not sure","")&amp;IF($M78=Lists!$B$15,", not cleaned in a while",""),3,200))</f>
        <v/>
      </c>
      <c r="F78" s="28">
        <f>IF($A78="","",MID(IF($J78="",", bedrooms","")&amp;IF($K78="",", bathrooms","")&amp;IF($M78="",", condition","")&amp;IF($N78="",", which clean","")&amp;IF($O78="",", how often",""),3,200))</f>
        <v/>
      </c>
      <c r="G78" s="28">
        <f>IF($A78="","",MID(IF('Your rates'!$C$5="",", base price","")&amp;IF(AND($J78&lt;&gt;"",IFERROR(INDEX('Your rates'!$C$6:$C$11,MATCH($J78,'Your rates'!$B$6:$B$11,0))&amp;"","")=""),", bedrooms","")&amp;IF(AND($K78&lt;&gt;"",IFERROR(INDEX('Your rates'!$C$12:$C$17,MATCH($K78,'Your rates'!$B$12:$B$17,0))&amp;"","")=""),", bathrooms","")&amp;IF(AND($M78&lt;&gt;"",IFERROR(INDEX('Your rates'!$C$18:$C$21,MATCH($M78,'Your rates'!$B$18:$B$21,0))&amp;"","")=""),", condition","")&amp;IF(AND($N78&lt;&gt;"",IFERROR(INDEX('Your rates'!$C$22:$C$25,MATCH($N78,'Your rates'!$B$22:$B$25,0))&amp;"","")=""),", type of clean","")&amp;IF(AND($O78&lt;&gt;"",IFERROR(INDEX('Your rates'!$C$26:$C$30,MATCH($O78,'Your rates'!$B$26:$B$30,0))&amp;"","")=""),", how often",""),3,200))</f>
        <v/>
      </c>
      <c r="H78" s="28">
        <f>IF($A78="","",IF($P78="","",IF(LEN($P78)-LEN(SUBSTITUTE($P78,",",""))+1&gt;SUMPRODUCT(ISNUMBER(SEARCH('Your rates'!$B$31:$B$36,$P78))*1),"Extra not on your list","")))</f>
        <v/>
      </c>
      <c r="I78" s="26">
        <f>IFERROR(TRIM(INDEX(Requests!$A78:$AN78,MATCH(Lists!$B$4,Requests!$A$1:$AN$1,0))&amp;""),"")</f>
        <v/>
      </c>
      <c r="J78" s="26">
        <f>IFERROR(TRIM(INDEX(Requests!$A78:$AN78,MATCH(Lists!$B$5,Requests!$A$1:$AN$1,0))&amp;""),"")</f>
        <v/>
      </c>
      <c r="K78" s="26">
        <f>IFERROR(TRIM(INDEX(Requests!$A78:$AN78,MATCH(Lists!$B$6,Requests!$A$1:$AN$1,0))&amp;""),"")</f>
        <v/>
      </c>
      <c r="L78" s="26">
        <f>IFERROR(TRIM(INDEX(Requests!$A78:$AN78,MATCH(Lists!$B$7,Requests!$A$1:$AN$1,0))&amp;""),"")</f>
        <v/>
      </c>
      <c r="M78" s="26">
        <f>IFERROR(TRIM(INDEX(Requests!$A78:$AN78,MATCH(Lists!$B$8,Requests!$A$1:$AN$1,0))&amp;""),"")</f>
        <v/>
      </c>
      <c r="N78" s="26">
        <f>IFERROR(TRIM(INDEX(Requests!$A78:$AN78,MATCH(Lists!$B$9,Requests!$A$1:$AN$1,0))&amp;""),"")</f>
        <v/>
      </c>
      <c r="O78" s="26">
        <f>IFERROR(TRIM(INDEX(Requests!$A78:$AN78,MATCH(Lists!$B$11,Requests!$A$1:$AN$1,0))&amp;""),"")</f>
        <v/>
      </c>
      <c r="P78" s="26">
        <f>IFERROR(TRIM(INDEX(Requests!$A78:$AN78,MATCH(Lists!$B$10,Requests!$A$1:$AN$1,0))&amp;""),"")</f>
        <v/>
      </c>
      <c r="Q78" s="29">
        <f>IF($A78="","",IFERROR(N(INDEX('Your rates'!$C$6:$C$11,MATCH($J78,'Your rates'!$B$6:$B$11,0))),0))</f>
        <v/>
      </c>
      <c r="R78" s="29">
        <f>IF($A78="","",IFERROR(N(INDEX('Your rates'!$C$12:$C$17,MATCH($K78,'Your rates'!$B$12:$B$17,0))),0))</f>
        <v/>
      </c>
      <c r="S78" s="30">
        <f>IF($A78="","",IFERROR(IF(INDEX('Your rates'!$C$18:$C$21,MATCH($M78,'Your rates'!$B$18:$B$21,0))&amp;""="",1,INDEX('Your rates'!$C$18:$C$21,MATCH($M78,'Your rates'!$B$18:$B$21,0))),1))</f>
        <v/>
      </c>
      <c r="T78" s="30">
        <f>IF($A78="","",IFERROR(IF(INDEX('Your rates'!$C$22:$C$25,MATCH($N78,'Your rates'!$B$22:$B$25,0))&amp;""="",1,INDEX('Your rates'!$C$22:$C$25,MATCH($N78,'Your rates'!$B$22:$B$25,0))),1))</f>
        <v/>
      </c>
      <c r="U78" s="30">
        <f>IF($A78="","",IFERROR(IF(INDEX('Your rates'!$C$26:$C$30,MATCH($O78,'Your rates'!$B$26:$B$30,0))&amp;""="",1,INDEX('Your rates'!$C$26:$C$30,MATCH($O78,'Your rates'!$B$26:$B$30,0))),1))</f>
        <v/>
      </c>
      <c r="V78" s="29">
        <f>IF($A78="","",SUMPRODUCT(ISNUMBER(SEARCH('Your rates'!$B$31:$B$36,$P78))*'Your rates'!$C$31:$C$36))</f>
        <v/>
      </c>
    </row>
    <row r="79">
      <c r="A79" s="26">
        <f>IFERROR(TRIM(INDEX(Requests!$A79:$AN79,MATCH(Lists!$B$2,Requests!$A$1:$AN$1,0))&amp;""),"")</f>
        <v/>
      </c>
      <c r="B79" s="26">
        <f>IFERROR(TRIM(INDEX(Requests!$A79:$AN79,MATCH(Lists!$B$3,Requests!$A$1:$AN$1,0))&amp;""),"")</f>
        <v/>
      </c>
      <c r="C79" s="27">
        <f>IF(OR($A79="",$J79="",$K79="",$M79="",$N79="",'Your rates'!$C$5=""),"",ROUND(MAX(N('Your rates'!$C$37),('Your rates'!$C$5+$Q79+$R79)*$S79*$T79*$U79+$V79),2))</f>
        <v/>
      </c>
      <c r="D79" s="27">
        <f>IF(OR($C79="",N('Your rates'!$C$38)=0),"",ROUND($C79*'Your rates'!$C$38,2))</f>
        <v/>
      </c>
      <c r="E79" s="28">
        <f>IF($A79="","",MID(IF($I79=Lists!$B$13,", office or commercial space","")&amp;IF($L79=Lists!$B$14,", size not sure","")&amp;IF($M79=Lists!$B$15,", not cleaned in a while",""),3,200))</f>
        <v/>
      </c>
      <c r="F79" s="28">
        <f>IF($A79="","",MID(IF($J79="",", bedrooms","")&amp;IF($K79="",", bathrooms","")&amp;IF($M79="",", condition","")&amp;IF($N79="",", which clean","")&amp;IF($O79="",", how often",""),3,200))</f>
        <v/>
      </c>
      <c r="G79" s="28">
        <f>IF($A79="","",MID(IF('Your rates'!$C$5="",", base price","")&amp;IF(AND($J79&lt;&gt;"",IFERROR(INDEX('Your rates'!$C$6:$C$11,MATCH($J79,'Your rates'!$B$6:$B$11,0))&amp;"","")=""),", bedrooms","")&amp;IF(AND($K79&lt;&gt;"",IFERROR(INDEX('Your rates'!$C$12:$C$17,MATCH($K79,'Your rates'!$B$12:$B$17,0))&amp;"","")=""),", bathrooms","")&amp;IF(AND($M79&lt;&gt;"",IFERROR(INDEX('Your rates'!$C$18:$C$21,MATCH($M79,'Your rates'!$B$18:$B$21,0))&amp;"","")=""),", condition","")&amp;IF(AND($N79&lt;&gt;"",IFERROR(INDEX('Your rates'!$C$22:$C$25,MATCH($N79,'Your rates'!$B$22:$B$25,0))&amp;"","")=""),", type of clean","")&amp;IF(AND($O79&lt;&gt;"",IFERROR(INDEX('Your rates'!$C$26:$C$30,MATCH($O79,'Your rates'!$B$26:$B$30,0))&amp;"","")=""),", how often",""),3,200))</f>
        <v/>
      </c>
      <c r="H79" s="28">
        <f>IF($A79="","",IF($P79="","",IF(LEN($P79)-LEN(SUBSTITUTE($P79,",",""))+1&gt;SUMPRODUCT(ISNUMBER(SEARCH('Your rates'!$B$31:$B$36,$P79))*1),"Extra not on your list","")))</f>
        <v/>
      </c>
      <c r="I79" s="26">
        <f>IFERROR(TRIM(INDEX(Requests!$A79:$AN79,MATCH(Lists!$B$4,Requests!$A$1:$AN$1,0))&amp;""),"")</f>
        <v/>
      </c>
      <c r="J79" s="26">
        <f>IFERROR(TRIM(INDEX(Requests!$A79:$AN79,MATCH(Lists!$B$5,Requests!$A$1:$AN$1,0))&amp;""),"")</f>
        <v/>
      </c>
      <c r="K79" s="26">
        <f>IFERROR(TRIM(INDEX(Requests!$A79:$AN79,MATCH(Lists!$B$6,Requests!$A$1:$AN$1,0))&amp;""),"")</f>
        <v/>
      </c>
      <c r="L79" s="26">
        <f>IFERROR(TRIM(INDEX(Requests!$A79:$AN79,MATCH(Lists!$B$7,Requests!$A$1:$AN$1,0))&amp;""),"")</f>
        <v/>
      </c>
      <c r="M79" s="26">
        <f>IFERROR(TRIM(INDEX(Requests!$A79:$AN79,MATCH(Lists!$B$8,Requests!$A$1:$AN$1,0))&amp;""),"")</f>
        <v/>
      </c>
      <c r="N79" s="26">
        <f>IFERROR(TRIM(INDEX(Requests!$A79:$AN79,MATCH(Lists!$B$9,Requests!$A$1:$AN$1,0))&amp;""),"")</f>
        <v/>
      </c>
      <c r="O79" s="26">
        <f>IFERROR(TRIM(INDEX(Requests!$A79:$AN79,MATCH(Lists!$B$11,Requests!$A$1:$AN$1,0))&amp;""),"")</f>
        <v/>
      </c>
      <c r="P79" s="26">
        <f>IFERROR(TRIM(INDEX(Requests!$A79:$AN79,MATCH(Lists!$B$10,Requests!$A$1:$AN$1,0))&amp;""),"")</f>
        <v/>
      </c>
      <c r="Q79" s="29">
        <f>IF($A79="","",IFERROR(N(INDEX('Your rates'!$C$6:$C$11,MATCH($J79,'Your rates'!$B$6:$B$11,0))),0))</f>
        <v/>
      </c>
      <c r="R79" s="29">
        <f>IF($A79="","",IFERROR(N(INDEX('Your rates'!$C$12:$C$17,MATCH($K79,'Your rates'!$B$12:$B$17,0))),0))</f>
        <v/>
      </c>
      <c r="S79" s="30">
        <f>IF($A79="","",IFERROR(IF(INDEX('Your rates'!$C$18:$C$21,MATCH($M79,'Your rates'!$B$18:$B$21,0))&amp;""="",1,INDEX('Your rates'!$C$18:$C$21,MATCH($M79,'Your rates'!$B$18:$B$21,0))),1))</f>
        <v/>
      </c>
      <c r="T79" s="30">
        <f>IF($A79="","",IFERROR(IF(INDEX('Your rates'!$C$22:$C$25,MATCH($N79,'Your rates'!$B$22:$B$25,0))&amp;""="",1,INDEX('Your rates'!$C$22:$C$25,MATCH($N79,'Your rates'!$B$22:$B$25,0))),1))</f>
        <v/>
      </c>
      <c r="U79" s="30">
        <f>IF($A79="","",IFERROR(IF(INDEX('Your rates'!$C$26:$C$30,MATCH($O79,'Your rates'!$B$26:$B$30,0))&amp;""="",1,INDEX('Your rates'!$C$26:$C$30,MATCH($O79,'Your rates'!$B$26:$B$30,0))),1))</f>
        <v/>
      </c>
      <c r="V79" s="29">
        <f>IF($A79="","",SUMPRODUCT(ISNUMBER(SEARCH('Your rates'!$B$31:$B$36,$P79))*'Your rates'!$C$31:$C$36))</f>
        <v/>
      </c>
    </row>
    <row r="80">
      <c r="A80" s="26">
        <f>IFERROR(TRIM(INDEX(Requests!$A80:$AN80,MATCH(Lists!$B$2,Requests!$A$1:$AN$1,0))&amp;""),"")</f>
        <v/>
      </c>
      <c r="B80" s="26">
        <f>IFERROR(TRIM(INDEX(Requests!$A80:$AN80,MATCH(Lists!$B$3,Requests!$A$1:$AN$1,0))&amp;""),"")</f>
        <v/>
      </c>
      <c r="C80" s="27">
        <f>IF(OR($A80="",$J80="",$K80="",$M80="",$N80="",'Your rates'!$C$5=""),"",ROUND(MAX(N('Your rates'!$C$37),('Your rates'!$C$5+$Q80+$R80)*$S80*$T80*$U80+$V80),2))</f>
        <v/>
      </c>
      <c r="D80" s="27">
        <f>IF(OR($C80="",N('Your rates'!$C$38)=0),"",ROUND($C80*'Your rates'!$C$38,2))</f>
        <v/>
      </c>
      <c r="E80" s="28">
        <f>IF($A80="","",MID(IF($I80=Lists!$B$13,", office or commercial space","")&amp;IF($L80=Lists!$B$14,", size not sure","")&amp;IF($M80=Lists!$B$15,", not cleaned in a while",""),3,200))</f>
        <v/>
      </c>
      <c r="F80" s="28">
        <f>IF($A80="","",MID(IF($J80="",", bedrooms","")&amp;IF($K80="",", bathrooms","")&amp;IF($M80="",", condition","")&amp;IF($N80="",", which clean","")&amp;IF($O80="",", how often",""),3,200))</f>
        <v/>
      </c>
      <c r="G80" s="28">
        <f>IF($A80="","",MID(IF('Your rates'!$C$5="",", base price","")&amp;IF(AND($J80&lt;&gt;"",IFERROR(INDEX('Your rates'!$C$6:$C$11,MATCH($J80,'Your rates'!$B$6:$B$11,0))&amp;"","")=""),", bedrooms","")&amp;IF(AND($K80&lt;&gt;"",IFERROR(INDEX('Your rates'!$C$12:$C$17,MATCH($K80,'Your rates'!$B$12:$B$17,0))&amp;"","")=""),", bathrooms","")&amp;IF(AND($M80&lt;&gt;"",IFERROR(INDEX('Your rates'!$C$18:$C$21,MATCH($M80,'Your rates'!$B$18:$B$21,0))&amp;"","")=""),", condition","")&amp;IF(AND($N80&lt;&gt;"",IFERROR(INDEX('Your rates'!$C$22:$C$25,MATCH($N80,'Your rates'!$B$22:$B$25,0))&amp;"","")=""),", type of clean","")&amp;IF(AND($O80&lt;&gt;"",IFERROR(INDEX('Your rates'!$C$26:$C$30,MATCH($O80,'Your rates'!$B$26:$B$30,0))&amp;"","")=""),", how often",""),3,200))</f>
        <v/>
      </c>
      <c r="H80" s="28">
        <f>IF($A80="","",IF($P80="","",IF(LEN($P80)-LEN(SUBSTITUTE($P80,",",""))+1&gt;SUMPRODUCT(ISNUMBER(SEARCH('Your rates'!$B$31:$B$36,$P80))*1),"Extra not on your list","")))</f>
        <v/>
      </c>
      <c r="I80" s="26">
        <f>IFERROR(TRIM(INDEX(Requests!$A80:$AN80,MATCH(Lists!$B$4,Requests!$A$1:$AN$1,0))&amp;""),"")</f>
        <v/>
      </c>
      <c r="J80" s="26">
        <f>IFERROR(TRIM(INDEX(Requests!$A80:$AN80,MATCH(Lists!$B$5,Requests!$A$1:$AN$1,0))&amp;""),"")</f>
        <v/>
      </c>
      <c r="K80" s="26">
        <f>IFERROR(TRIM(INDEX(Requests!$A80:$AN80,MATCH(Lists!$B$6,Requests!$A$1:$AN$1,0))&amp;""),"")</f>
        <v/>
      </c>
      <c r="L80" s="26">
        <f>IFERROR(TRIM(INDEX(Requests!$A80:$AN80,MATCH(Lists!$B$7,Requests!$A$1:$AN$1,0))&amp;""),"")</f>
        <v/>
      </c>
      <c r="M80" s="26">
        <f>IFERROR(TRIM(INDEX(Requests!$A80:$AN80,MATCH(Lists!$B$8,Requests!$A$1:$AN$1,0))&amp;""),"")</f>
        <v/>
      </c>
      <c r="N80" s="26">
        <f>IFERROR(TRIM(INDEX(Requests!$A80:$AN80,MATCH(Lists!$B$9,Requests!$A$1:$AN$1,0))&amp;""),"")</f>
        <v/>
      </c>
      <c r="O80" s="26">
        <f>IFERROR(TRIM(INDEX(Requests!$A80:$AN80,MATCH(Lists!$B$11,Requests!$A$1:$AN$1,0))&amp;""),"")</f>
        <v/>
      </c>
      <c r="P80" s="26">
        <f>IFERROR(TRIM(INDEX(Requests!$A80:$AN80,MATCH(Lists!$B$10,Requests!$A$1:$AN$1,0))&amp;""),"")</f>
        <v/>
      </c>
      <c r="Q80" s="29">
        <f>IF($A80="","",IFERROR(N(INDEX('Your rates'!$C$6:$C$11,MATCH($J80,'Your rates'!$B$6:$B$11,0))),0))</f>
        <v/>
      </c>
      <c r="R80" s="29">
        <f>IF($A80="","",IFERROR(N(INDEX('Your rates'!$C$12:$C$17,MATCH($K80,'Your rates'!$B$12:$B$17,0))),0))</f>
        <v/>
      </c>
      <c r="S80" s="30">
        <f>IF($A80="","",IFERROR(IF(INDEX('Your rates'!$C$18:$C$21,MATCH($M80,'Your rates'!$B$18:$B$21,0))&amp;""="",1,INDEX('Your rates'!$C$18:$C$21,MATCH($M80,'Your rates'!$B$18:$B$21,0))),1))</f>
        <v/>
      </c>
      <c r="T80" s="30">
        <f>IF($A80="","",IFERROR(IF(INDEX('Your rates'!$C$22:$C$25,MATCH($N80,'Your rates'!$B$22:$B$25,0))&amp;""="",1,INDEX('Your rates'!$C$22:$C$25,MATCH($N80,'Your rates'!$B$22:$B$25,0))),1))</f>
        <v/>
      </c>
      <c r="U80" s="30">
        <f>IF($A80="","",IFERROR(IF(INDEX('Your rates'!$C$26:$C$30,MATCH($O80,'Your rates'!$B$26:$B$30,0))&amp;""="",1,INDEX('Your rates'!$C$26:$C$30,MATCH($O80,'Your rates'!$B$26:$B$30,0))),1))</f>
        <v/>
      </c>
      <c r="V80" s="29">
        <f>IF($A80="","",SUMPRODUCT(ISNUMBER(SEARCH('Your rates'!$B$31:$B$36,$P80))*'Your rates'!$C$31:$C$36))</f>
        <v/>
      </c>
    </row>
    <row r="81">
      <c r="A81" s="26">
        <f>IFERROR(TRIM(INDEX(Requests!$A81:$AN81,MATCH(Lists!$B$2,Requests!$A$1:$AN$1,0))&amp;""),"")</f>
        <v/>
      </c>
      <c r="B81" s="26">
        <f>IFERROR(TRIM(INDEX(Requests!$A81:$AN81,MATCH(Lists!$B$3,Requests!$A$1:$AN$1,0))&amp;""),"")</f>
        <v/>
      </c>
      <c r="C81" s="27">
        <f>IF(OR($A81="",$J81="",$K81="",$M81="",$N81="",'Your rates'!$C$5=""),"",ROUND(MAX(N('Your rates'!$C$37),('Your rates'!$C$5+$Q81+$R81)*$S81*$T81*$U81+$V81),2))</f>
        <v/>
      </c>
      <c r="D81" s="27">
        <f>IF(OR($C81="",N('Your rates'!$C$38)=0),"",ROUND($C81*'Your rates'!$C$38,2))</f>
        <v/>
      </c>
      <c r="E81" s="28">
        <f>IF($A81="","",MID(IF($I81=Lists!$B$13,", office or commercial space","")&amp;IF($L81=Lists!$B$14,", size not sure","")&amp;IF($M81=Lists!$B$15,", not cleaned in a while",""),3,200))</f>
        <v/>
      </c>
      <c r="F81" s="28">
        <f>IF($A81="","",MID(IF($J81="",", bedrooms","")&amp;IF($K81="",", bathrooms","")&amp;IF($M81="",", condition","")&amp;IF($N81="",", which clean","")&amp;IF($O81="",", how often",""),3,200))</f>
        <v/>
      </c>
      <c r="G81" s="28">
        <f>IF($A81="","",MID(IF('Your rates'!$C$5="",", base price","")&amp;IF(AND($J81&lt;&gt;"",IFERROR(INDEX('Your rates'!$C$6:$C$11,MATCH($J81,'Your rates'!$B$6:$B$11,0))&amp;"","")=""),", bedrooms","")&amp;IF(AND($K81&lt;&gt;"",IFERROR(INDEX('Your rates'!$C$12:$C$17,MATCH($K81,'Your rates'!$B$12:$B$17,0))&amp;"","")=""),", bathrooms","")&amp;IF(AND($M81&lt;&gt;"",IFERROR(INDEX('Your rates'!$C$18:$C$21,MATCH($M81,'Your rates'!$B$18:$B$21,0))&amp;"","")=""),", condition","")&amp;IF(AND($N81&lt;&gt;"",IFERROR(INDEX('Your rates'!$C$22:$C$25,MATCH($N81,'Your rates'!$B$22:$B$25,0))&amp;"","")=""),", type of clean","")&amp;IF(AND($O81&lt;&gt;"",IFERROR(INDEX('Your rates'!$C$26:$C$30,MATCH($O81,'Your rates'!$B$26:$B$30,0))&amp;"","")=""),", how often",""),3,200))</f>
        <v/>
      </c>
      <c r="H81" s="28">
        <f>IF($A81="","",IF($P81="","",IF(LEN($P81)-LEN(SUBSTITUTE($P81,",",""))+1&gt;SUMPRODUCT(ISNUMBER(SEARCH('Your rates'!$B$31:$B$36,$P81))*1),"Extra not on your list","")))</f>
        <v/>
      </c>
      <c r="I81" s="26">
        <f>IFERROR(TRIM(INDEX(Requests!$A81:$AN81,MATCH(Lists!$B$4,Requests!$A$1:$AN$1,0))&amp;""),"")</f>
        <v/>
      </c>
      <c r="J81" s="26">
        <f>IFERROR(TRIM(INDEX(Requests!$A81:$AN81,MATCH(Lists!$B$5,Requests!$A$1:$AN$1,0))&amp;""),"")</f>
        <v/>
      </c>
      <c r="K81" s="26">
        <f>IFERROR(TRIM(INDEX(Requests!$A81:$AN81,MATCH(Lists!$B$6,Requests!$A$1:$AN$1,0))&amp;""),"")</f>
        <v/>
      </c>
      <c r="L81" s="26">
        <f>IFERROR(TRIM(INDEX(Requests!$A81:$AN81,MATCH(Lists!$B$7,Requests!$A$1:$AN$1,0))&amp;""),"")</f>
        <v/>
      </c>
      <c r="M81" s="26">
        <f>IFERROR(TRIM(INDEX(Requests!$A81:$AN81,MATCH(Lists!$B$8,Requests!$A$1:$AN$1,0))&amp;""),"")</f>
        <v/>
      </c>
      <c r="N81" s="26">
        <f>IFERROR(TRIM(INDEX(Requests!$A81:$AN81,MATCH(Lists!$B$9,Requests!$A$1:$AN$1,0))&amp;""),"")</f>
        <v/>
      </c>
      <c r="O81" s="26">
        <f>IFERROR(TRIM(INDEX(Requests!$A81:$AN81,MATCH(Lists!$B$11,Requests!$A$1:$AN$1,0))&amp;""),"")</f>
        <v/>
      </c>
      <c r="P81" s="26">
        <f>IFERROR(TRIM(INDEX(Requests!$A81:$AN81,MATCH(Lists!$B$10,Requests!$A$1:$AN$1,0))&amp;""),"")</f>
        <v/>
      </c>
      <c r="Q81" s="29">
        <f>IF($A81="","",IFERROR(N(INDEX('Your rates'!$C$6:$C$11,MATCH($J81,'Your rates'!$B$6:$B$11,0))),0))</f>
        <v/>
      </c>
      <c r="R81" s="29">
        <f>IF($A81="","",IFERROR(N(INDEX('Your rates'!$C$12:$C$17,MATCH($K81,'Your rates'!$B$12:$B$17,0))),0))</f>
        <v/>
      </c>
      <c r="S81" s="30">
        <f>IF($A81="","",IFERROR(IF(INDEX('Your rates'!$C$18:$C$21,MATCH($M81,'Your rates'!$B$18:$B$21,0))&amp;""="",1,INDEX('Your rates'!$C$18:$C$21,MATCH($M81,'Your rates'!$B$18:$B$21,0))),1))</f>
        <v/>
      </c>
      <c r="T81" s="30">
        <f>IF($A81="","",IFERROR(IF(INDEX('Your rates'!$C$22:$C$25,MATCH($N81,'Your rates'!$B$22:$B$25,0))&amp;""="",1,INDEX('Your rates'!$C$22:$C$25,MATCH($N81,'Your rates'!$B$22:$B$25,0))),1))</f>
        <v/>
      </c>
      <c r="U81" s="30">
        <f>IF($A81="","",IFERROR(IF(INDEX('Your rates'!$C$26:$C$30,MATCH($O81,'Your rates'!$B$26:$B$30,0))&amp;""="",1,INDEX('Your rates'!$C$26:$C$30,MATCH($O81,'Your rates'!$B$26:$B$30,0))),1))</f>
        <v/>
      </c>
      <c r="V81" s="29">
        <f>IF($A81="","",SUMPRODUCT(ISNUMBER(SEARCH('Your rates'!$B$31:$B$36,$P81))*'Your rates'!$C$31:$C$36))</f>
        <v/>
      </c>
    </row>
    <row r="82">
      <c r="A82" s="26">
        <f>IFERROR(TRIM(INDEX(Requests!$A82:$AN82,MATCH(Lists!$B$2,Requests!$A$1:$AN$1,0))&amp;""),"")</f>
        <v/>
      </c>
      <c r="B82" s="26">
        <f>IFERROR(TRIM(INDEX(Requests!$A82:$AN82,MATCH(Lists!$B$3,Requests!$A$1:$AN$1,0))&amp;""),"")</f>
        <v/>
      </c>
      <c r="C82" s="27">
        <f>IF(OR($A82="",$J82="",$K82="",$M82="",$N82="",'Your rates'!$C$5=""),"",ROUND(MAX(N('Your rates'!$C$37),('Your rates'!$C$5+$Q82+$R82)*$S82*$T82*$U82+$V82),2))</f>
        <v/>
      </c>
      <c r="D82" s="27">
        <f>IF(OR($C82="",N('Your rates'!$C$38)=0),"",ROUND($C82*'Your rates'!$C$38,2))</f>
        <v/>
      </c>
      <c r="E82" s="28">
        <f>IF($A82="","",MID(IF($I82=Lists!$B$13,", office or commercial space","")&amp;IF($L82=Lists!$B$14,", size not sure","")&amp;IF($M82=Lists!$B$15,", not cleaned in a while",""),3,200))</f>
        <v/>
      </c>
      <c r="F82" s="28">
        <f>IF($A82="","",MID(IF($J82="",", bedrooms","")&amp;IF($K82="",", bathrooms","")&amp;IF($M82="",", condition","")&amp;IF($N82="",", which clean","")&amp;IF($O82="",", how often",""),3,200))</f>
        <v/>
      </c>
      <c r="G82" s="28">
        <f>IF($A82="","",MID(IF('Your rates'!$C$5="",", base price","")&amp;IF(AND($J82&lt;&gt;"",IFERROR(INDEX('Your rates'!$C$6:$C$11,MATCH($J82,'Your rates'!$B$6:$B$11,0))&amp;"","")=""),", bedrooms","")&amp;IF(AND($K82&lt;&gt;"",IFERROR(INDEX('Your rates'!$C$12:$C$17,MATCH($K82,'Your rates'!$B$12:$B$17,0))&amp;"","")=""),", bathrooms","")&amp;IF(AND($M82&lt;&gt;"",IFERROR(INDEX('Your rates'!$C$18:$C$21,MATCH($M82,'Your rates'!$B$18:$B$21,0))&amp;"","")=""),", condition","")&amp;IF(AND($N82&lt;&gt;"",IFERROR(INDEX('Your rates'!$C$22:$C$25,MATCH($N82,'Your rates'!$B$22:$B$25,0))&amp;"","")=""),", type of clean","")&amp;IF(AND($O82&lt;&gt;"",IFERROR(INDEX('Your rates'!$C$26:$C$30,MATCH($O82,'Your rates'!$B$26:$B$30,0))&amp;"","")=""),", how often",""),3,200))</f>
        <v/>
      </c>
      <c r="H82" s="28">
        <f>IF($A82="","",IF($P82="","",IF(LEN($P82)-LEN(SUBSTITUTE($P82,",",""))+1&gt;SUMPRODUCT(ISNUMBER(SEARCH('Your rates'!$B$31:$B$36,$P82))*1),"Extra not on your list","")))</f>
        <v/>
      </c>
      <c r="I82" s="26">
        <f>IFERROR(TRIM(INDEX(Requests!$A82:$AN82,MATCH(Lists!$B$4,Requests!$A$1:$AN$1,0))&amp;""),"")</f>
        <v/>
      </c>
      <c r="J82" s="26">
        <f>IFERROR(TRIM(INDEX(Requests!$A82:$AN82,MATCH(Lists!$B$5,Requests!$A$1:$AN$1,0))&amp;""),"")</f>
        <v/>
      </c>
      <c r="K82" s="26">
        <f>IFERROR(TRIM(INDEX(Requests!$A82:$AN82,MATCH(Lists!$B$6,Requests!$A$1:$AN$1,0))&amp;""),"")</f>
        <v/>
      </c>
      <c r="L82" s="26">
        <f>IFERROR(TRIM(INDEX(Requests!$A82:$AN82,MATCH(Lists!$B$7,Requests!$A$1:$AN$1,0))&amp;""),"")</f>
        <v/>
      </c>
      <c r="M82" s="26">
        <f>IFERROR(TRIM(INDEX(Requests!$A82:$AN82,MATCH(Lists!$B$8,Requests!$A$1:$AN$1,0))&amp;""),"")</f>
        <v/>
      </c>
      <c r="N82" s="26">
        <f>IFERROR(TRIM(INDEX(Requests!$A82:$AN82,MATCH(Lists!$B$9,Requests!$A$1:$AN$1,0))&amp;""),"")</f>
        <v/>
      </c>
      <c r="O82" s="26">
        <f>IFERROR(TRIM(INDEX(Requests!$A82:$AN82,MATCH(Lists!$B$11,Requests!$A$1:$AN$1,0))&amp;""),"")</f>
        <v/>
      </c>
      <c r="P82" s="26">
        <f>IFERROR(TRIM(INDEX(Requests!$A82:$AN82,MATCH(Lists!$B$10,Requests!$A$1:$AN$1,0))&amp;""),"")</f>
        <v/>
      </c>
      <c r="Q82" s="29">
        <f>IF($A82="","",IFERROR(N(INDEX('Your rates'!$C$6:$C$11,MATCH($J82,'Your rates'!$B$6:$B$11,0))),0))</f>
        <v/>
      </c>
      <c r="R82" s="29">
        <f>IF($A82="","",IFERROR(N(INDEX('Your rates'!$C$12:$C$17,MATCH($K82,'Your rates'!$B$12:$B$17,0))),0))</f>
        <v/>
      </c>
      <c r="S82" s="30">
        <f>IF($A82="","",IFERROR(IF(INDEX('Your rates'!$C$18:$C$21,MATCH($M82,'Your rates'!$B$18:$B$21,0))&amp;""="",1,INDEX('Your rates'!$C$18:$C$21,MATCH($M82,'Your rates'!$B$18:$B$21,0))),1))</f>
        <v/>
      </c>
      <c r="T82" s="30">
        <f>IF($A82="","",IFERROR(IF(INDEX('Your rates'!$C$22:$C$25,MATCH($N82,'Your rates'!$B$22:$B$25,0))&amp;""="",1,INDEX('Your rates'!$C$22:$C$25,MATCH($N82,'Your rates'!$B$22:$B$25,0))),1))</f>
        <v/>
      </c>
      <c r="U82" s="30">
        <f>IF($A82="","",IFERROR(IF(INDEX('Your rates'!$C$26:$C$30,MATCH($O82,'Your rates'!$B$26:$B$30,0))&amp;""="",1,INDEX('Your rates'!$C$26:$C$30,MATCH($O82,'Your rates'!$B$26:$B$30,0))),1))</f>
        <v/>
      </c>
      <c r="V82" s="29">
        <f>IF($A82="","",SUMPRODUCT(ISNUMBER(SEARCH('Your rates'!$B$31:$B$36,$P82))*'Your rates'!$C$31:$C$36))</f>
        <v/>
      </c>
    </row>
    <row r="83">
      <c r="A83" s="26">
        <f>IFERROR(TRIM(INDEX(Requests!$A83:$AN83,MATCH(Lists!$B$2,Requests!$A$1:$AN$1,0))&amp;""),"")</f>
        <v/>
      </c>
      <c r="B83" s="26">
        <f>IFERROR(TRIM(INDEX(Requests!$A83:$AN83,MATCH(Lists!$B$3,Requests!$A$1:$AN$1,0))&amp;""),"")</f>
        <v/>
      </c>
      <c r="C83" s="27">
        <f>IF(OR($A83="",$J83="",$K83="",$M83="",$N83="",'Your rates'!$C$5=""),"",ROUND(MAX(N('Your rates'!$C$37),('Your rates'!$C$5+$Q83+$R83)*$S83*$T83*$U83+$V83),2))</f>
        <v/>
      </c>
      <c r="D83" s="27">
        <f>IF(OR($C83="",N('Your rates'!$C$38)=0),"",ROUND($C83*'Your rates'!$C$38,2))</f>
        <v/>
      </c>
      <c r="E83" s="28">
        <f>IF($A83="","",MID(IF($I83=Lists!$B$13,", office or commercial space","")&amp;IF($L83=Lists!$B$14,", size not sure","")&amp;IF($M83=Lists!$B$15,", not cleaned in a while",""),3,200))</f>
        <v/>
      </c>
      <c r="F83" s="28">
        <f>IF($A83="","",MID(IF($J83="",", bedrooms","")&amp;IF($K83="",", bathrooms","")&amp;IF($M83="",", condition","")&amp;IF($N83="",", which clean","")&amp;IF($O83="",", how often",""),3,200))</f>
        <v/>
      </c>
      <c r="G83" s="28">
        <f>IF($A83="","",MID(IF('Your rates'!$C$5="",", base price","")&amp;IF(AND($J83&lt;&gt;"",IFERROR(INDEX('Your rates'!$C$6:$C$11,MATCH($J83,'Your rates'!$B$6:$B$11,0))&amp;"","")=""),", bedrooms","")&amp;IF(AND($K83&lt;&gt;"",IFERROR(INDEX('Your rates'!$C$12:$C$17,MATCH($K83,'Your rates'!$B$12:$B$17,0))&amp;"","")=""),", bathrooms","")&amp;IF(AND($M83&lt;&gt;"",IFERROR(INDEX('Your rates'!$C$18:$C$21,MATCH($M83,'Your rates'!$B$18:$B$21,0))&amp;"","")=""),", condition","")&amp;IF(AND($N83&lt;&gt;"",IFERROR(INDEX('Your rates'!$C$22:$C$25,MATCH($N83,'Your rates'!$B$22:$B$25,0))&amp;"","")=""),", type of clean","")&amp;IF(AND($O83&lt;&gt;"",IFERROR(INDEX('Your rates'!$C$26:$C$30,MATCH($O83,'Your rates'!$B$26:$B$30,0))&amp;"","")=""),", how often",""),3,200))</f>
        <v/>
      </c>
      <c r="H83" s="28">
        <f>IF($A83="","",IF($P83="","",IF(LEN($P83)-LEN(SUBSTITUTE($P83,",",""))+1&gt;SUMPRODUCT(ISNUMBER(SEARCH('Your rates'!$B$31:$B$36,$P83))*1),"Extra not on your list","")))</f>
        <v/>
      </c>
      <c r="I83" s="26">
        <f>IFERROR(TRIM(INDEX(Requests!$A83:$AN83,MATCH(Lists!$B$4,Requests!$A$1:$AN$1,0))&amp;""),"")</f>
        <v/>
      </c>
      <c r="J83" s="26">
        <f>IFERROR(TRIM(INDEX(Requests!$A83:$AN83,MATCH(Lists!$B$5,Requests!$A$1:$AN$1,0))&amp;""),"")</f>
        <v/>
      </c>
      <c r="K83" s="26">
        <f>IFERROR(TRIM(INDEX(Requests!$A83:$AN83,MATCH(Lists!$B$6,Requests!$A$1:$AN$1,0))&amp;""),"")</f>
        <v/>
      </c>
      <c r="L83" s="26">
        <f>IFERROR(TRIM(INDEX(Requests!$A83:$AN83,MATCH(Lists!$B$7,Requests!$A$1:$AN$1,0))&amp;""),"")</f>
        <v/>
      </c>
      <c r="M83" s="26">
        <f>IFERROR(TRIM(INDEX(Requests!$A83:$AN83,MATCH(Lists!$B$8,Requests!$A$1:$AN$1,0))&amp;""),"")</f>
        <v/>
      </c>
      <c r="N83" s="26">
        <f>IFERROR(TRIM(INDEX(Requests!$A83:$AN83,MATCH(Lists!$B$9,Requests!$A$1:$AN$1,0))&amp;""),"")</f>
        <v/>
      </c>
      <c r="O83" s="26">
        <f>IFERROR(TRIM(INDEX(Requests!$A83:$AN83,MATCH(Lists!$B$11,Requests!$A$1:$AN$1,0))&amp;""),"")</f>
        <v/>
      </c>
      <c r="P83" s="26">
        <f>IFERROR(TRIM(INDEX(Requests!$A83:$AN83,MATCH(Lists!$B$10,Requests!$A$1:$AN$1,0))&amp;""),"")</f>
        <v/>
      </c>
      <c r="Q83" s="29">
        <f>IF($A83="","",IFERROR(N(INDEX('Your rates'!$C$6:$C$11,MATCH($J83,'Your rates'!$B$6:$B$11,0))),0))</f>
        <v/>
      </c>
      <c r="R83" s="29">
        <f>IF($A83="","",IFERROR(N(INDEX('Your rates'!$C$12:$C$17,MATCH($K83,'Your rates'!$B$12:$B$17,0))),0))</f>
        <v/>
      </c>
      <c r="S83" s="30">
        <f>IF($A83="","",IFERROR(IF(INDEX('Your rates'!$C$18:$C$21,MATCH($M83,'Your rates'!$B$18:$B$21,0))&amp;""="",1,INDEX('Your rates'!$C$18:$C$21,MATCH($M83,'Your rates'!$B$18:$B$21,0))),1))</f>
        <v/>
      </c>
      <c r="T83" s="30">
        <f>IF($A83="","",IFERROR(IF(INDEX('Your rates'!$C$22:$C$25,MATCH($N83,'Your rates'!$B$22:$B$25,0))&amp;""="",1,INDEX('Your rates'!$C$22:$C$25,MATCH($N83,'Your rates'!$B$22:$B$25,0))),1))</f>
        <v/>
      </c>
      <c r="U83" s="30">
        <f>IF($A83="","",IFERROR(IF(INDEX('Your rates'!$C$26:$C$30,MATCH($O83,'Your rates'!$B$26:$B$30,0))&amp;""="",1,INDEX('Your rates'!$C$26:$C$30,MATCH($O83,'Your rates'!$B$26:$B$30,0))),1))</f>
        <v/>
      </c>
      <c r="V83" s="29">
        <f>IF($A83="","",SUMPRODUCT(ISNUMBER(SEARCH('Your rates'!$B$31:$B$36,$P83))*'Your rates'!$C$31:$C$36))</f>
        <v/>
      </c>
    </row>
    <row r="84">
      <c r="A84" s="26">
        <f>IFERROR(TRIM(INDEX(Requests!$A84:$AN84,MATCH(Lists!$B$2,Requests!$A$1:$AN$1,0))&amp;""),"")</f>
        <v/>
      </c>
      <c r="B84" s="26">
        <f>IFERROR(TRIM(INDEX(Requests!$A84:$AN84,MATCH(Lists!$B$3,Requests!$A$1:$AN$1,0))&amp;""),"")</f>
        <v/>
      </c>
      <c r="C84" s="27">
        <f>IF(OR($A84="",$J84="",$K84="",$M84="",$N84="",'Your rates'!$C$5=""),"",ROUND(MAX(N('Your rates'!$C$37),('Your rates'!$C$5+$Q84+$R84)*$S84*$T84*$U84+$V84),2))</f>
        <v/>
      </c>
      <c r="D84" s="27">
        <f>IF(OR($C84="",N('Your rates'!$C$38)=0),"",ROUND($C84*'Your rates'!$C$38,2))</f>
        <v/>
      </c>
      <c r="E84" s="28">
        <f>IF($A84="","",MID(IF($I84=Lists!$B$13,", office or commercial space","")&amp;IF($L84=Lists!$B$14,", size not sure","")&amp;IF($M84=Lists!$B$15,", not cleaned in a while",""),3,200))</f>
        <v/>
      </c>
      <c r="F84" s="28">
        <f>IF($A84="","",MID(IF($J84="",", bedrooms","")&amp;IF($K84="",", bathrooms","")&amp;IF($M84="",", condition","")&amp;IF($N84="",", which clean","")&amp;IF($O84="",", how often",""),3,200))</f>
        <v/>
      </c>
      <c r="G84" s="28">
        <f>IF($A84="","",MID(IF('Your rates'!$C$5="",", base price","")&amp;IF(AND($J84&lt;&gt;"",IFERROR(INDEX('Your rates'!$C$6:$C$11,MATCH($J84,'Your rates'!$B$6:$B$11,0))&amp;"","")=""),", bedrooms","")&amp;IF(AND($K84&lt;&gt;"",IFERROR(INDEX('Your rates'!$C$12:$C$17,MATCH($K84,'Your rates'!$B$12:$B$17,0))&amp;"","")=""),", bathrooms","")&amp;IF(AND($M84&lt;&gt;"",IFERROR(INDEX('Your rates'!$C$18:$C$21,MATCH($M84,'Your rates'!$B$18:$B$21,0))&amp;"","")=""),", condition","")&amp;IF(AND($N84&lt;&gt;"",IFERROR(INDEX('Your rates'!$C$22:$C$25,MATCH($N84,'Your rates'!$B$22:$B$25,0))&amp;"","")=""),", type of clean","")&amp;IF(AND($O84&lt;&gt;"",IFERROR(INDEX('Your rates'!$C$26:$C$30,MATCH($O84,'Your rates'!$B$26:$B$30,0))&amp;"","")=""),", how often",""),3,200))</f>
        <v/>
      </c>
      <c r="H84" s="28">
        <f>IF($A84="","",IF($P84="","",IF(LEN($P84)-LEN(SUBSTITUTE($P84,",",""))+1&gt;SUMPRODUCT(ISNUMBER(SEARCH('Your rates'!$B$31:$B$36,$P84))*1),"Extra not on your list","")))</f>
        <v/>
      </c>
      <c r="I84" s="26">
        <f>IFERROR(TRIM(INDEX(Requests!$A84:$AN84,MATCH(Lists!$B$4,Requests!$A$1:$AN$1,0))&amp;""),"")</f>
        <v/>
      </c>
      <c r="J84" s="26">
        <f>IFERROR(TRIM(INDEX(Requests!$A84:$AN84,MATCH(Lists!$B$5,Requests!$A$1:$AN$1,0))&amp;""),"")</f>
        <v/>
      </c>
      <c r="K84" s="26">
        <f>IFERROR(TRIM(INDEX(Requests!$A84:$AN84,MATCH(Lists!$B$6,Requests!$A$1:$AN$1,0))&amp;""),"")</f>
        <v/>
      </c>
      <c r="L84" s="26">
        <f>IFERROR(TRIM(INDEX(Requests!$A84:$AN84,MATCH(Lists!$B$7,Requests!$A$1:$AN$1,0))&amp;""),"")</f>
        <v/>
      </c>
      <c r="M84" s="26">
        <f>IFERROR(TRIM(INDEX(Requests!$A84:$AN84,MATCH(Lists!$B$8,Requests!$A$1:$AN$1,0))&amp;""),"")</f>
        <v/>
      </c>
      <c r="N84" s="26">
        <f>IFERROR(TRIM(INDEX(Requests!$A84:$AN84,MATCH(Lists!$B$9,Requests!$A$1:$AN$1,0))&amp;""),"")</f>
        <v/>
      </c>
      <c r="O84" s="26">
        <f>IFERROR(TRIM(INDEX(Requests!$A84:$AN84,MATCH(Lists!$B$11,Requests!$A$1:$AN$1,0))&amp;""),"")</f>
        <v/>
      </c>
      <c r="P84" s="26">
        <f>IFERROR(TRIM(INDEX(Requests!$A84:$AN84,MATCH(Lists!$B$10,Requests!$A$1:$AN$1,0))&amp;""),"")</f>
        <v/>
      </c>
      <c r="Q84" s="29">
        <f>IF($A84="","",IFERROR(N(INDEX('Your rates'!$C$6:$C$11,MATCH($J84,'Your rates'!$B$6:$B$11,0))),0))</f>
        <v/>
      </c>
      <c r="R84" s="29">
        <f>IF($A84="","",IFERROR(N(INDEX('Your rates'!$C$12:$C$17,MATCH($K84,'Your rates'!$B$12:$B$17,0))),0))</f>
        <v/>
      </c>
      <c r="S84" s="30">
        <f>IF($A84="","",IFERROR(IF(INDEX('Your rates'!$C$18:$C$21,MATCH($M84,'Your rates'!$B$18:$B$21,0))&amp;""="",1,INDEX('Your rates'!$C$18:$C$21,MATCH($M84,'Your rates'!$B$18:$B$21,0))),1))</f>
        <v/>
      </c>
      <c r="T84" s="30">
        <f>IF($A84="","",IFERROR(IF(INDEX('Your rates'!$C$22:$C$25,MATCH($N84,'Your rates'!$B$22:$B$25,0))&amp;""="",1,INDEX('Your rates'!$C$22:$C$25,MATCH($N84,'Your rates'!$B$22:$B$25,0))),1))</f>
        <v/>
      </c>
      <c r="U84" s="30">
        <f>IF($A84="","",IFERROR(IF(INDEX('Your rates'!$C$26:$C$30,MATCH($O84,'Your rates'!$B$26:$B$30,0))&amp;""="",1,INDEX('Your rates'!$C$26:$C$30,MATCH($O84,'Your rates'!$B$26:$B$30,0))),1))</f>
        <v/>
      </c>
      <c r="V84" s="29">
        <f>IF($A84="","",SUMPRODUCT(ISNUMBER(SEARCH('Your rates'!$B$31:$B$36,$P84))*'Your rates'!$C$31:$C$36))</f>
        <v/>
      </c>
    </row>
    <row r="85">
      <c r="A85" s="26">
        <f>IFERROR(TRIM(INDEX(Requests!$A85:$AN85,MATCH(Lists!$B$2,Requests!$A$1:$AN$1,0))&amp;""),"")</f>
        <v/>
      </c>
      <c r="B85" s="26">
        <f>IFERROR(TRIM(INDEX(Requests!$A85:$AN85,MATCH(Lists!$B$3,Requests!$A$1:$AN$1,0))&amp;""),"")</f>
        <v/>
      </c>
      <c r="C85" s="27">
        <f>IF(OR($A85="",$J85="",$K85="",$M85="",$N85="",'Your rates'!$C$5=""),"",ROUND(MAX(N('Your rates'!$C$37),('Your rates'!$C$5+$Q85+$R85)*$S85*$T85*$U85+$V85),2))</f>
        <v/>
      </c>
      <c r="D85" s="27">
        <f>IF(OR($C85="",N('Your rates'!$C$38)=0),"",ROUND($C85*'Your rates'!$C$38,2))</f>
        <v/>
      </c>
      <c r="E85" s="28">
        <f>IF($A85="","",MID(IF($I85=Lists!$B$13,", office or commercial space","")&amp;IF($L85=Lists!$B$14,", size not sure","")&amp;IF($M85=Lists!$B$15,", not cleaned in a while",""),3,200))</f>
        <v/>
      </c>
      <c r="F85" s="28">
        <f>IF($A85="","",MID(IF($J85="",", bedrooms","")&amp;IF($K85="",", bathrooms","")&amp;IF($M85="",", condition","")&amp;IF($N85="",", which clean","")&amp;IF($O85="",", how often",""),3,200))</f>
        <v/>
      </c>
      <c r="G85" s="28">
        <f>IF($A85="","",MID(IF('Your rates'!$C$5="",", base price","")&amp;IF(AND($J85&lt;&gt;"",IFERROR(INDEX('Your rates'!$C$6:$C$11,MATCH($J85,'Your rates'!$B$6:$B$11,0))&amp;"","")=""),", bedrooms","")&amp;IF(AND($K85&lt;&gt;"",IFERROR(INDEX('Your rates'!$C$12:$C$17,MATCH($K85,'Your rates'!$B$12:$B$17,0))&amp;"","")=""),", bathrooms","")&amp;IF(AND($M85&lt;&gt;"",IFERROR(INDEX('Your rates'!$C$18:$C$21,MATCH($M85,'Your rates'!$B$18:$B$21,0))&amp;"","")=""),", condition","")&amp;IF(AND($N85&lt;&gt;"",IFERROR(INDEX('Your rates'!$C$22:$C$25,MATCH($N85,'Your rates'!$B$22:$B$25,0))&amp;"","")=""),", type of clean","")&amp;IF(AND($O85&lt;&gt;"",IFERROR(INDEX('Your rates'!$C$26:$C$30,MATCH($O85,'Your rates'!$B$26:$B$30,0))&amp;"","")=""),", how often",""),3,200))</f>
        <v/>
      </c>
      <c r="H85" s="28">
        <f>IF($A85="","",IF($P85="","",IF(LEN($P85)-LEN(SUBSTITUTE($P85,",",""))+1&gt;SUMPRODUCT(ISNUMBER(SEARCH('Your rates'!$B$31:$B$36,$P85))*1),"Extra not on your list","")))</f>
        <v/>
      </c>
      <c r="I85" s="26">
        <f>IFERROR(TRIM(INDEX(Requests!$A85:$AN85,MATCH(Lists!$B$4,Requests!$A$1:$AN$1,0))&amp;""),"")</f>
        <v/>
      </c>
      <c r="J85" s="26">
        <f>IFERROR(TRIM(INDEX(Requests!$A85:$AN85,MATCH(Lists!$B$5,Requests!$A$1:$AN$1,0))&amp;""),"")</f>
        <v/>
      </c>
      <c r="K85" s="26">
        <f>IFERROR(TRIM(INDEX(Requests!$A85:$AN85,MATCH(Lists!$B$6,Requests!$A$1:$AN$1,0))&amp;""),"")</f>
        <v/>
      </c>
      <c r="L85" s="26">
        <f>IFERROR(TRIM(INDEX(Requests!$A85:$AN85,MATCH(Lists!$B$7,Requests!$A$1:$AN$1,0))&amp;""),"")</f>
        <v/>
      </c>
      <c r="M85" s="26">
        <f>IFERROR(TRIM(INDEX(Requests!$A85:$AN85,MATCH(Lists!$B$8,Requests!$A$1:$AN$1,0))&amp;""),"")</f>
        <v/>
      </c>
      <c r="N85" s="26">
        <f>IFERROR(TRIM(INDEX(Requests!$A85:$AN85,MATCH(Lists!$B$9,Requests!$A$1:$AN$1,0))&amp;""),"")</f>
        <v/>
      </c>
      <c r="O85" s="26">
        <f>IFERROR(TRIM(INDEX(Requests!$A85:$AN85,MATCH(Lists!$B$11,Requests!$A$1:$AN$1,0))&amp;""),"")</f>
        <v/>
      </c>
      <c r="P85" s="26">
        <f>IFERROR(TRIM(INDEX(Requests!$A85:$AN85,MATCH(Lists!$B$10,Requests!$A$1:$AN$1,0))&amp;""),"")</f>
        <v/>
      </c>
      <c r="Q85" s="29">
        <f>IF($A85="","",IFERROR(N(INDEX('Your rates'!$C$6:$C$11,MATCH($J85,'Your rates'!$B$6:$B$11,0))),0))</f>
        <v/>
      </c>
      <c r="R85" s="29">
        <f>IF($A85="","",IFERROR(N(INDEX('Your rates'!$C$12:$C$17,MATCH($K85,'Your rates'!$B$12:$B$17,0))),0))</f>
        <v/>
      </c>
      <c r="S85" s="30">
        <f>IF($A85="","",IFERROR(IF(INDEX('Your rates'!$C$18:$C$21,MATCH($M85,'Your rates'!$B$18:$B$21,0))&amp;""="",1,INDEX('Your rates'!$C$18:$C$21,MATCH($M85,'Your rates'!$B$18:$B$21,0))),1))</f>
        <v/>
      </c>
      <c r="T85" s="30">
        <f>IF($A85="","",IFERROR(IF(INDEX('Your rates'!$C$22:$C$25,MATCH($N85,'Your rates'!$B$22:$B$25,0))&amp;""="",1,INDEX('Your rates'!$C$22:$C$25,MATCH($N85,'Your rates'!$B$22:$B$25,0))),1))</f>
        <v/>
      </c>
      <c r="U85" s="30">
        <f>IF($A85="","",IFERROR(IF(INDEX('Your rates'!$C$26:$C$30,MATCH($O85,'Your rates'!$B$26:$B$30,0))&amp;""="",1,INDEX('Your rates'!$C$26:$C$30,MATCH($O85,'Your rates'!$B$26:$B$30,0))),1))</f>
        <v/>
      </c>
      <c r="V85" s="29">
        <f>IF($A85="","",SUMPRODUCT(ISNUMBER(SEARCH('Your rates'!$B$31:$B$36,$P85))*'Your rates'!$C$31:$C$36))</f>
        <v/>
      </c>
    </row>
    <row r="86">
      <c r="A86" s="26">
        <f>IFERROR(TRIM(INDEX(Requests!$A86:$AN86,MATCH(Lists!$B$2,Requests!$A$1:$AN$1,0))&amp;""),"")</f>
        <v/>
      </c>
      <c r="B86" s="26">
        <f>IFERROR(TRIM(INDEX(Requests!$A86:$AN86,MATCH(Lists!$B$3,Requests!$A$1:$AN$1,0))&amp;""),"")</f>
        <v/>
      </c>
      <c r="C86" s="27">
        <f>IF(OR($A86="",$J86="",$K86="",$M86="",$N86="",'Your rates'!$C$5=""),"",ROUND(MAX(N('Your rates'!$C$37),('Your rates'!$C$5+$Q86+$R86)*$S86*$T86*$U86+$V86),2))</f>
        <v/>
      </c>
      <c r="D86" s="27">
        <f>IF(OR($C86="",N('Your rates'!$C$38)=0),"",ROUND($C86*'Your rates'!$C$38,2))</f>
        <v/>
      </c>
      <c r="E86" s="28">
        <f>IF($A86="","",MID(IF($I86=Lists!$B$13,", office or commercial space","")&amp;IF($L86=Lists!$B$14,", size not sure","")&amp;IF($M86=Lists!$B$15,", not cleaned in a while",""),3,200))</f>
        <v/>
      </c>
      <c r="F86" s="28">
        <f>IF($A86="","",MID(IF($J86="",", bedrooms","")&amp;IF($K86="",", bathrooms","")&amp;IF($M86="",", condition","")&amp;IF($N86="",", which clean","")&amp;IF($O86="",", how often",""),3,200))</f>
        <v/>
      </c>
      <c r="G86" s="28">
        <f>IF($A86="","",MID(IF('Your rates'!$C$5="",", base price","")&amp;IF(AND($J86&lt;&gt;"",IFERROR(INDEX('Your rates'!$C$6:$C$11,MATCH($J86,'Your rates'!$B$6:$B$11,0))&amp;"","")=""),", bedrooms","")&amp;IF(AND($K86&lt;&gt;"",IFERROR(INDEX('Your rates'!$C$12:$C$17,MATCH($K86,'Your rates'!$B$12:$B$17,0))&amp;"","")=""),", bathrooms","")&amp;IF(AND($M86&lt;&gt;"",IFERROR(INDEX('Your rates'!$C$18:$C$21,MATCH($M86,'Your rates'!$B$18:$B$21,0))&amp;"","")=""),", condition","")&amp;IF(AND($N86&lt;&gt;"",IFERROR(INDEX('Your rates'!$C$22:$C$25,MATCH($N86,'Your rates'!$B$22:$B$25,0))&amp;"","")=""),", type of clean","")&amp;IF(AND($O86&lt;&gt;"",IFERROR(INDEX('Your rates'!$C$26:$C$30,MATCH($O86,'Your rates'!$B$26:$B$30,0))&amp;"","")=""),", how often",""),3,200))</f>
        <v/>
      </c>
      <c r="H86" s="28">
        <f>IF($A86="","",IF($P86="","",IF(LEN($P86)-LEN(SUBSTITUTE($P86,",",""))+1&gt;SUMPRODUCT(ISNUMBER(SEARCH('Your rates'!$B$31:$B$36,$P86))*1),"Extra not on your list","")))</f>
        <v/>
      </c>
      <c r="I86" s="26">
        <f>IFERROR(TRIM(INDEX(Requests!$A86:$AN86,MATCH(Lists!$B$4,Requests!$A$1:$AN$1,0))&amp;""),"")</f>
        <v/>
      </c>
      <c r="J86" s="26">
        <f>IFERROR(TRIM(INDEX(Requests!$A86:$AN86,MATCH(Lists!$B$5,Requests!$A$1:$AN$1,0))&amp;""),"")</f>
        <v/>
      </c>
      <c r="K86" s="26">
        <f>IFERROR(TRIM(INDEX(Requests!$A86:$AN86,MATCH(Lists!$B$6,Requests!$A$1:$AN$1,0))&amp;""),"")</f>
        <v/>
      </c>
      <c r="L86" s="26">
        <f>IFERROR(TRIM(INDEX(Requests!$A86:$AN86,MATCH(Lists!$B$7,Requests!$A$1:$AN$1,0))&amp;""),"")</f>
        <v/>
      </c>
      <c r="M86" s="26">
        <f>IFERROR(TRIM(INDEX(Requests!$A86:$AN86,MATCH(Lists!$B$8,Requests!$A$1:$AN$1,0))&amp;""),"")</f>
        <v/>
      </c>
      <c r="N86" s="26">
        <f>IFERROR(TRIM(INDEX(Requests!$A86:$AN86,MATCH(Lists!$B$9,Requests!$A$1:$AN$1,0))&amp;""),"")</f>
        <v/>
      </c>
      <c r="O86" s="26">
        <f>IFERROR(TRIM(INDEX(Requests!$A86:$AN86,MATCH(Lists!$B$11,Requests!$A$1:$AN$1,0))&amp;""),"")</f>
        <v/>
      </c>
      <c r="P86" s="26">
        <f>IFERROR(TRIM(INDEX(Requests!$A86:$AN86,MATCH(Lists!$B$10,Requests!$A$1:$AN$1,0))&amp;""),"")</f>
        <v/>
      </c>
      <c r="Q86" s="29">
        <f>IF($A86="","",IFERROR(N(INDEX('Your rates'!$C$6:$C$11,MATCH($J86,'Your rates'!$B$6:$B$11,0))),0))</f>
        <v/>
      </c>
      <c r="R86" s="29">
        <f>IF($A86="","",IFERROR(N(INDEX('Your rates'!$C$12:$C$17,MATCH($K86,'Your rates'!$B$12:$B$17,0))),0))</f>
        <v/>
      </c>
      <c r="S86" s="30">
        <f>IF($A86="","",IFERROR(IF(INDEX('Your rates'!$C$18:$C$21,MATCH($M86,'Your rates'!$B$18:$B$21,0))&amp;""="",1,INDEX('Your rates'!$C$18:$C$21,MATCH($M86,'Your rates'!$B$18:$B$21,0))),1))</f>
        <v/>
      </c>
      <c r="T86" s="30">
        <f>IF($A86="","",IFERROR(IF(INDEX('Your rates'!$C$22:$C$25,MATCH($N86,'Your rates'!$B$22:$B$25,0))&amp;""="",1,INDEX('Your rates'!$C$22:$C$25,MATCH($N86,'Your rates'!$B$22:$B$25,0))),1))</f>
        <v/>
      </c>
      <c r="U86" s="30">
        <f>IF($A86="","",IFERROR(IF(INDEX('Your rates'!$C$26:$C$30,MATCH($O86,'Your rates'!$B$26:$B$30,0))&amp;""="",1,INDEX('Your rates'!$C$26:$C$30,MATCH($O86,'Your rates'!$B$26:$B$30,0))),1))</f>
        <v/>
      </c>
      <c r="V86" s="29">
        <f>IF($A86="","",SUMPRODUCT(ISNUMBER(SEARCH('Your rates'!$B$31:$B$36,$P86))*'Your rates'!$C$31:$C$36))</f>
        <v/>
      </c>
    </row>
    <row r="87">
      <c r="A87" s="26">
        <f>IFERROR(TRIM(INDEX(Requests!$A87:$AN87,MATCH(Lists!$B$2,Requests!$A$1:$AN$1,0))&amp;""),"")</f>
        <v/>
      </c>
      <c r="B87" s="26">
        <f>IFERROR(TRIM(INDEX(Requests!$A87:$AN87,MATCH(Lists!$B$3,Requests!$A$1:$AN$1,0))&amp;""),"")</f>
        <v/>
      </c>
      <c r="C87" s="27">
        <f>IF(OR($A87="",$J87="",$K87="",$M87="",$N87="",'Your rates'!$C$5=""),"",ROUND(MAX(N('Your rates'!$C$37),('Your rates'!$C$5+$Q87+$R87)*$S87*$T87*$U87+$V87),2))</f>
        <v/>
      </c>
      <c r="D87" s="27">
        <f>IF(OR($C87="",N('Your rates'!$C$38)=0),"",ROUND($C87*'Your rates'!$C$38,2))</f>
        <v/>
      </c>
      <c r="E87" s="28">
        <f>IF($A87="","",MID(IF($I87=Lists!$B$13,", office or commercial space","")&amp;IF($L87=Lists!$B$14,", size not sure","")&amp;IF($M87=Lists!$B$15,", not cleaned in a while",""),3,200))</f>
        <v/>
      </c>
      <c r="F87" s="28">
        <f>IF($A87="","",MID(IF($J87="",", bedrooms","")&amp;IF($K87="",", bathrooms","")&amp;IF($M87="",", condition","")&amp;IF($N87="",", which clean","")&amp;IF($O87="",", how often",""),3,200))</f>
        <v/>
      </c>
      <c r="G87" s="28">
        <f>IF($A87="","",MID(IF('Your rates'!$C$5="",", base price","")&amp;IF(AND($J87&lt;&gt;"",IFERROR(INDEX('Your rates'!$C$6:$C$11,MATCH($J87,'Your rates'!$B$6:$B$11,0))&amp;"","")=""),", bedrooms","")&amp;IF(AND($K87&lt;&gt;"",IFERROR(INDEX('Your rates'!$C$12:$C$17,MATCH($K87,'Your rates'!$B$12:$B$17,0))&amp;"","")=""),", bathrooms","")&amp;IF(AND($M87&lt;&gt;"",IFERROR(INDEX('Your rates'!$C$18:$C$21,MATCH($M87,'Your rates'!$B$18:$B$21,0))&amp;"","")=""),", condition","")&amp;IF(AND($N87&lt;&gt;"",IFERROR(INDEX('Your rates'!$C$22:$C$25,MATCH($N87,'Your rates'!$B$22:$B$25,0))&amp;"","")=""),", type of clean","")&amp;IF(AND($O87&lt;&gt;"",IFERROR(INDEX('Your rates'!$C$26:$C$30,MATCH($O87,'Your rates'!$B$26:$B$30,0))&amp;"","")=""),", how often",""),3,200))</f>
        <v/>
      </c>
      <c r="H87" s="28">
        <f>IF($A87="","",IF($P87="","",IF(LEN($P87)-LEN(SUBSTITUTE($P87,",",""))+1&gt;SUMPRODUCT(ISNUMBER(SEARCH('Your rates'!$B$31:$B$36,$P87))*1),"Extra not on your list","")))</f>
        <v/>
      </c>
      <c r="I87" s="26">
        <f>IFERROR(TRIM(INDEX(Requests!$A87:$AN87,MATCH(Lists!$B$4,Requests!$A$1:$AN$1,0))&amp;""),"")</f>
        <v/>
      </c>
      <c r="J87" s="26">
        <f>IFERROR(TRIM(INDEX(Requests!$A87:$AN87,MATCH(Lists!$B$5,Requests!$A$1:$AN$1,0))&amp;""),"")</f>
        <v/>
      </c>
      <c r="K87" s="26">
        <f>IFERROR(TRIM(INDEX(Requests!$A87:$AN87,MATCH(Lists!$B$6,Requests!$A$1:$AN$1,0))&amp;""),"")</f>
        <v/>
      </c>
      <c r="L87" s="26">
        <f>IFERROR(TRIM(INDEX(Requests!$A87:$AN87,MATCH(Lists!$B$7,Requests!$A$1:$AN$1,0))&amp;""),"")</f>
        <v/>
      </c>
      <c r="M87" s="26">
        <f>IFERROR(TRIM(INDEX(Requests!$A87:$AN87,MATCH(Lists!$B$8,Requests!$A$1:$AN$1,0))&amp;""),"")</f>
        <v/>
      </c>
      <c r="N87" s="26">
        <f>IFERROR(TRIM(INDEX(Requests!$A87:$AN87,MATCH(Lists!$B$9,Requests!$A$1:$AN$1,0))&amp;""),"")</f>
        <v/>
      </c>
      <c r="O87" s="26">
        <f>IFERROR(TRIM(INDEX(Requests!$A87:$AN87,MATCH(Lists!$B$11,Requests!$A$1:$AN$1,0))&amp;""),"")</f>
        <v/>
      </c>
      <c r="P87" s="26">
        <f>IFERROR(TRIM(INDEX(Requests!$A87:$AN87,MATCH(Lists!$B$10,Requests!$A$1:$AN$1,0))&amp;""),"")</f>
        <v/>
      </c>
      <c r="Q87" s="29">
        <f>IF($A87="","",IFERROR(N(INDEX('Your rates'!$C$6:$C$11,MATCH($J87,'Your rates'!$B$6:$B$11,0))),0))</f>
        <v/>
      </c>
      <c r="R87" s="29">
        <f>IF($A87="","",IFERROR(N(INDEX('Your rates'!$C$12:$C$17,MATCH($K87,'Your rates'!$B$12:$B$17,0))),0))</f>
        <v/>
      </c>
      <c r="S87" s="30">
        <f>IF($A87="","",IFERROR(IF(INDEX('Your rates'!$C$18:$C$21,MATCH($M87,'Your rates'!$B$18:$B$21,0))&amp;""="",1,INDEX('Your rates'!$C$18:$C$21,MATCH($M87,'Your rates'!$B$18:$B$21,0))),1))</f>
        <v/>
      </c>
      <c r="T87" s="30">
        <f>IF($A87="","",IFERROR(IF(INDEX('Your rates'!$C$22:$C$25,MATCH($N87,'Your rates'!$B$22:$B$25,0))&amp;""="",1,INDEX('Your rates'!$C$22:$C$25,MATCH($N87,'Your rates'!$B$22:$B$25,0))),1))</f>
        <v/>
      </c>
      <c r="U87" s="30">
        <f>IF($A87="","",IFERROR(IF(INDEX('Your rates'!$C$26:$C$30,MATCH($O87,'Your rates'!$B$26:$B$30,0))&amp;""="",1,INDEX('Your rates'!$C$26:$C$30,MATCH($O87,'Your rates'!$B$26:$B$30,0))),1))</f>
        <v/>
      </c>
      <c r="V87" s="29">
        <f>IF($A87="","",SUMPRODUCT(ISNUMBER(SEARCH('Your rates'!$B$31:$B$36,$P87))*'Your rates'!$C$31:$C$36))</f>
        <v/>
      </c>
    </row>
    <row r="88">
      <c r="A88" s="26">
        <f>IFERROR(TRIM(INDEX(Requests!$A88:$AN88,MATCH(Lists!$B$2,Requests!$A$1:$AN$1,0))&amp;""),"")</f>
        <v/>
      </c>
      <c r="B88" s="26">
        <f>IFERROR(TRIM(INDEX(Requests!$A88:$AN88,MATCH(Lists!$B$3,Requests!$A$1:$AN$1,0))&amp;""),"")</f>
        <v/>
      </c>
      <c r="C88" s="27">
        <f>IF(OR($A88="",$J88="",$K88="",$M88="",$N88="",'Your rates'!$C$5=""),"",ROUND(MAX(N('Your rates'!$C$37),('Your rates'!$C$5+$Q88+$R88)*$S88*$T88*$U88+$V88),2))</f>
        <v/>
      </c>
      <c r="D88" s="27">
        <f>IF(OR($C88="",N('Your rates'!$C$38)=0),"",ROUND($C88*'Your rates'!$C$38,2))</f>
        <v/>
      </c>
      <c r="E88" s="28">
        <f>IF($A88="","",MID(IF($I88=Lists!$B$13,", office or commercial space","")&amp;IF($L88=Lists!$B$14,", size not sure","")&amp;IF($M88=Lists!$B$15,", not cleaned in a while",""),3,200))</f>
        <v/>
      </c>
      <c r="F88" s="28">
        <f>IF($A88="","",MID(IF($J88="",", bedrooms","")&amp;IF($K88="",", bathrooms","")&amp;IF($M88="",", condition","")&amp;IF($N88="",", which clean","")&amp;IF($O88="",", how often",""),3,200))</f>
        <v/>
      </c>
      <c r="G88" s="28">
        <f>IF($A88="","",MID(IF('Your rates'!$C$5="",", base price","")&amp;IF(AND($J88&lt;&gt;"",IFERROR(INDEX('Your rates'!$C$6:$C$11,MATCH($J88,'Your rates'!$B$6:$B$11,0))&amp;"","")=""),", bedrooms","")&amp;IF(AND($K88&lt;&gt;"",IFERROR(INDEX('Your rates'!$C$12:$C$17,MATCH($K88,'Your rates'!$B$12:$B$17,0))&amp;"","")=""),", bathrooms","")&amp;IF(AND($M88&lt;&gt;"",IFERROR(INDEX('Your rates'!$C$18:$C$21,MATCH($M88,'Your rates'!$B$18:$B$21,0))&amp;"","")=""),", condition","")&amp;IF(AND($N88&lt;&gt;"",IFERROR(INDEX('Your rates'!$C$22:$C$25,MATCH($N88,'Your rates'!$B$22:$B$25,0))&amp;"","")=""),", type of clean","")&amp;IF(AND($O88&lt;&gt;"",IFERROR(INDEX('Your rates'!$C$26:$C$30,MATCH($O88,'Your rates'!$B$26:$B$30,0))&amp;"","")=""),", how often",""),3,200))</f>
        <v/>
      </c>
      <c r="H88" s="28">
        <f>IF($A88="","",IF($P88="","",IF(LEN($P88)-LEN(SUBSTITUTE($P88,",",""))+1&gt;SUMPRODUCT(ISNUMBER(SEARCH('Your rates'!$B$31:$B$36,$P88))*1),"Extra not on your list","")))</f>
        <v/>
      </c>
      <c r="I88" s="26">
        <f>IFERROR(TRIM(INDEX(Requests!$A88:$AN88,MATCH(Lists!$B$4,Requests!$A$1:$AN$1,0))&amp;""),"")</f>
        <v/>
      </c>
      <c r="J88" s="26">
        <f>IFERROR(TRIM(INDEX(Requests!$A88:$AN88,MATCH(Lists!$B$5,Requests!$A$1:$AN$1,0))&amp;""),"")</f>
        <v/>
      </c>
      <c r="K88" s="26">
        <f>IFERROR(TRIM(INDEX(Requests!$A88:$AN88,MATCH(Lists!$B$6,Requests!$A$1:$AN$1,0))&amp;""),"")</f>
        <v/>
      </c>
      <c r="L88" s="26">
        <f>IFERROR(TRIM(INDEX(Requests!$A88:$AN88,MATCH(Lists!$B$7,Requests!$A$1:$AN$1,0))&amp;""),"")</f>
        <v/>
      </c>
      <c r="M88" s="26">
        <f>IFERROR(TRIM(INDEX(Requests!$A88:$AN88,MATCH(Lists!$B$8,Requests!$A$1:$AN$1,0))&amp;""),"")</f>
        <v/>
      </c>
      <c r="N88" s="26">
        <f>IFERROR(TRIM(INDEX(Requests!$A88:$AN88,MATCH(Lists!$B$9,Requests!$A$1:$AN$1,0))&amp;""),"")</f>
        <v/>
      </c>
      <c r="O88" s="26">
        <f>IFERROR(TRIM(INDEX(Requests!$A88:$AN88,MATCH(Lists!$B$11,Requests!$A$1:$AN$1,0))&amp;""),"")</f>
        <v/>
      </c>
      <c r="P88" s="26">
        <f>IFERROR(TRIM(INDEX(Requests!$A88:$AN88,MATCH(Lists!$B$10,Requests!$A$1:$AN$1,0))&amp;""),"")</f>
        <v/>
      </c>
      <c r="Q88" s="29">
        <f>IF($A88="","",IFERROR(N(INDEX('Your rates'!$C$6:$C$11,MATCH($J88,'Your rates'!$B$6:$B$11,0))),0))</f>
        <v/>
      </c>
      <c r="R88" s="29">
        <f>IF($A88="","",IFERROR(N(INDEX('Your rates'!$C$12:$C$17,MATCH($K88,'Your rates'!$B$12:$B$17,0))),0))</f>
        <v/>
      </c>
      <c r="S88" s="30">
        <f>IF($A88="","",IFERROR(IF(INDEX('Your rates'!$C$18:$C$21,MATCH($M88,'Your rates'!$B$18:$B$21,0))&amp;""="",1,INDEX('Your rates'!$C$18:$C$21,MATCH($M88,'Your rates'!$B$18:$B$21,0))),1))</f>
        <v/>
      </c>
      <c r="T88" s="30">
        <f>IF($A88="","",IFERROR(IF(INDEX('Your rates'!$C$22:$C$25,MATCH($N88,'Your rates'!$B$22:$B$25,0))&amp;""="",1,INDEX('Your rates'!$C$22:$C$25,MATCH($N88,'Your rates'!$B$22:$B$25,0))),1))</f>
        <v/>
      </c>
      <c r="U88" s="30">
        <f>IF($A88="","",IFERROR(IF(INDEX('Your rates'!$C$26:$C$30,MATCH($O88,'Your rates'!$B$26:$B$30,0))&amp;""="",1,INDEX('Your rates'!$C$26:$C$30,MATCH($O88,'Your rates'!$B$26:$B$30,0))),1))</f>
        <v/>
      </c>
      <c r="V88" s="29">
        <f>IF($A88="","",SUMPRODUCT(ISNUMBER(SEARCH('Your rates'!$B$31:$B$36,$P88))*'Your rates'!$C$31:$C$36))</f>
        <v/>
      </c>
    </row>
    <row r="89">
      <c r="A89" s="26">
        <f>IFERROR(TRIM(INDEX(Requests!$A89:$AN89,MATCH(Lists!$B$2,Requests!$A$1:$AN$1,0))&amp;""),"")</f>
        <v/>
      </c>
      <c r="B89" s="26">
        <f>IFERROR(TRIM(INDEX(Requests!$A89:$AN89,MATCH(Lists!$B$3,Requests!$A$1:$AN$1,0))&amp;""),"")</f>
        <v/>
      </c>
      <c r="C89" s="27">
        <f>IF(OR($A89="",$J89="",$K89="",$M89="",$N89="",'Your rates'!$C$5=""),"",ROUND(MAX(N('Your rates'!$C$37),('Your rates'!$C$5+$Q89+$R89)*$S89*$T89*$U89+$V89),2))</f>
        <v/>
      </c>
      <c r="D89" s="27">
        <f>IF(OR($C89="",N('Your rates'!$C$38)=0),"",ROUND($C89*'Your rates'!$C$38,2))</f>
        <v/>
      </c>
      <c r="E89" s="28">
        <f>IF($A89="","",MID(IF($I89=Lists!$B$13,", office or commercial space","")&amp;IF($L89=Lists!$B$14,", size not sure","")&amp;IF($M89=Lists!$B$15,", not cleaned in a while",""),3,200))</f>
        <v/>
      </c>
      <c r="F89" s="28">
        <f>IF($A89="","",MID(IF($J89="",", bedrooms","")&amp;IF($K89="",", bathrooms","")&amp;IF($M89="",", condition","")&amp;IF($N89="",", which clean","")&amp;IF($O89="",", how often",""),3,200))</f>
        <v/>
      </c>
      <c r="G89" s="28">
        <f>IF($A89="","",MID(IF('Your rates'!$C$5="",", base price","")&amp;IF(AND($J89&lt;&gt;"",IFERROR(INDEX('Your rates'!$C$6:$C$11,MATCH($J89,'Your rates'!$B$6:$B$11,0))&amp;"","")=""),", bedrooms","")&amp;IF(AND($K89&lt;&gt;"",IFERROR(INDEX('Your rates'!$C$12:$C$17,MATCH($K89,'Your rates'!$B$12:$B$17,0))&amp;"","")=""),", bathrooms","")&amp;IF(AND($M89&lt;&gt;"",IFERROR(INDEX('Your rates'!$C$18:$C$21,MATCH($M89,'Your rates'!$B$18:$B$21,0))&amp;"","")=""),", condition","")&amp;IF(AND($N89&lt;&gt;"",IFERROR(INDEX('Your rates'!$C$22:$C$25,MATCH($N89,'Your rates'!$B$22:$B$25,0))&amp;"","")=""),", type of clean","")&amp;IF(AND($O89&lt;&gt;"",IFERROR(INDEX('Your rates'!$C$26:$C$30,MATCH($O89,'Your rates'!$B$26:$B$30,0))&amp;"","")=""),", how often",""),3,200))</f>
        <v/>
      </c>
      <c r="H89" s="28">
        <f>IF($A89="","",IF($P89="","",IF(LEN($P89)-LEN(SUBSTITUTE($P89,",",""))+1&gt;SUMPRODUCT(ISNUMBER(SEARCH('Your rates'!$B$31:$B$36,$P89))*1),"Extra not on your list","")))</f>
        <v/>
      </c>
      <c r="I89" s="26">
        <f>IFERROR(TRIM(INDEX(Requests!$A89:$AN89,MATCH(Lists!$B$4,Requests!$A$1:$AN$1,0))&amp;""),"")</f>
        <v/>
      </c>
      <c r="J89" s="26">
        <f>IFERROR(TRIM(INDEX(Requests!$A89:$AN89,MATCH(Lists!$B$5,Requests!$A$1:$AN$1,0))&amp;""),"")</f>
        <v/>
      </c>
      <c r="K89" s="26">
        <f>IFERROR(TRIM(INDEX(Requests!$A89:$AN89,MATCH(Lists!$B$6,Requests!$A$1:$AN$1,0))&amp;""),"")</f>
        <v/>
      </c>
      <c r="L89" s="26">
        <f>IFERROR(TRIM(INDEX(Requests!$A89:$AN89,MATCH(Lists!$B$7,Requests!$A$1:$AN$1,0))&amp;""),"")</f>
        <v/>
      </c>
      <c r="M89" s="26">
        <f>IFERROR(TRIM(INDEX(Requests!$A89:$AN89,MATCH(Lists!$B$8,Requests!$A$1:$AN$1,0))&amp;""),"")</f>
        <v/>
      </c>
      <c r="N89" s="26">
        <f>IFERROR(TRIM(INDEX(Requests!$A89:$AN89,MATCH(Lists!$B$9,Requests!$A$1:$AN$1,0))&amp;""),"")</f>
        <v/>
      </c>
      <c r="O89" s="26">
        <f>IFERROR(TRIM(INDEX(Requests!$A89:$AN89,MATCH(Lists!$B$11,Requests!$A$1:$AN$1,0))&amp;""),"")</f>
        <v/>
      </c>
      <c r="P89" s="26">
        <f>IFERROR(TRIM(INDEX(Requests!$A89:$AN89,MATCH(Lists!$B$10,Requests!$A$1:$AN$1,0))&amp;""),"")</f>
        <v/>
      </c>
      <c r="Q89" s="29">
        <f>IF($A89="","",IFERROR(N(INDEX('Your rates'!$C$6:$C$11,MATCH($J89,'Your rates'!$B$6:$B$11,0))),0))</f>
        <v/>
      </c>
      <c r="R89" s="29">
        <f>IF($A89="","",IFERROR(N(INDEX('Your rates'!$C$12:$C$17,MATCH($K89,'Your rates'!$B$12:$B$17,0))),0))</f>
        <v/>
      </c>
      <c r="S89" s="30">
        <f>IF($A89="","",IFERROR(IF(INDEX('Your rates'!$C$18:$C$21,MATCH($M89,'Your rates'!$B$18:$B$21,0))&amp;""="",1,INDEX('Your rates'!$C$18:$C$21,MATCH($M89,'Your rates'!$B$18:$B$21,0))),1))</f>
        <v/>
      </c>
      <c r="T89" s="30">
        <f>IF($A89="","",IFERROR(IF(INDEX('Your rates'!$C$22:$C$25,MATCH($N89,'Your rates'!$B$22:$B$25,0))&amp;""="",1,INDEX('Your rates'!$C$22:$C$25,MATCH($N89,'Your rates'!$B$22:$B$25,0))),1))</f>
        <v/>
      </c>
      <c r="U89" s="30">
        <f>IF($A89="","",IFERROR(IF(INDEX('Your rates'!$C$26:$C$30,MATCH($O89,'Your rates'!$B$26:$B$30,0))&amp;""="",1,INDEX('Your rates'!$C$26:$C$30,MATCH($O89,'Your rates'!$B$26:$B$30,0))),1))</f>
        <v/>
      </c>
      <c r="V89" s="29">
        <f>IF($A89="","",SUMPRODUCT(ISNUMBER(SEARCH('Your rates'!$B$31:$B$36,$P89))*'Your rates'!$C$31:$C$36))</f>
        <v/>
      </c>
    </row>
    <row r="90">
      <c r="A90" s="26">
        <f>IFERROR(TRIM(INDEX(Requests!$A90:$AN90,MATCH(Lists!$B$2,Requests!$A$1:$AN$1,0))&amp;""),"")</f>
        <v/>
      </c>
      <c r="B90" s="26">
        <f>IFERROR(TRIM(INDEX(Requests!$A90:$AN90,MATCH(Lists!$B$3,Requests!$A$1:$AN$1,0))&amp;""),"")</f>
        <v/>
      </c>
      <c r="C90" s="27">
        <f>IF(OR($A90="",$J90="",$K90="",$M90="",$N90="",'Your rates'!$C$5=""),"",ROUND(MAX(N('Your rates'!$C$37),('Your rates'!$C$5+$Q90+$R90)*$S90*$T90*$U90+$V90),2))</f>
        <v/>
      </c>
      <c r="D90" s="27">
        <f>IF(OR($C90="",N('Your rates'!$C$38)=0),"",ROUND($C90*'Your rates'!$C$38,2))</f>
        <v/>
      </c>
      <c r="E90" s="28">
        <f>IF($A90="","",MID(IF($I90=Lists!$B$13,", office or commercial space","")&amp;IF($L90=Lists!$B$14,", size not sure","")&amp;IF($M90=Lists!$B$15,", not cleaned in a while",""),3,200))</f>
        <v/>
      </c>
      <c r="F90" s="28">
        <f>IF($A90="","",MID(IF($J90="",", bedrooms","")&amp;IF($K90="",", bathrooms","")&amp;IF($M90="",", condition","")&amp;IF($N90="",", which clean","")&amp;IF($O90="",", how often",""),3,200))</f>
        <v/>
      </c>
      <c r="G90" s="28">
        <f>IF($A90="","",MID(IF('Your rates'!$C$5="",", base price","")&amp;IF(AND($J90&lt;&gt;"",IFERROR(INDEX('Your rates'!$C$6:$C$11,MATCH($J90,'Your rates'!$B$6:$B$11,0))&amp;"","")=""),", bedrooms","")&amp;IF(AND($K90&lt;&gt;"",IFERROR(INDEX('Your rates'!$C$12:$C$17,MATCH($K90,'Your rates'!$B$12:$B$17,0))&amp;"","")=""),", bathrooms","")&amp;IF(AND($M90&lt;&gt;"",IFERROR(INDEX('Your rates'!$C$18:$C$21,MATCH($M90,'Your rates'!$B$18:$B$21,0))&amp;"","")=""),", condition","")&amp;IF(AND($N90&lt;&gt;"",IFERROR(INDEX('Your rates'!$C$22:$C$25,MATCH($N90,'Your rates'!$B$22:$B$25,0))&amp;"","")=""),", type of clean","")&amp;IF(AND($O90&lt;&gt;"",IFERROR(INDEX('Your rates'!$C$26:$C$30,MATCH($O90,'Your rates'!$B$26:$B$30,0))&amp;"","")=""),", how often",""),3,200))</f>
        <v/>
      </c>
      <c r="H90" s="28">
        <f>IF($A90="","",IF($P90="","",IF(LEN($P90)-LEN(SUBSTITUTE($P90,",",""))+1&gt;SUMPRODUCT(ISNUMBER(SEARCH('Your rates'!$B$31:$B$36,$P90))*1),"Extra not on your list","")))</f>
        <v/>
      </c>
      <c r="I90" s="26">
        <f>IFERROR(TRIM(INDEX(Requests!$A90:$AN90,MATCH(Lists!$B$4,Requests!$A$1:$AN$1,0))&amp;""),"")</f>
        <v/>
      </c>
      <c r="J90" s="26">
        <f>IFERROR(TRIM(INDEX(Requests!$A90:$AN90,MATCH(Lists!$B$5,Requests!$A$1:$AN$1,0))&amp;""),"")</f>
        <v/>
      </c>
      <c r="K90" s="26">
        <f>IFERROR(TRIM(INDEX(Requests!$A90:$AN90,MATCH(Lists!$B$6,Requests!$A$1:$AN$1,0))&amp;""),"")</f>
        <v/>
      </c>
      <c r="L90" s="26">
        <f>IFERROR(TRIM(INDEX(Requests!$A90:$AN90,MATCH(Lists!$B$7,Requests!$A$1:$AN$1,0))&amp;""),"")</f>
        <v/>
      </c>
      <c r="M90" s="26">
        <f>IFERROR(TRIM(INDEX(Requests!$A90:$AN90,MATCH(Lists!$B$8,Requests!$A$1:$AN$1,0))&amp;""),"")</f>
        <v/>
      </c>
      <c r="N90" s="26">
        <f>IFERROR(TRIM(INDEX(Requests!$A90:$AN90,MATCH(Lists!$B$9,Requests!$A$1:$AN$1,0))&amp;""),"")</f>
        <v/>
      </c>
      <c r="O90" s="26">
        <f>IFERROR(TRIM(INDEX(Requests!$A90:$AN90,MATCH(Lists!$B$11,Requests!$A$1:$AN$1,0))&amp;""),"")</f>
        <v/>
      </c>
      <c r="P90" s="26">
        <f>IFERROR(TRIM(INDEX(Requests!$A90:$AN90,MATCH(Lists!$B$10,Requests!$A$1:$AN$1,0))&amp;""),"")</f>
        <v/>
      </c>
      <c r="Q90" s="29">
        <f>IF($A90="","",IFERROR(N(INDEX('Your rates'!$C$6:$C$11,MATCH($J90,'Your rates'!$B$6:$B$11,0))),0))</f>
        <v/>
      </c>
      <c r="R90" s="29">
        <f>IF($A90="","",IFERROR(N(INDEX('Your rates'!$C$12:$C$17,MATCH($K90,'Your rates'!$B$12:$B$17,0))),0))</f>
        <v/>
      </c>
      <c r="S90" s="30">
        <f>IF($A90="","",IFERROR(IF(INDEX('Your rates'!$C$18:$C$21,MATCH($M90,'Your rates'!$B$18:$B$21,0))&amp;""="",1,INDEX('Your rates'!$C$18:$C$21,MATCH($M90,'Your rates'!$B$18:$B$21,0))),1))</f>
        <v/>
      </c>
      <c r="T90" s="30">
        <f>IF($A90="","",IFERROR(IF(INDEX('Your rates'!$C$22:$C$25,MATCH($N90,'Your rates'!$B$22:$B$25,0))&amp;""="",1,INDEX('Your rates'!$C$22:$C$25,MATCH($N90,'Your rates'!$B$22:$B$25,0))),1))</f>
        <v/>
      </c>
      <c r="U90" s="30">
        <f>IF($A90="","",IFERROR(IF(INDEX('Your rates'!$C$26:$C$30,MATCH($O90,'Your rates'!$B$26:$B$30,0))&amp;""="",1,INDEX('Your rates'!$C$26:$C$30,MATCH($O90,'Your rates'!$B$26:$B$30,0))),1))</f>
        <v/>
      </c>
      <c r="V90" s="29">
        <f>IF($A90="","",SUMPRODUCT(ISNUMBER(SEARCH('Your rates'!$B$31:$B$36,$P90))*'Your rates'!$C$31:$C$36))</f>
        <v/>
      </c>
    </row>
    <row r="91">
      <c r="A91" s="26">
        <f>IFERROR(TRIM(INDEX(Requests!$A91:$AN91,MATCH(Lists!$B$2,Requests!$A$1:$AN$1,0))&amp;""),"")</f>
        <v/>
      </c>
      <c r="B91" s="26">
        <f>IFERROR(TRIM(INDEX(Requests!$A91:$AN91,MATCH(Lists!$B$3,Requests!$A$1:$AN$1,0))&amp;""),"")</f>
        <v/>
      </c>
      <c r="C91" s="27">
        <f>IF(OR($A91="",$J91="",$K91="",$M91="",$N91="",'Your rates'!$C$5=""),"",ROUND(MAX(N('Your rates'!$C$37),('Your rates'!$C$5+$Q91+$R91)*$S91*$T91*$U91+$V91),2))</f>
        <v/>
      </c>
      <c r="D91" s="27">
        <f>IF(OR($C91="",N('Your rates'!$C$38)=0),"",ROUND($C91*'Your rates'!$C$38,2))</f>
        <v/>
      </c>
      <c r="E91" s="28">
        <f>IF($A91="","",MID(IF($I91=Lists!$B$13,", office or commercial space","")&amp;IF($L91=Lists!$B$14,", size not sure","")&amp;IF($M91=Lists!$B$15,", not cleaned in a while",""),3,200))</f>
        <v/>
      </c>
      <c r="F91" s="28">
        <f>IF($A91="","",MID(IF($J91="",", bedrooms","")&amp;IF($K91="",", bathrooms","")&amp;IF($M91="",", condition","")&amp;IF($N91="",", which clean","")&amp;IF($O91="",", how often",""),3,200))</f>
        <v/>
      </c>
      <c r="G91" s="28">
        <f>IF($A91="","",MID(IF('Your rates'!$C$5="",", base price","")&amp;IF(AND($J91&lt;&gt;"",IFERROR(INDEX('Your rates'!$C$6:$C$11,MATCH($J91,'Your rates'!$B$6:$B$11,0))&amp;"","")=""),", bedrooms","")&amp;IF(AND($K91&lt;&gt;"",IFERROR(INDEX('Your rates'!$C$12:$C$17,MATCH($K91,'Your rates'!$B$12:$B$17,0))&amp;"","")=""),", bathrooms","")&amp;IF(AND($M91&lt;&gt;"",IFERROR(INDEX('Your rates'!$C$18:$C$21,MATCH($M91,'Your rates'!$B$18:$B$21,0))&amp;"","")=""),", condition","")&amp;IF(AND($N91&lt;&gt;"",IFERROR(INDEX('Your rates'!$C$22:$C$25,MATCH($N91,'Your rates'!$B$22:$B$25,0))&amp;"","")=""),", type of clean","")&amp;IF(AND($O91&lt;&gt;"",IFERROR(INDEX('Your rates'!$C$26:$C$30,MATCH($O91,'Your rates'!$B$26:$B$30,0))&amp;"","")=""),", how often",""),3,200))</f>
        <v/>
      </c>
      <c r="H91" s="28">
        <f>IF($A91="","",IF($P91="","",IF(LEN($P91)-LEN(SUBSTITUTE($P91,",",""))+1&gt;SUMPRODUCT(ISNUMBER(SEARCH('Your rates'!$B$31:$B$36,$P91))*1),"Extra not on your list","")))</f>
        <v/>
      </c>
      <c r="I91" s="26">
        <f>IFERROR(TRIM(INDEX(Requests!$A91:$AN91,MATCH(Lists!$B$4,Requests!$A$1:$AN$1,0))&amp;""),"")</f>
        <v/>
      </c>
      <c r="J91" s="26">
        <f>IFERROR(TRIM(INDEX(Requests!$A91:$AN91,MATCH(Lists!$B$5,Requests!$A$1:$AN$1,0))&amp;""),"")</f>
        <v/>
      </c>
      <c r="K91" s="26">
        <f>IFERROR(TRIM(INDEX(Requests!$A91:$AN91,MATCH(Lists!$B$6,Requests!$A$1:$AN$1,0))&amp;""),"")</f>
        <v/>
      </c>
      <c r="L91" s="26">
        <f>IFERROR(TRIM(INDEX(Requests!$A91:$AN91,MATCH(Lists!$B$7,Requests!$A$1:$AN$1,0))&amp;""),"")</f>
        <v/>
      </c>
      <c r="M91" s="26">
        <f>IFERROR(TRIM(INDEX(Requests!$A91:$AN91,MATCH(Lists!$B$8,Requests!$A$1:$AN$1,0))&amp;""),"")</f>
        <v/>
      </c>
      <c r="N91" s="26">
        <f>IFERROR(TRIM(INDEX(Requests!$A91:$AN91,MATCH(Lists!$B$9,Requests!$A$1:$AN$1,0))&amp;""),"")</f>
        <v/>
      </c>
      <c r="O91" s="26">
        <f>IFERROR(TRIM(INDEX(Requests!$A91:$AN91,MATCH(Lists!$B$11,Requests!$A$1:$AN$1,0))&amp;""),"")</f>
        <v/>
      </c>
      <c r="P91" s="26">
        <f>IFERROR(TRIM(INDEX(Requests!$A91:$AN91,MATCH(Lists!$B$10,Requests!$A$1:$AN$1,0))&amp;""),"")</f>
        <v/>
      </c>
      <c r="Q91" s="29">
        <f>IF($A91="","",IFERROR(N(INDEX('Your rates'!$C$6:$C$11,MATCH($J91,'Your rates'!$B$6:$B$11,0))),0))</f>
        <v/>
      </c>
      <c r="R91" s="29">
        <f>IF($A91="","",IFERROR(N(INDEX('Your rates'!$C$12:$C$17,MATCH($K91,'Your rates'!$B$12:$B$17,0))),0))</f>
        <v/>
      </c>
      <c r="S91" s="30">
        <f>IF($A91="","",IFERROR(IF(INDEX('Your rates'!$C$18:$C$21,MATCH($M91,'Your rates'!$B$18:$B$21,0))&amp;""="",1,INDEX('Your rates'!$C$18:$C$21,MATCH($M91,'Your rates'!$B$18:$B$21,0))),1))</f>
        <v/>
      </c>
      <c r="T91" s="30">
        <f>IF($A91="","",IFERROR(IF(INDEX('Your rates'!$C$22:$C$25,MATCH($N91,'Your rates'!$B$22:$B$25,0))&amp;""="",1,INDEX('Your rates'!$C$22:$C$25,MATCH($N91,'Your rates'!$B$22:$B$25,0))),1))</f>
        <v/>
      </c>
      <c r="U91" s="30">
        <f>IF($A91="","",IFERROR(IF(INDEX('Your rates'!$C$26:$C$30,MATCH($O91,'Your rates'!$B$26:$B$30,0))&amp;""="",1,INDEX('Your rates'!$C$26:$C$30,MATCH($O91,'Your rates'!$B$26:$B$30,0))),1))</f>
        <v/>
      </c>
      <c r="V91" s="29">
        <f>IF($A91="","",SUMPRODUCT(ISNUMBER(SEARCH('Your rates'!$B$31:$B$36,$P91))*'Your rates'!$C$31:$C$36))</f>
        <v/>
      </c>
    </row>
    <row r="92">
      <c r="A92" s="26">
        <f>IFERROR(TRIM(INDEX(Requests!$A92:$AN92,MATCH(Lists!$B$2,Requests!$A$1:$AN$1,0))&amp;""),"")</f>
        <v/>
      </c>
      <c r="B92" s="26">
        <f>IFERROR(TRIM(INDEX(Requests!$A92:$AN92,MATCH(Lists!$B$3,Requests!$A$1:$AN$1,0))&amp;""),"")</f>
        <v/>
      </c>
      <c r="C92" s="27">
        <f>IF(OR($A92="",$J92="",$K92="",$M92="",$N92="",'Your rates'!$C$5=""),"",ROUND(MAX(N('Your rates'!$C$37),('Your rates'!$C$5+$Q92+$R92)*$S92*$T92*$U92+$V92),2))</f>
        <v/>
      </c>
      <c r="D92" s="27">
        <f>IF(OR($C92="",N('Your rates'!$C$38)=0),"",ROUND($C92*'Your rates'!$C$38,2))</f>
        <v/>
      </c>
      <c r="E92" s="28">
        <f>IF($A92="","",MID(IF($I92=Lists!$B$13,", office or commercial space","")&amp;IF($L92=Lists!$B$14,", size not sure","")&amp;IF($M92=Lists!$B$15,", not cleaned in a while",""),3,200))</f>
        <v/>
      </c>
      <c r="F92" s="28">
        <f>IF($A92="","",MID(IF($J92="",", bedrooms","")&amp;IF($K92="",", bathrooms","")&amp;IF($M92="",", condition","")&amp;IF($N92="",", which clean","")&amp;IF($O92="",", how often",""),3,200))</f>
        <v/>
      </c>
      <c r="G92" s="28">
        <f>IF($A92="","",MID(IF('Your rates'!$C$5="",", base price","")&amp;IF(AND($J92&lt;&gt;"",IFERROR(INDEX('Your rates'!$C$6:$C$11,MATCH($J92,'Your rates'!$B$6:$B$11,0))&amp;"","")=""),", bedrooms","")&amp;IF(AND($K92&lt;&gt;"",IFERROR(INDEX('Your rates'!$C$12:$C$17,MATCH($K92,'Your rates'!$B$12:$B$17,0))&amp;"","")=""),", bathrooms","")&amp;IF(AND($M92&lt;&gt;"",IFERROR(INDEX('Your rates'!$C$18:$C$21,MATCH($M92,'Your rates'!$B$18:$B$21,0))&amp;"","")=""),", condition","")&amp;IF(AND($N92&lt;&gt;"",IFERROR(INDEX('Your rates'!$C$22:$C$25,MATCH($N92,'Your rates'!$B$22:$B$25,0))&amp;"","")=""),", type of clean","")&amp;IF(AND($O92&lt;&gt;"",IFERROR(INDEX('Your rates'!$C$26:$C$30,MATCH($O92,'Your rates'!$B$26:$B$30,0))&amp;"","")=""),", how often",""),3,200))</f>
        <v/>
      </c>
      <c r="H92" s="28">
        <f>IF($A92="","",IF($P92="","",IF(LEN($P92)-LEN(SUBSTITUTE($P92,",",""))+1&gt;SUMPRODUCT(ISNUMBER(SEARCH('Your rates'!$B$31:$B$36,$P92))*1),"Extra not on your list","")))</f>
        <v/>
      </c>
      <c r="I92" s="26">
        <f>IFERROR(TRIM(INDEX(Requests!$A92:$AN92,MATCH(Lists!$B$4,Requests!$A$1:$AN$1,0))&amp;""),"")</f>
        <v/>
      </c>
      <c r="J92" s="26">
        <f>IFERROR(TRIM(INDEX(Requests!$A92:$AN92,MATCH(Lists!$B$5,Requests!$A$1:$AN$1,0))&amp;""),"")</f>
        <v/>
      </c>
      <c r="K92" s="26">
        <f>IFERROR(TRIM(INDEX(Requests!$A92:$AN92,MATCH(Lists!$B$6,Requests!$A$1:$AN$1,0))&amp;""),"")</f>
        <v/>
      </c>
      <c r="L92" s="26">
        <f>IFERROR(TRIM(INDEX(Requests!$A92:$AN92,MATCH(Lists!$B$7,Requests!$A$1:$AN$1,0))&amp;""),"")</f>
        <v/>
      </c>
      <c r="M92" s="26">
        <f>IFERROR(TRIM(INDEX(Requests!$A92:$AN92,MATCH(Lists!$B$8,Requests!$A$1:$AN$1,0))&amp;""),"")</f>
        <v/>
      </c>
      <c r="N92" s="26">
        <f>IFERROR(TRIM(INDEX(Requests!$A92:$AN92,MATCH(Lists!$B$9,Requests!$A$1:$AN$1,0))&amp;""),"")</f>
        <v/>
      </c>
      <c r="O92" s="26">
        <f>IFERROR(TRIM(INDEX(Requests!$A92:$AN92,MATCH(Lists!$B$11,Requests!$A$1:$AN$1,0))&amp;""),"")</f>
        <v/>
      </c>
      <c r="P92" s="26">
        <f>IFERROR(TRIM(INDEX(Requests!$A92:$AN92,MATCH(Lists!$B$10,Requests!$A$1:$AN$1,0))&amp;""),"")</f>
        <v/>
      </c>
      <c r="Q92" s="29">
        <f>IF($A92="","",IFERROR(N(INDEX('Your rates'!$C$6:$C$11,MATCH($J92,'Your rates'!$B$6:$B$11,0))),0))</f>
        <v/>
      </c>
      <c r="R92" s="29">
        <f>IF($A92="","",IFERROR(N(INDEX('Your rates'!$C$12:$C$17,MATCH($K92,'Your rates'!$B$12:$B$17,0))),0))</f>
        <v/>
      </c>
      <c r="S92" s="30">
        <f>IF($A92="","",IFERROR(IF(INDEX('Your rates'!$C$18:$C$21,MATCH($M92,'Your rates'!$B$18:$B$21,0))&amp;""="",1,INDEX('Your rates'!$C$18:$C$21,MATCH($M92,'Your rates'!$B$18:$B$21,0))),1))</f>
        <v/>
      </c>
      <c r="T92" s="30">
        <f>IF($A92="","",IFERROR(IF(INDEX('Your rates'!$C$22:$C$25,MATCH($N92,'Your rates'!$B$22:$B$25,0))&amp;""="",1,INDEX('Your rates'!$C$22:$C$25,MATCH($N92,'Your rates'!$B$22:$B$25,0))),1))</f>
        <v/>
      </c>
      <c r="U92" s="30">
        <f>IF($A92="","",IFERROR(IF(INDEX('Your rates'!$C$26:$C$30,MATCH($O92,'Your rates'!$B$26:$B$30,0))&amp;""="",1,INDEX('Your rates'!$C$26:$C$30,MATCH($O92,'Your rates'!$B$26:$B$30,0))),1))</f>
        <v/>
      </c>
      <c r="V92" s="29">
        <f>IF($A92="","",SUMPRODUCT(ISNUMBER(SEARCH('Your rates'!$B$31:$B$36,$P92))*'Your rates'!$C$31:$C$36))</f>
        <v/>
      </c>
    </row>
    <row r="93">
      <c r="A93" s="26">
        <f>IFERROR(TRIM(INDEX(Requests!$A93:$AN93,MATCH(Lists!$B$2,Requests!$A$1:$AN$1,0))&amp;""),"")</f>
        <v/>
      </c>
      <c r="B93" s="26">
        <f>IFERROR(TRIM(INDEX(Requests!$A93:$AN93,MATCH(Lists!$B$3,Requests!$A$1:$AN$1,0))&amp;""),"")</f>
        <v/>
      </c>
      <c r="C93" s="27">
        <f>IF(OR($A93="",$J93="",$K93="",$M93="",$N93="",'Your rates'!$C$5=""),"",ROUND(MAX(N('Your rates'!$C$37),('Your rates'!$C$5+$Q93+$R93)*$S93*$T93*$U93+$V93),2))</f>
        <v/>
      </c>
      <c r="D93" s="27">
        <f>IF(OR($C93="",N('Your rates'!$C$38)=0),"",ROUND($C93*'Your rates'!$C$38,2))</f>
        <v/>
      </c>
      <c r="E93" s="28">
        <f>IF($A93="","",MID(IF($I93=Lists!$B$13,", office or commercial space","")&amp;IF($L93=Lists!$B$14,", size not sure","")&amp;IF($M93=Lists!$B$15,", not cleaned in a while",""),3,200))</f>
        <v/>
      </c>
      <c r="F93" s="28">
        <f>IF($A93="","",MID(IF($J93="",", bedrooms","")&amp;IF($K93="",", bathrooms","")&amp;IF($M93="",", condition","")&amp;IF($N93="",", which clean","")&amp;IF($O93="",", how often",""),3,200))</f>
        <v/>
      </c>
      <c r="G93" s="28">
        <f>IF($A93="","",MID(IF('Your rates'!$C$5="",", base price","")&amp;IF(AND($J93&lt;&gt;"",IFERROR(INDEX('Your rates'!$C$6:$C$11,MATCH($J93,'Your rates'!$B$6:$B$11,0))&amp;"","")=""),", bedrooms","")&amp;IF(AND($K93&lt;&gt;"",IFERROR(INDEX('Your rates'!$C$12:$C$17,MATCH($K93,'Your rates'!$B$12:$B$17,0))&amp;"","")=""),", bathrooms","")&amp;IF(AND($M93&lt;&gt;"",IFERROR(INDEX('Your rates'!$C$18:$C$21,MATCH($M93,'Your rates'!$B$18:$B$21,0))&amp;"","")=""),", condition","")&amp;IF(AND($N93&lt;&gt;"",IFERROR(INDEX('Your rates'!$C$22:$C$25,MATCH($N93,'Your rates'!$B$22:$B$25,0))&amp;"","")=""),", type of clean","")&amp;IF(AND($O93&lt;&gt;"",IFERROR(INDEX('Your rates'!$C$26:$C$30,MATCH($O93,'Your rates'!$B$26:$B$30,0))&amp;"","")=""),", how often",""),3,200))</f>
        <v/>
      </c>
      <c r="H93" s="28">
        <f>IF($A93="","",IF($P93="","",IF(LEN($P93)-LEN(SUBSTITUTE($P93,",",""))+1&gt;SUMPRODUCT(ISNUMBER(SEARCH('Your rates'!$B$31:$B$36,$P93))*1),"Extra not on your list","")))</f>
        <v/>
      </c>
      <c r="I93" s="26">
        <f>IFERROR(TRIM(INDEX(Requests!$A93:$AN93,MATCH(Lists!$B$4,Requests!$A$1:$AN$1,0))&amp;""),"")</f>
        <v/>
      </c>
      <c r="J93" s="26">
        <f>IFERROR(TRIM(INDEX(Requests!$A93:$AN93,MATCH(Lists!$B$5,Requests!$A$1:$AN$1,0))&amp;""),"")</f>
        <v/>
      </c>
      <c r="K93" s="26">
        <f>IFERROR(TRIM(INDEX(Requests!$A93:$AN93,MATCH(Lists!$B$6,Requests!$A$1:$AN$1,0))&amp;""),"")</f>
        <v/>
      </c>
      <c r="L93" s="26">
        <f>IFERROR(TRIM(INDEX(Requests!$A93:$AN93,MATCH(Lists!$B$7,Requests!$A$1:$AN$1,0))&amp;""),"")</f>
        <v/>
      </c>
      <c r="M93" s="26">
        <f>IFERROR(TRIM(INDEX(Requests!$A93:$AN93,MATCH(Lists!$B$8,Requests!$A$1:$AN$1,0))&amp;""),"")</f>
        <v/>
      </c>
      <c r="N93" s="26">
        <f>IFERROR(TRIM(INDEX(Requests!$A93:$AN93,MATCH(Lists!$B$9,Requests!$A$1:$AN$1,0))&amp;""),"")</f>
        <v/>
      </c>
      <c r="O93" s="26">
        <f>IFERROR(TRIM(INDEX(Requests!$A93:$AN93,MATCH(Lists!$B$11,Requests!$A$1:$AN$1,0))&amp;""),"")</f>
        <v/>
      </c>
      <c r="P93" s="26">
        <f>IFERROR(TRIM(INDEX(Requests!$A93:$AN93,MATCH(Lists!$B$10,Requests!$A$1:$AN$1,0))&amp;""),"")</f>
        <v/>
      </c>
      <c r="Q93" s="29">
        <f>IF($A93="","",IFERROR(N(INDEX('Your rates'!$C$6:$C$11,MATCH($J93,'Your rates'!$B$6:$B$11,0))),0))</f>
        <v/>
      </c>
      <c r="R93" s="29">
        <f>IF($A93="","",IFERROR(N(INDEX('Your rates'!$C$12:$C$17,MATCH($K93,'Your rates'!$B$12:$B$17,0))),0))</f>
        <v/>
      </c>
      <c r="S93" s="30">
        <f>IF($A93="","",IFERROR(IF(INDEX('Your rates'!$C$18:$C$21,MATCH($M93,'Your rates'!$B$18:$B$21,0))&amp;""="",1,INDEX('Your rates'!$C$18:$C$21,MATCH($M93,'Your rates'!$B$18:$B$21,0))),1))</f>
        <v/>
      </c>
      <c r="T93" s="30">
        <f>IF($A93="","",IFERROR(IF(INDEX('Your rates'!$C$22:$C$25,MATCH($N93,'Your rates'!$B$22:$B$25,0))&amp;""="",1,INDEX('Your rates'!$C$22:$C$25,MATCH($N93,'Your rates'!$B$22:$B$25,0))),1))</f>
        <v/>
      </c>
      <c r="U93" s="30">
        <f>IF($A93="","",IFERROR(IF(INDEX('Your rates'!$C$26:$C$30,MATCH($O93,'Your rates'!$B$26:$B$30,0))&amp;""="",1,INDEX('Your rates'!$C$26:$C$30,MATCH($O93,'Your rates'!$B$26:$B$30,0))),1))</f>
        <v/>
      </c>
      <c r="V93" s="29">
        <f>IF($A93="","",SUMPRODUCT(ISNUMBER(SEARCH('Your rates'!$B$31:$B$36,$P93))*'Your rates'!$C$31:$C$36))</f>
        <v/>
      </c>
    </row>
    <row r="94">
      <c r="A94" s="26">
        <f>IFERROR(TRIM(INDEX(Requests!$A94:$AN94,MATCH(Lists!$B$2,Requests!$A$1:$AN$1,0))&amp;""),"")</f>
        <v/>
      </c>
      <c r="B94" s="26">
        <f>IFERROR(TRIM(INDEX(Requests!$A94:$AN94,MATCH(Lists!$B$3,Requests!$A$1:$AN$1,0))&amp;""),"")</f>
        <v/>
      </c>
      <c r="C94" s="27">
        <f>IF(OR($A94="",$J94="",$K94="",$M94="",$N94="",'Your rates'!$C$5=""),"",ROUND(MAX(N('Your rates'!$C$37),('Your rates'!$C$5+$Q94+$R94)*$S94*$T94*$U94+$V94),2))</f>
        <v/>
      </c>
      <c r="D94" s="27">
        <f>IF(OR($C94="",N('Your rates'!$C$38)=0),"",ROUND($C94*'Your rates'!$C$38,2))</f>
        <v/>
      </c>
      <c r="E94" s="28">
        <f>IF($A94="","",MID(IF($I94=Lists!$B$13,", office or commercial space","")&amp;IF($L94=Lists!$B$14,", size not sure","")&amp;IF($M94=Lists!$B$15,", not cleaned in a while",""),3,200))</f>
        <v/>
      </c>
      <c r="F94" s="28">
        <f>IF($A94="","",MID(IF($J94="",", bedrooms","")&amp;IF($K94="",", bathrooms","")&amp;IF($M94="",", condition","")&amp;IF($N94="",", which clean","")&amp;IF($O94="",", how often",""),3,200))</f>
        <v/>
      </c>
      <c r="G94" s="28">
        <f>IF($A94="","",MID(IF('Your rates'!$C$5="",", base price","")&amp;IF(AND($J94&lt;&gt;"",IFERROR(INDEX('Your rates'!$C$6:$C$11,MATCH($J94,'Your rates'!$B$6:$B$11,0))&amp;"","")=""),", bedrooms","")&amp;IF(AND($K94&lt;&gt;"",IFERROR(INDEX('Your rates'!$C$12:$C$17,MATCH($K94,'Your rates'!$B$12:$B$17,0))&amp;"","")=""),", bathrooms","")&amp;IF(AND($M94&lt;&gt;"",IFERROR(INDEX('Your rates'!$C$18:$C$21,MATCH($M94,'Your rates'!$B$18:$B$21,0))&amp;"","")=""),", condition","")&amp;IF(AND($N94&lt;&gt;"",IFERROR(INDEX('Your rates'!$C$22:$C$25,MATCH($N94,'Your rates'!$B$22:$B$25,0))&amp;"","")=""),", type of clean","")&amp;IF(AND($O94&lt;&gt;"",IFERROR(INDEX('Your rates'!$C$26:$C$30,MATCH($O94,'Your rates'!$B$26:$B$30,0))&amp;"","")=""),", how often",""),3,200))</f>
        <v/>
      </c>
      <c r="H94" s="28">
        <f>IF($A94="","",IF($P94="","",IF(LEN($P94)-LEN(SUBSTITUTE($P94,",",""))+1&gt;SUMPRODUCT(ISNUMBER(SEARCH('Your rates'!$B$31:$B$36,$P94))*1),"Extra not on your list","")))</f>
        <v/>
      </c>
      <c r="I94" s="26">
        <f>IFERROR(TRIM(INDEX(Requests!$A94:$AN94,MATCH(Lists!$B$4,Requests!$A$1:$AN$1,0))&amp;""),"")</f>
        <v/>
      </c>
      <c r="J94" s="26">
        <f>IFERROR(TRIM(INDEX(Requests!$A94:$AN94,MATCH(Lists!$B$5,Requests!$A$1:$AN$1,0))&amp;""),"")</f>
        <v/>
      </c>
      <c r="K94" s="26">
        <f>IFERROR(TRIM(INDEX(Requests!$A94:$AN94,MATCH(Lists!$B$6,Requests!$A$1:$AN$1,0))&amp;""),"")</f>
        <v/>
      </c>
      <c r="L94" s="26">
        <f>IFERROR(TRIM(INDEX(Requests!$A94:$AN94,MATCH(Lists!$B$7,Requests!$A$1:$AN$1,0))&amp;""),"")</f>
        <v/>
      </c>
      <c r="M94" s="26">
        <f>IFERROR(TRIM(INDEX(Requests!$A94:$AN94,MATCH(Lists!$B$8,Requests!$A$1:$AN$1,0))&amp;""),"")</f>
        <v/>
      </c>
      <c r="N94" s="26">
        <f>IFERROR(TRIM(INDEX(Requests!$A94:$AN94,MATCH(Lists!$B$9,Requests!$A$1:$AN$1,0))&amp;""),"")</f>
        <v/>
      </c>
      <c r="O94" s="26">
        <f>IFERROR(TRIM(INDEX(Requests!$A94:$AN94,MATCH(Lists!$B$11,Requests!$A$1:$AN$1,0))&amp;""),"")</f>
        <v/>
      </c>
      <c r="P94" s="26">
        <f>IFERROR(TRIM(INDEX(Requests!$A94:$AN94,MATCH(Lists!$B$10,Requests!$A$1:$AN$1,0))&amp;""),"")</f>
        <v/>
      </c>
      <c r="Q94" s="29">
        <f>IF($A94="","",IFERROR(N(INDEX('Your rates'!$C$6:$C$11,MATCH($J94,'Your rates'!$B$6:$B$11,0))),0))</f>
        <v/>
      </c>
      <c r="R94" s="29">
        <f>IF($A94="","",IFERROR(N(INDEX('Your rates'!$C$12:$C$17,MATCH($K94,'Your rates'!$B$12:$B$17,0))),0))</f>
        <v/>
      </c>
      <c r="S94" s="30">
        <f>IF($A94="","",IFERROR(IF(INDEX('Your rates'!$C$18:$C$21,MATCH($M94,'Your rates'!$B$18:$B$21,0))&amp;""="",1,INDEX('Your rates'!$C$18:$C$21,MATCH($M94,'Your rates'!$B$18:$B$21,0))),1))</f>
        <v/>
      </c>
      <c r="T94" s="30">
        <f>IF($A94="","",IFERROR(IF(INDEX('Your rates'!$C$22:$C$25,MATCH($N94,'Your rates'!$B$22:$B$25,0))&amp;""="",1,INDEX('Your rates'!$C$22:$C$25,MATCH($N94,'Your rates'!$B$22:$B$25,0))),1))</f>
        <v/>
      </c>
      <c r="U94" s="30">
        <f>IF($A94="","",IFERROR(IF(INDEX('Your rates'!$C$26:$C$30,MATCH($O94,'Your rates'!$B$26:$B$30,0))&amp;""="",1,INDEX('Your rates'!$C$26:$C$30,MATCH($O94,'Your rates'!$B$26:$B$30,0))),1))</f>
        <v/>
      </c>
      <c r="V94" s="29">
        <f>IF($A94="","",SUMPRODUCT(ISNUMBER(SEARCH('Your rates'!$B$31:$B$36,$P94))*'Your rates'!$C$31:$C$36))</f>
        <v/>
      </c>
    </row>
    <row r="95">
      <c r="A95" s="26">
        <f>IFERROR(TRIM(INDEX(Requests!$A95:$AN95,MATCH(Lists!$B$2,Requests!$A$1:$AN$1,0))&amp;""),"")</f>
        <v/>
      </c>
      <c r="B95" s="26">
        <f>IFERROR(TRIM(INDEX(Requests!$A95:$AN95,MATCH(Lists!$B$3,Requests!$A$1:$AN$1,0))&amp;""),"")</f>
        <v/>
      </c>
      <c r="C95" s="27">
        <f>IF(OR($A95="",$J95="",$K95="",$M95="",$N95="",'Your rates'!$C$5=""),"",ROUND(MAX(N('Your rates'!$C$37),('Your rates'!$C$5+$Q95+$R95)*$S95*$T95*$U95+$V95),2))</f>
        <v/>
      </c>
      <c r="D95" s="27">
        <f>IF(OR($C95="",N('Your rates'!$C$38)=0),"",ROUND($C95*'Your rates'!$C$38,2))</f>
        <v/>
      </c>
      <c r="E95" s="28">
        <f>IF($A95="","",MID(IF($I95=Lists!$B$13,", office or commercial space","")&amp;IF($L95=Lists!$B$14,", size not sure","")&amp;IF($M95=Lists!$B$15,", not cleaned in a while",""),3,200))</f>
        <v/>
      </c>
      <c r="F95" s="28">
        <f>IF($A95="","",MID(IF($J95="",", bedrooms","")&amp;IF($K95="",", bathrooms","")&amp;IF($M95="",", condition","")&amp;IF($N95="",", which clean","")&amp;IF($O95="",", how often",""),3,200))</f>
        <v/>
      </c>
      <c r="G95" s="28">
        <f>IF($A95="","",MID(IF('Your rates'!$C$5="",", base price","")&amp;IF(AND($J95&lt;&gt;"",IFERROR(INDEX('Your rates'!$C$6:$C$11,MATCH($J95,'Your rates'!$B$6:$B$11,0))&amp;"","")=""),", bedrooms","")&amp;IF(AND($K95&lt;&gt;"",IFERROR(INDEX('Your rates'!$C$12:$C$17,MATCH($K95,'Your rates'!$B$12:$B$17,0))&amp;"","")=""),", bathrooms","")&amp;IF(AND($M95&lt;&gt;"",IFERROR(INDEX('Your rates'!$C$18:$C$21,MATCH($M95,'Your rates'!$B$18:$B$21,0))&amp;"","")=""),", condition","")&amp;IF(AND($N95&lt;&gt;"",IFERROR(INDEX('Your rates'!$C$22:$C$25,MATCH($N95,'Your rates'!$B$22:$B$25,0))&amp;"","")=""),", type of clean","")&amp;IF(AND($O95&lt;&gt;"",IFERROR(INDEX('Your rates'!$C$26:$C$30,MATCH($O95,'Your rates'!$B$26:$B$30,0))&amp;"","")=""),", how often",""),3,200))</f>
        <v/>
      </c>
      <c r="H95" s="28">
        <f>IF($A95="","",IF($P95="","",IF(LEN($P95)-LEN(SUBSTITUTE($P95,",",""))+1&gt;SUMPRODUCT(ISNUMBER(SEARCH('Your rates'!$B$31:$B$36,$P95))*1),"Extra not on your list","")))</f>
        <v/>
      </c>
      <c r="I95" s="26">
        <f>IFERROR(TRIM(INDEX(Requests!$A95:$AN95,MATCH(Lists!$B$4,Requests!$A$1:$AN$1,0))&amp;""),"")</f>
        <v/>
      </c>
      <c r="J95" s="26">
        <f>IFERROR(TRIM(INDEX(Requests!$A95:$AN95,MATCH(Lists!$B$5,Requests!$A$1:$AN$1,0))&amp;""),"")</f>
        <v/>
      </c>
      <c r="K95" s="26">
        <f>IFERROR(TRIM(INDEX(Requests!$A95:$AN95,MATCH(Lists!$B$6,Requests!$A$1:$AN$1,0))&amp;""),"")</f>
        <v/>
      </c>
      <c r="L95" s="26">
        <f>IFERROR(TRIM(INDEX(Requests!$A95:$AN95,MATCH(Lists!$B$7,Requests!$A$1:$AN$1,0))&amp;""),"")</f>
        <v/>
      </c>
      <c r="M95" s="26">
        <f>IFERROR(TRIM(INDEX(Requests!$A95:$AN95,MATCH(Lists!$B$8,Requests!$A$1:$AN$1,0))&amp;""),"")</f>
        <v/>
      </c>
      <c r="N95" s="26">
        <f>IFERROR(TRIM(INDEX(Requests!$A95:$AN95,MATCH(Lists!$B$9,Requests!$A$1:$AN$1,0))&amp;""),"")</f>
        <v/>
      </c>
      <c r="O95" s="26">
        <f>IFERROR(TRIM(INDEX(Requests!$A95:$AN95,MATCH(Lists!$B$11,Requests!$A$1:$AN$1,0))&amp;""),"")</f>
        <v/>
      </c>
      <c r="P95" s="26">
        <f>IFERROR(TRIM(INDEX(Requests!$A95:$AN95,MATCH(Lists!$B$10,Requests!$A$1:$AN$1,0))&amp;""),"")</f>
        <v/>
      </c>
      <c r="Q95" s="29">
        <f>IF($A95="","",IFERROR(N(INDEX('Your rates'!$C$6:$C$11,MATCH($J95,'Your rates'!$B$6:$B$11,0))),0))</f>
        <v/>
      </c>
      <c r="R95" s="29">
        <f>IF($A95="","",IFERROR(N(INDEX('Your rates'!$C$12:$C$17,MATCH($K95,'Your rates'!$B$12:$B$17,0))),0))</f>
        <v/>
      </c>
      <c r="S95" s="30">
        <f>IF($A95="","",IFERROR(IF(INDEX('Your rates'!$C$18:$C$21,MATCH($M95,'Your rates'!$B$18:$B$21,0))&amp;""="",1,INDEX('Your rates'!$C$18:$C$21,MATCH($M95,'Your rates'!$B$18:$B$21,0))),1))</f>
        <v/>
      </c>
      <c r="T95" s="30">
        <f>IF($A95="","",IFERROR(IF(INDEX('Your rates'!$C$22:$C$25,MATCH($N95,'Your rates'!$B$22:$B$25,0))&amp;""="",1,INDEX('Your rates'!$C$22:$C$25,MATCH($N95,'Your rates'!$B$22:$B$25,0))),1))</f>
        <v/>
      </c>
      <c r="U95" s="30">
        <f>IF($A95="","",IFERROR(IF(INDEX('Your rates'!$C$26:$C$30,MATCH($O95,'Your rates'!$B$26:$B$30,0))&amp;""="",1,INDEX('Your rates'!$C$26:$C$30,MATCH($O95,'Your rates'!$B$26:$B$30,0))),1))</f>
        <v/>
      </c>
      <c r="V95" s="29">
        <f>IF($A95="","",SUMPRODUCT(ISNUMBER(SEARCH('Your rates'!$B$31:$B$36,$P95))*'Your rates'!$C$31:$C$36))</f>
        <v/>
      </c>
    </row>
    <row r="96">
      <c r="A96" s="26">
        <f>IFERROR(TRIM(INDEX(Requests!$A96:$AN96,MATCH(Lists!$B$2,Requests!$A$1:$AN$1,0))&amp;""),"")</f>
        <v/>
      </c>
      <c r="B96" s="26">
        <f>IFERROR(TRIM(INDEX(Requests!$A96:$AN96,MATCH(Lists!$B$3,Requests!$A$1:$AN$1,0))&amp;""),"")</f>
        <v/>
      </c>
      <c r="C96" s="27">
        <f>IF(OR($A96="",$J96="",$K96="",$M96="",$N96="",'Your rates'!$C$5=""),"",ROUND(MAX(N('Your rates'!$C$37),('Your rates'!$C$5+$Q96+$R96)*$S96*$T96*$U96+$V96),2))</f>
        <v/>
      </c>
      <c r="D96" s="27">
        <f>IF(OR($C96="",N('Your rates'!$C$38)=0),"",ROUND($C96*'Your rates'!$C$38,2))</f>
        <v/>
      </c>
      <c r="E96" s="28">
        <f>IF($A96="","",MID(IF($I96=Lists!$B$13,", office or commercial space","")&amp;IF($L96=Lists!$B$14,", size not sure","")&amp;IF($M96=Lists!$B$15,", not cleaned in a while",""),3,200))</f>
        <v/>
      </c>
      <c r="F96" s="28">
        <f>IF($A96="","",MID(IF($J96="",", bedrooms","")&amp;IF($K96="",", bathrooms","")&amp;IF($M96="",", condition","")&amp;IF($N96="",", which clean","")&amp;IF($O96="",", how often",""),3,200))</f>
        <v/>
      </c>
      <c r="G96" s="28">
        <f>IF($A96="","",MID(IF('Your rates'!$C$5="",", base price","")&amp;IF(AND($J96&lt;&gt;"",IFERROR(INDEX('Your rates'!$C$6:$C$11,MATCH($J96,'Your rates'!$B$6:$B$11,0))&amp;"","")=""),", bedrooms","")&amp;IF(AND($K96&lt;&gt;"",IFERROR(INDEX('Your rates'!$C$12:$C$17,MATCH($K96,'Your rates'!$B$12:$B$17,0))&amp;"","")=""),", bathrooms","")&amp;IF(AND($M96&lt;&gt;"",IFERROR(INDEX('Your rates'!$C$18:$C$21,MATCH($M96,'Your rates'!$B$18:$B$21,0))&amp;"","")=""),", condition","")&amp;IF(AND($N96&lt;&gt;"",IFERROR(INDEX('Your rates'!$C$22:$C$25,MATCH($N96,'Your rates'!$B$22:$B$25,0))&amp;"","")=""),", type of clean","")&amp;IF(AND($O96&lt;&gt;"",IFERROR(INDEX('Your rates'!$C$26:$C$30,MATCH($O96,'Your rates'!$B$26:$B$30,0))&amp;"","")=""),", how often",""),3,200))</f>
        <v/>
      </c>
      <c r="H96" s="28">
        <f>IF($A96="","",IF($P96="","",IF(LEN($P96)-LEN(SUBSTITUTE($P96,",",""))+1&gt;SUMPRODUCT(ISNUMBER(SEARCH('Your rates'!$B$31:$B$36,$P96))*1),"Extra not on your list","")))</f>
        <v/>
      </c>
      <c r="I96" s="26">
        <f>IFERROR(TRIM(INDEX(Requests!$A96:$AN96,MATCH(Lists!$B$4,Requests!$A$1:$AN$1,0))&amp;""),"")</f>
        <v/>
      </c>
      <c r="J96" s="26">
        <f>IFERROR(TRIM(INDEX(Requests!$A96:$AN96,MATCH(Lists!$B$5,Requests!$A$1:$AN$1,0))&amp;""),"")</f>
        <v/>
      </c>
      <c r="K96" s="26">
        <f>IFERROR(TRIM(INDEX(Requests!$A96:$AN96,MATCH(Lists!$B$6,Requests!$A$1:$AN$1,0))&amp;""),"")</f>
        <v/>
      </c>
      <c r="L96" s="26">
        <f>IFERROR(TRIM(INDEX(Requests!$A96:$AN96,MATCH(Lists!$B$7,Requests!$A$1:$AN$1,0))&amp;""),"")</f>
        <v/>
      </c>
      <c r="M96" s="26">
        <f>IFERROR(TRIM(INDEX(Requests!$A96:$AN96,MATCH(Lists!$B$8,Requests!$A$1:$AN$1,0))&amp;""),"")</f>
        <v/>
      </c>
      <c r="N96" s="26">
        <f>IFERROR(TRIM(INDEX(Requests!$A96:$AN96,MATCH(Lists!$B$9,Requests!$A$1:$AN$1,0))&amp;""),"")</f>
        <v/>
      </c>
      <c r="O96" s="26">
        <f>IFERROR(TRIM(INDEX(Requests!$A96:$AN96,MATCH(Lists!$B$11,Requests!$A$1:$AN$1,0))&amp;""),"")</f>
        <v/>
      </c>
      <c r="P96" s="26">
        <f>IFERROR(TRIM(INDEX(Requests!$A96:$AN96,MATCH(Lists!$B$10,Requests!$A$1:$AN$1,0))&amp;""),"")</f>
        <v/>
      </c>
      <c r="Q96" s="29">
        <f>IF($A96="","",IFERROR(N(INDEX('Your rates'!$C$6:$C$11,MATCH($J96,'Your rates'!$B$6:$B$11,0))),0))</f>
        <v/>
      </c>
      <c r="R96" s="29">
        <f>IF($A96="","",IFERROR(N(INDEX('Your rates'!$C$12:$C$17,MATCH($K96,'Your rates'!$B$12:$B$17,0))),0))</f>
        <v/>
      </c>
      <c r="S96" s="30">
        <f>IF($A96="","",IFERROR(IF(INDEX('Your rates'!$C$18:$C$21,MATCH($M96,'Your rates'!$B$18:$B$21,0))&amp;""="",1,INDEX('Your rates'!$C$18:$C$21,MATCH($M96,'Your rates'!$B$18:$B$21,0))),1))</f>
        <v/>
      </c>
      <c r="T96" s="30">
        <f>IF($A96="","",IFERROR(IF(INDEX('Your rates'!$C$22:$C$25,MATCH($N96,'Your rates'!$B$22:$B$25,0))&amp;""="",1,INDEX('Your rates'!$C$22:$C$25,MATCH($N96,'Your rates'!$B$22:$B$25,0))),1))</f>
        <v/>
      </c>
      <c r="U96" s="30">
        <f>IF($A96="","",IFERROR(IF(INDEX('Your rates'!$C$26:$C$30,MATCH($O96,'Your rates'!$B$26:$B$30,0))&amp;""="",1,INDEX('Your rates'!$C$26:$C$30,MATCH($O96,'Your rates'!$B$26:$B$30,0))),1))</f>
        <v/>
      </c>
      <c r="V96" s="29">
        <f>IF($A96="","",SUMPRODUCT(ISNUMBER(SEARCH('Your rates'!$B$31:$B$36,$P96))*'Your rates'!$C$31:$C$36))</f>
        <v/>
      </c>
    </row>
    <row r="97">
      <c r="A97" s="26">
        <f>IFERROR(TRIM(INDEX(Requests!$A97:$AN97,MATCH(Lists!$B$2,Requests!$A$1:$AN$1,0))&amp;""),"")</f>
        <v/>
      </c>
      <c r="B97" s="26">
        <f>IFERROR(TRIM(INDEX(Requests!$A97:$AN97,MATCH(Lists!$B$3,Requests!$A$1:$AN$1,0))&amp;""),"")</f>
        <v/>
      </c>
      <c r="C97" s="27">
        <f>IF(OR($A97="",$J97="",$K97="",$M97="",$N97="",'Your rates'!$C$5=""),"",ROUND(MAX(N('Your rates'!$C$37),('Your rates'!$C$5+$Q97+$R97)*$S97*$T97*$U97+$V97),2))</f>
        <v/>
      </c>
      <c r="D97" s="27">
        <f>IF(OR($C97="",N('Your rates'!$C$38)=0),"",ROUND($C97*'Your rates'!$C$38,2))</f>
        <v/>
      </c>
      <c r="E97" s="28">
        <f>IF($A97="","",MID(IF($I97=Lists!$B$13,", office or commercial space","")&amp;IF($L97=Lists!$B$14,", size not sure","")&amp;IF($M97=Lists!$B$15,", not cleaned in a while",""),3,200))</f>
        <v/>
      </c>
      <c r="F97" s="28">
        <f>IF($A97="","",MID(IF($J97="",", bedrooms","")&amp;IF($K97="",", bathrooms","")&amp;IF($M97="",", condition","")&amp;IF($N97="",", which clean","")&amp;IF($O97="",", how often",""),3,200))</f>
        <v/>
      </c>
      <c r="G97" s="28">
        <f>IF($A97="","",MID(IF('Your rates'!$C$5="",", base price","")&amp;IF(AND($J97&lt;&gt;"",IFERROR(INDEX('Your rates'!$C$6:$C$11,MATCH($J97,'Your rates'!$B$6:$B$11,0))&amp;"","")=""),", bedrooms","")&amp;IF(AND($K97&lt;&gt;"",IFERROR(INDEX('Your rates'!$C$12:$C$17,MATCH($K97,'Your rates'!$B$12:$B$17,0))&amp;"","")=""),", bathrooms","")&amp;IF(AND($M97&lt;&gt;"",IFERROR(INDEX('Your rates'!$C$18:$C$21,MATCH($M97,'Your rates'!$B$18:$B$21,0))&amp;"","")=""),", condition","")&amp;IF(AND($N97&lt;&gt;"",IFERROR(INDEX('Your rates'!$C$22:$C$25,MATCH($N97,'Your rates'!$B$22:$B$25,0))&amp;"","")=""),", type of clean","")&amp;IF(AND($O97&lt;&gt;"",IFERROR(INDEX('Your rates'!$C$26:$C$30,MATCH($O97,'Your rates'!$B$26:$B$30,0))&amp;"","")=""),", how often",""),3,200))</f>
        <v/>
      </c>
      <c r="H97" s="28">
        <f>IF($A97="","",IF($P97="","",IF(LEN($P97)-LEN(SUBSTITUTE($P97,",",""))+1&gt;SUMPRODUCT(ISNUMBER(SEARCH('Your rates'!$B$31:$B$36,$P97))*1),"Extra not on your list","")))</f>
        <v/>
      </c>
      <c r="I97" s="26">
        <f>IFERROR(TRIM(INDEX(Requests!$A97:$AN97,MATCH(Lists!$B$4,Requests!$A$1:$AN$1,0))&amp;""),"")</f>
        <v/>
      </c>
      <c r="J97" s="26">
        <f>IFERROR(TRIM(INDEX(Requests!$A97:$AN97,MATCH(Lists!$B$5,Requests!$A$1:$AN$1,0))&amp;""),"")</f>
        <v/>
      </c>
      <c r="K97" s="26">
        <f>IFERROR(TRIM(INDEX(Requests!$A97:$AN97,MATCH(Lists!$B$6,Requests!$A$1:$AN$1,0))&amp;""),"")</f>
        <v/>
      </c>
      <c r="L97" s="26">
        <f>IFERROR(TRIM(INDEX(Requests!$A97:$AN97,MATCH(Lists!$B$7,Requests!$A$1:$AN$1,0))&amp;""),"")</f>
        <v/>
      </c>
      <c r="M97" s="26">
        <f>IFERROR(TRIM(INDEX(Requests!$A97:$AN97,MATCH(Lists!$B$8,Requests!$A$1:$AN$1,0))&amp;""),"")</f>
        <v/>
      </c>
      <c r="N97" s="26">
        <f>IFERROR(TRIM(INDEX(Requests!$A97:$AN97,MATCH(Lists!$B$9,Requests!$A$1:$AN$1,0))&amp;""),"")</f>
        <v/>
      </c>
      <c r="O97" s="26">
        <f>IFERROR(TRIM(INDEX(Requests!$A97:$AN97,MATCH(Lists!$B$11,Requests!$A$1:$AN$1,0))&amp;""),"")</f>
        <v/>
      </c>
      <c r="P97" s="26">
        <f>IFERROR(TRIM(INDEX(Requests!$A97:$AN97,MATCH(Lists!$B$10,Requests!$A$1:$AN$1,0))&amp;""),"")</f>
        <v/>
      </c>
      <c r="Q97" s="29">
        <f>IF($A97="","",IFERROR(N(INDEX('Your rates'!$C$6:$C$11,MATCH($J97,'Your rates'!$B$6:$B$11,0))),0))</f>
        <v/>
      </c>
      <c r="R97" s="29">
        <f>IF($A97="","",IFERROR(N(INDEX('Your rates'!$C$12:$C$17,MATCH($K97,'Your rates'!$B$12:$B$17,0))),0))</f>
        <v/>
      </c>
      <c r="S97" s="30">
        <f>IF($A97="","",IFERROR(IF(INDEX('Your rates'!$C$18:$C$21,MATCH($M97,'Your rates'!$B$18:$B$21,0))&amp;""="",1,INDEX('Your rates'!$C$18:$C$21,MATCH($M97,'Your rates'!$B$18:$B$21,0))),1))</f>
        <v/>
      </c>
      <c r="T97" s="30">
        <f>IF($A97="","",IFERROR(IF(INDEX('Your rates'!$C$22:$C$25,MATCH($N97,'Your rates'!$B$22:$B$25,0))&amp;""="",1,INDEX('Your rates'!$C$22:$C$25,MATCH($N97,'Your rates'!$B$22:$B$25,0))),1))</f>
        <v/>
      </c>
      <c r="U97" s="30">
        <f>IF($A97="","",IFERROR(IF(INDEX('Your rates'!$C$26:$C$30,MATCH($O97,'Your rates'!$B$26:$B$30,0))&amp;""="",1,INDEX('Your rates'!$C$26:$C$30,MATCH($O97,'Your rates'!$B$26:$B$30,0))),1))</f>
        <v/>
      </c>
      <c r="V97" s="29">
        <f>IF($A97="","",SUMPRODUCT(ISNUMBER(SEARCH('Your rates'!$B$31:$B$36,$P97))*'Your rates'!$C$31:$C$36))</f>
        <v/>
      </c>
    </row>
    <row r="98">
      <c r="A98" s="26">
        <f>IFERROR(TRIM(INDEX(Requests!$A98:$AN98,MATCH(Lists!$B$2,Requests!$A$1:$AN$1,0))&amp;""),"")</f>
        <v/>
      </c>
      <c r="B98" s="26">
        <f>IFERROR(TRIM(INDEX(Requests!$A98:$AN98,MATCH(Lists!$B$3,Requests!$A$1:$AN$1,0))&amp;""),"")</f>
        <v/>
      </c>
      <c r="C98" s="27">
        <f>IF(OR($A98="",$J98="",$K98="",$M98="",$N98="",'Your rates'!$C$5=""),"",ROUND(MAX(N('Your rates'!$C$37),('Your rates'!$C$5+$Q98+$R98)*$S98*$T98*$U98+$V98),2))</f>
        <v/>
      </c>
      <c r="D98" s="27">
        <f>IF(OR($C98="",N('Your rates'!$C$38)=0),"",ROUND($C98*'Your rates'!$C$38,2))</f>
        <v/>
      </c>
      <c r="E98" s="28">
        <f>IF($A98="","",MID(IF($I98=Lists!$B$13,", office or commercial space","")&amp;IF($L98=Lists!$B$14,", size not sure","")&amp;IF($M98=Lists!$B$15,", not cleaned in a while",""),3,200))</f>
        <v/>
      </c>
      <c r="F98" s="28">
        <f>IF($A98="","",MID(IF($J98="",", bedrooms","")&amp;IF($K98="",", bathrooms","")&amp;IF($M98="",", condition","")&amp;IF($N98="",", which clean","")&amp;IF($O98="",", how often",""),3,200))</f>
        <v/>
      </c>
      <c r="G98" s="28">
        <f>IF($A98="","",MID(IF('Your rates'!$C$5="",", base price","")&amp;IF(AND($J98&lt;&gt;"",IFERROR(INDEX('Your rates'!$C$6:$C$11,MATCH($J98,'Your rates'!$B$6:$B$11,0))&amp;"","")=""),", bedrooms","")&amp;IF(AND($K98&lt;&gt;"",IFERROR(INDEX('Your rates'!$C$12:$C$17,MATCH($K98,'Your rates'!$B$12:$B$17,0))&amp;"","")=""),", bathrooms","")&amp;IF(AND($M98&lt;&gt;"",IFERROR(INDEX('Your rates'!$C$18:$C$21,MATCH($M98,'Your rates'!$B$18:$B$21,0))&amp;"","")=""),", condition","")&amp;IF(AND($N98&lt;&gt;"",IFERROR(INDEX('Your rates'!$C$22:$C$25,MATCH($N98,'Your rates'!$B$22:$B$25,0))&amp;"","")=""),", type of clean","")&amp;IF(AND($O98&lt;&gt;"",IFERROR(INDEX('Your rates'!$C$26:$C$30,MATCH($O98,'Your rates'!$B$26:$B$30,0))&amp;"","")=""),", how often",""),3,200))</f>
        <v/>
      </c>
      <c r="H98" s="28">
        <f>IF($A98="","",IF($P98="","",IF(LEN($P98)-LEN(SUBSTITUTE($P98,",",""))+1&gt;SUMPRODUCT(ISNUMBER(SEARCH('Your rates'!$B$31:$B$36,$P98))*1),"Extra not on your list","")))</f>
        <v/>
      </c>
      <c r="I98" s="26">
        <f>IFERROR(TRIM(INDEX(Requests!$A98:$AN98,MATCH(Lists!$B$4,Requests!$A$1:$AN$1,0))&amp;""),"")</f>
        <v/>
      </c>
      <c r="J98" s="26">
        <f>IFERROR(TRIM(INDEX(Requests!$A98:$AN98,MATCH(Lists!$B$5,Requests!$A$1:$AN$1,0))&amp;""),"")</f>
        <v/>
      </c>
      <c r="K98" s="26">
        <f>IFERROR(TRIM(INDEX(Requests!$A98:$AN98,MATCH(Lists!$B$6,Requests!$A$1:$AN$1,0))&amp;""),"")</f>
        <v/>
      </c>
      <c r="L98" s="26">
        <f>IFERROR(TRIM(INDEX(Requests!$A98:$AN98,MATCH(Lists!$B$7,Requests!$A$1:$AN$1,0))&amp;""),"")</f>
        <v/>
      </c>
      <c r="M98" s="26">
        <f>IFERROR(TRIM(INDEX(Requests!$A98:$AN98,MATCH(Lists!$B$8,Requests!$A$1:$AN$1,0))&amp;""),"")</f>
        <v/>
      </c>
      <c r="N98" s="26">
        <f>IFERROR(TRIM(INDEX(Requests!$A98:$AN98,MATCH(Lists!$B$9,Requests!$A$1:$AN$1,0))&amp;""),"")</f>
        <v/>
      </c>
      <c r="O98" s="26">
        <f>IFERROR(TRIM(INDEX(Requests!$A98:$AN98,MATCH(Lists!$B$11,Requests!$A$1:$AN$1,0))&amp;""),"")</f>
        <v/>
      </c>
      <c r="P98" s="26">
        <f>IFERROR(TRIM(INDEX(Requests!$A98:$AN98,MATCH(Lists!$B$10,Requests!$A$1:$AN$1,0))&amp;""),"")</f>
        <v/>
      </c>
      <c r="Q98" s="29">
        <f>IF($A98="","",IFERROR(N(INDEX('Your rates'!$C$6:$C$11,MATCH($J98,'Your rates'!$B$6:$B$11,0))),0))</f>
        <v/>
      </c>
      <c r="R98" s="29">
        <f>IF($A98="","",IFERROR(N(INDEX('Your rates'!$C$12:$C$17,MATCH($K98,'Your rates'!$B$12:$B$17,0))),0))</f>
        <v/>
      </c>
      <c r="S98" s="30">
        <f>IF($A98="","",IFERROR(IF(INDEX('Your rates'!$C$18:$C$21,MATCH($M98,'Your rates'!$B$18:$B$21,0))&amp;""="",1,INDEX('Your rates'!$C$18:$C$21,MATCH($M98,'Your rates'!$B$18:$B$21,0))),1))</f>
        <v/>
      </c>
      <c r="T98" s="30">
        <f>IF($A98="","",IFERROR(IF(INDEX('Your rates'!$C$22:$C$25,MATCH($N98,'Your rates'!$B$22:$B$25,0))&amp;""="",1,INDEX('Your rates'!$C$22:$C$25,MATCH($N98,'Your rates'!$B$22:$B$25,0))),1))</f>
        <v/>
      </c>
      <c r="U98" s="30">
        <f>IF($A98="","",IFERROR(IF(INDEX('Your rates'!$C$26:$C$30,MATCH($O98,'Your rates'!$B$26:$B$30,0))&amp;""="",1,INDEX('Your rates'!$C$26:$C$30,MATCH($O98,'Your rates'!$B$26:$B$30,0))),1))</f>
        <v/>
      </c>
      <c r="V98" s="29">
        <f>IF($A98="","",SUMPRODUCT(ISNUMBER(SEARCH('Your rates'!$B$31:$B$36,$P98))*'Your rates'!$C$31:$C$36))</f>
        <v/>
      </c>
    </row>
    <row r="99">
      <c r="A99" s="26">
        <f>IFERROR(TRIM(INDEX(Requests!$A99:$AN99,MATCH(Lists!$B$2,Requests!$A$1:$AN$1,0))&amp;""),"")</f>
        <v/>
      </c>
      <c r="B99" s="26">
        <f>IFERROR(TRIM(INDEX(Requests!$A99:$AN99,MATCH(Lists!$B$3,Requests!$A$1:$AN$1,0))&amp;""),"")</f>
        <v/>
      </c>
      <c r="C99" s="27">
        <f>IF(OR($A99="",$J99="",$K99="",$M99="",$N99="",'Your rates'!$C$5=""),"",ROUND(MAX(N('Your rates'!$C$37),('Your rates'!$C$5+$Q99+$R99)*$S99*$T99*$U99+$V99),2))</f>
        <v/>
      </c>
      <c r="D99" s="27">
        <f>IF(OR($C99="",N('Your rates'!$C$38)=0),"",ROUND($C99*'Your rates'!$C$38,2))</f>
        <v/>
      </c>
      <c r="E99" s="28">
        <f>IF($A99="","",MID(IF($I99=Lists!$B$13,", office or commercial space","")&amp;IF($L99=Lists!$B$14,", size not sure","")&amp;IF($M99=Lists!$B$15,", not cleaned in a while",""),3,200))</f>
        <v/>
      </c>
      <c r="F99" s="28">
        <f>IF($A99="","",MID(IF($J99="",", bedrooms","")&amp;IF($K99="",", bathrooms","")&amp;IF($M99="",", condition","")&amp;IF($N99="",", which clean","")&amp;IF($O99="",", how often",""),3,200))</f>
        <v/>
      </c>
      <c r="G99" s="28">
        <f>IF($A99="","",MID(IF('Your rates'!$C$5="",", base price","")&amp;IF(AND($J99&lt;&gt;"",IFERROR(INDEX('Your rates'!$C$6:$C$11,MATCH($J99,'Your rates'!$B$6:$B$11,0))&amp;"","")=""),", bedrooms","")&amp;IF(AND($K99&lt;&gt;"",IFERROR(INDEX('Your rates'!$C$12:$C$17,MATCH($K99,'Your rates'!$B$12:$B$17,0))&amp;"","")=""),", bathrooms","")&amp;IF(AND($M99&lt;&gt;"",IFERROR(INDEX('Your rates'!$C$18:$C$21,MATCH($M99,'Your rates'!$B$18:$B$21,0))&amp;"","")=""),", condition","")&amp;IF(AND($N99&lt;&gt;"",IFERROR(INDEX('Your rates'!$C$22:$C$25,MATCH($N99,'Your rates'!$B$22:$B$25,0))&amp;"","")=""),", type of clean","")&amp;IF(AND($O99&lt;&gt;"",IFERROR(INDEX('Your rates'!$C$26:$C$30,MATCH($O99,'Your rates'!$B$26:$B$30,0))&amp;"","")=""),", how often",""),3,200))</f>
        <v/>
      </c>
      <c r="H99" s="28">
        <f>IF($A99="","",IF($P99="","",IF(LEN($P99)-LEN(SUBSTITUTE($P99,",",""))+1&gt;SUMPRODUCT(ISNUMBER(SEARCH('Your rates'!$B$31:$B$36,$P99))*1),"Extra not on your list","")))</f>
        <v/>
      </c>
      <c r="I99" s="26">
        <f>IFERROR(TRIM(INDEX(Requests!$A99:$AN99,MATCH(Lists!$B$4,Requests!$A$1:$AN$1,0))&amp;""),"")</f>
        <v/>
      </c>
      <c r="J99" s="26">
        <f>IFERROR(TRIM(INDEX(Requests!$A99:$AN99,MATCH(Lists!$B$5,Requests!$A$1:$AN$1,0))&amp;""),"")</f>
        <v/>
      </c>
      <c r="K99" s="26">
        <f>IFERROR(TRIM(INDEX(Requests!$A99:$AN99,MATCH(Lists!$B$6,Requests!$A$1:$AN$1,0))&amp;""),"")</f>
        <v/>
      </c>
      <c r="L99" s="26">
        <f>IFERROR(TRIM(INDEX(Requests!$A99:$AN99,MATCH(Lists!$B$7,Requests!$A$1:$AN$1,0))&amp;""),"")</f>
        <v/>
      </c>
      <c r="M99" s="26">
        <f>IFERROR(TRIM(INDEX(Requests!$A99:$AN99,MATCH(Lists!$B$8,Requests!$A$1:$AN$1,0))&amp;""),"")</f>
        <v/>
      </c>
      <c r="N99" s="26">
        <f>IFERROR(TRIM(INDEX(Requests!$A99:$AN99,MATCH(Lists!$B$9,Requests!$A$1:$AN$1,0))&amp;""),"")</f>
        <v/>
      </c>
      <c r="O99" s="26">
        <f>IFERROR(TRIM(INDEX(Requests!$A99:$AN99,MATCH(Lists!$B$11,Requests!$A$1:$AN$1,0))&amp;""),"")</f>
        <v/>
      </c>
      <c r="P99" s="26">
        <f>IFERROR(TRIM(INDEX(Requests!$A99:$AN99,MATCH(Lists!$B$10,Requests!$A$1:$AN$1,0))&amp;""),"")</f>
        <v/>
      </c>
      <c r="Q99" s="29">
        <f>IF($A99="","",IFERROR(N(INDEX('Your rates'!$C$6:$C$11,MATCH($J99,'Your rates'!$B$6:$B$11,0))),0))</f>
        <v/>
      </c>
      <c r="R99" s="29">
        <f>IF($A99="","",IFERROR(N(INDEX('Your rates'!$C$12:$C$17,MATCH($K99,'Your rates'!$B$12:$B$17,0))),0))</f>
        <v/>
      </c>
      <c r="S99" s="30">
        <f>IF($A99="","",IFERROR(IF(INDEX('Your rates'!$C$18:$C$21,MATCH($M99,'Your rates'!$B$18:$B$21,0))&amp;""="",1,INDEX('Your rates'!$C$18:$C$21,MATCH($M99,'Your rates'!$B$18:$B$21,0))),1))</f>
        <v/>
      </c>
      <c r="T99" s="30">
        <f>IF($A99="","",IFERROR(IF(INDEX('Your rates'!$C$22:$C$25,MATCH($N99,'Your rates'!$B$22:$B$25,0))&amp;""="",1,INDEX('Your rates'!$C$22:$C$25,MATCH($N99,'Your rates'!$B$22:$B$25,0))),1))</f>
        <v/>
      </c>
      <c r="U99" s="30">
        <f>IF($A99="","",IFERROR(IF(INDEX('Your rates'!$C$26:$C$30,MATCH($O99,'Your rates'!$B$26:$B$30,0))&amp;""="",1,INDEX('Your rates'!$C$26:$C$30,MATCH($O99,'Your rates'!$B$26:$B$30,0))),1))</f>
        <v/>
      </c>
      <c r="V99" s="29">
        <f>IF($A99="","",SUMPRODUCT(ISNUMBER(SEARCH('Your rates'!$B$31:$B$36,$P99))*'Your rates'!$C$31:$C$36))</f>
        <v/>
      </c>
    </row>
    <row r="100">
      <c r="A100" s="26">
        <f>IFERROR(TRIM(INDEX(Requests!$A100:$AN100,MATCH(Lists!$B$2,Requests!$A$1:$AN$1,0))&amp;""),"")</f>
        <v/>
      </c>
      <c r="B100" s="26">
        <f>IFERROR(TRIM(INDEX(Requests!$A100:$AN100,MATCH(Lists!$B$3,Requests!$A$1:$AN$1,0))&amp;""),"")</f>
        <v/>
      </c>
      <c r="C100" s="27">
        <f>IF(OR($A100="",$J100="",$K100="",$M100="",$N100="",'Your rates'!$C$5=""),"",ROUND(MAX(N('Your rates'!$C$37),('Your rates'!$C$5+$Q100+$R100)*$S100*$T100*$U100+$V100),2))</f>
        <v/>
      </c>
      <c r="D100" s="27">
        <f>IF(OR($C100="",N('Your rates'!$C$38)=0),"",ROUND($C100*'Your rates'!$C$38,2))</f>
        <v/>
      </c>
      <c r="E100" s="28">
        <f>IF($A100="","",MID(IF($I100=Lists!$B$13,", office or commercial space","")&amp;IF($L100=Lists!$B$14,", size not sure","")&amp;IF($M100=Lists!$B$15,", not cleaned in a while",""),3,200))</f>
        <v/>
      </c>
      <c r="F100" s="28">
        <f>IF($A100="","",MID(IF($J100="",", bedrooms","")&amp;IF($K100="",", bathrooms","")&amp;IF($M100="",", condition","")&amp;IF($N100="",", which clean","")&amp;IF($O100="",", how often",""),3,200))</f>
        <v/>
      </c>
      <c r="G100" s="28">
        <f>IF($A100="","",MID(IF('Your rates'!$C$5="",", base price","")&amp;IF(AND($J100&lt;&gt;"",IFERROR(INDEX('Your rates'!$C$6:$C$11,MATCH($J100,'Your rates'!$B$6:$B$11,0))&amp;"","")=""),", bedrooms","")&amp;IF(AND($K100&lt;&gt;"",IFERROR(INDEX('Your rates'!$C$12:$C$17,MATCH($K100,'Your rates'!$B$12:$B$17,0))&amp;"","")=""),", bathrooms","")&amp;IF(AND($M100&lt;&gt;"",IFERROR(INDEX('Your rates'!$C$18:$C$21,MATCH($M100,'Your rates'!$B$18:$B$21,0))&amp;"","")=""),", condition","")&amp;IF(AND($N100&lt;&gt;"",IFERROR(INDEX('Your rates'!$C$22:$C$25,MATCH($N100,'Your rates'!$B$22:$B$25,0))&amp;"","")=""),", type of clean","")&amp;IF(AND($O100&lt;&gt;"",IFERROR(INDEX('Your rates'!$C$26:$C$30,MATCH($O100,'Your rates'!$B$26:$B$30,0))&amp;"","")=""),", how often",""),3,200))</f>
        <v/>
      </c>
      <c r="H100" s="28">
        <f>IF($A100="","",IF($P100="","",IF(LEN($P100)-LEN(SUBSTITUTE($P100,",",""))+1&gt;SUMPRODUCT(ISNUMBER(SEARCH('Your rates'!$B$31:$B$36,$P100))*1),"Extra not on your list","")))</f>
        <v/>
      </c>
      <c r="I100" s="26">
        <f>IFERROR(TRIM(INDEX(Requests!$A100:$AN100,MATCH(Lists!$B$4,Requests!$A$1:$AN$1,0))&amp;""),"")</f>
        <v/>
      </c>
      <c r="J100" s="26">
        <f>IFERROR(TRIM(INDEX(Requests!$A100:$AN100,MATCH(Lists!$B$5,Requests!$A$1:$AN$1,0))&amp;""),"")</f>
        <v/>
      </c>
      <c r="K100" s="26">
        <f>IFERROR(TRIM(INDEX(Requests!$A100:$AN100,MATCH(Lists!$B$6,Requests!$A$1:$AN$1,0))&amp;""),"")</f>
        <v/>
      </c>
      <c r="L100" s="26">
        <f>IFERROR(TRIM(INDEX(Requests!$A100:$AN100,MATCH(Lists!$B$7,Requests!$A$1:$AN$1,0))&amp;""),"")</f>
        <v/>
      </c>
      <c r="M100" s="26">
        <f>IFERROR(TRIM(INDEX(Requests!$A100:$AN100,MATCH(Lists!$B$8,Requests!$A$1:$AN$1,0))&amp;""),"")</f>
        <v/>
      </c>
      <c r="N100" s="26">
        <f>IFERROR(TRIM(INDEX(Requests!$A100:$AN100,MATCH(Lists!$B$9,Requests!$A$1:$AN$1,0))&amp;""),"")</f>
        <v/>
      </c>
      <c r="O100" s="26">
        <f>IFERROR(TRIM(INDEX(Requests!$A100:$AN100,MATCH(Lists!$B$11,Requests!$A$1:$AN$1,0))&amp;""),"")</f>
        <v/>
      </c>
      <c r="P100" s="26">
        <f>IFERROR(TRIM(INDEX(Requests!$A100:$AN100,MATCH(Lists!$B$10,Requests!$A$1:$AN$1,0))&amp;""),"")</f>
        <v/>
      </c>
      <c r="Q100" s="29">
        <f>IF($A100="","",IFERROR(N(INDEX('Your rates'!$C$6:$C$11,MATCH($J100,'Your rates'!$B$6:$B$11,0))),0))</f>
        <v/>
      </c>
      <c r="R100" s="29">
        <f>IF($A100="","",IFERROR(N(INDEX('Your rates'!$C$12:$C$17,MATCH($K100,'Your rates'!$B$12:$B$17,0))),0))</f>
        <v/>
      </c>
      <c r="S100" s="30">
        <f>IF($A100="","",IFERROR(IF(INDEX('Your rates'!$C$18:$C$21,MATCH($M100,'Your rates'!$B$18:$B$21,0))&amp;""="",1,INDEX('Your rates'!$C$18:$C$21,MATCH($M100,'Your rates'!$B$18:$B$21,0))),1))</f>
        <v/>
      </c>
      <c r="T100" s="30">
        <f>IF($A100="","",IFERROR(IF(INDEX('Your rates'!$C$22:$C$25,MATCH($N100,'Your rates'!$B$22:$B$25,0))&amp;""="",1,INDEX('Your rates'!$C$22:$C$25,MATCH($N100,'Your rates'!$B$22:$B$25,0))),1))</f>
        <v/>
      </c>
      <c r="U100" s="30">
        <f>IF($A100="","",IFERROR(IF(INDEX('Your rates'!$C$26:$C$30,MATCH($O100,'Your rates'!$B$26:$B$30,0))&amp;""="",1,INDEX('Your rates'!$C$26:$C$30,MATCH($O100,'Your rates'!$B$26:$B$30,0))),1))</f>
        <v/>
      </c>
      <c r="V100" s="29">
        <f>IF($A100="","",SUMPRODUCT(ISNUMBER(SEARCH('Your rates'!$B$31:$B$36,$P100))*'Your rates'!$C$31:$C$36))</f>
        <v/>
      </c>
    </row>
    <row r="101">
      <c r="A101" s="26">
        <f>IFERROR(TRIM(INDEX(Requests!$A101:$AN101,MATCH(Lists!$B$2,Requests!$A$1:$AN$1,0))&amp;""),"")</f>
        <v/>
      </c>
      <c r="B101" s="26">
        <f>IFERROR(TRIM(INDEX(Requests!$A101:$AN101,MATCH(Lists!$B$3,Requests!$A$1:$AN$1,0))&amp;""),"")</f>
        <v/>
      </c>
      <c r="C101" s="27">
        <f>IF(OR($A101="",$J101="",$K101="",$M101="",$N101="",'Your rates'!$C$5=""),"",ROUND(MAX(N('Your rates'!$C$37),('Your rates'!$C$5+$Q101+$R101)*$S101*$T101*$U101+$V101),2))</f>
        <v/>
      </c>
      <c r="D101" s="27">
        <f>IF(OR($C101="",N('Your rates'!$C$38)=0),"",ROUND($C101*'Your rates'!$C$38,2))</f>
        <v/>
      </c>
      <c r="E101" s="28">
        <f>IF($A101="","",MID(IF($I101=Lists!$B$13,", office or commercial space","")&amp;IF($L101=Lists!$B$14,", size not sure","")&amp;IF($M101=Lists!$B$15,", not cleaned in a while",""),3,200))</f>
        <v/>
      </c>
      <c r="F101" s="28">
        <f>IF($A101="","",MID(IF($J101="",", bedrooms","")&amp;IF($K101="",", bathrooms","")&amp;IF($M101="",", condition","")&amp;IF($N101="",", which clean","")&amp;IF($O101="",", how often",""),3,200))</f>
        <v/>
      </c>
      <c r="G101" s="28">
        <f>IF($A101="","",MID(IF('Your rates'!$C$5="",", base price","")&amp;IF(AND($J101&lt;&gt;"",IFERROR(INDEX('Your rates'!$C$6:$C$11,MATCH($J101,'Your rates'!$B$6:$B$11,0))&amp;"","")=""),", bedrooms","")&amp;IF(AND($K101&lt;&gt;"",IFERROR(INDEX('Your rates'!$C$12:$C$17,MATCH($K101,'Your rates'!$B$12:$B$17,0))&amp;"","")=""),", bathrooms","")&amp;IF(AND($M101&lt;&gt;"",IFERROR(INDEX('Your rates'!$C$18:$C$21,MATCH($M101,'Your rates'!$B$18:$B$21,0))&amp;"","")=""),", condition","")&amp;IF(AND($N101&lt;&gt;"",IFERROR(INDEX('Your rates'!$C$22:$C$25,MATCH($N101,'Your rates'!$B$22:$B$25,0))&amp;"","")=""),", type of clean","")&amp;IF(AND($O101&lt;&gt;"",IFERROR(INDEX('Your rates'!$C$26:$C$30,MATCH($O101,'Your rates'!$B$26:$B$30,0))&amp;"","")=""),", how often",""),3,200))</f>
        <v/>
      </c>
      <c r="H101" s="28">
        <f>IF($A101="","",IF($P101="","",IF(LEN($P101)-LEN(SUBSTITUTE($P101,",",""))+1&gt;SUMPRODUCT(ISNUMBER(SEARCH('Your rates'!$B$31:$B$36,$P101))*1),"Extra not on your list","")))</f>
        <v/>
      </c>
      <c r="I101" s="26">
        <f>IFERROR(TRIM(INDEX(Requests!$A101:$AN101,MATCH(Lists!$B$4,Requests!$A$1:$AN$1,0))&amp;""),"")</f>
        <v/>
      </c>
      <c r="J101" s="26">
        <f>IFERROR(TRIM(INDEX(Requests!$A101:$AN101,MATCH(Lists!$B$5,Requests!$A$1:$AN$1,0))&amp;""),"")</f>
        <v/>
      </c>
      <c r="K101" s="26">
        <f>IFERROR(TRIM(INDEX(Requests!$A101:$AN101,MATCH(Lists!$B$6,Requests!$A$1:$AN$1,0))&amp;""),"")</f>
        <v/>
      </c>
      <c r="L101" s="26">
        <f>IFERROR(TRIM(INDEX(Requests!$A101:$AN101,MATCH(Lists!$B$7,Requests!$A$1:$AN$1,0))&amp;""),"")</f>
        <v/>
      </c>
      <c r="M101" s="26">
        <f>IFERROR(TRIM(INDEX(Requests!$A101:$AN101,MATCH(Lists!$B$8,Requests!$A$1:$AN$1,0))&amp;""),"")</f>
        <v/>
      </c>
      <c r="N101" s="26">
        <f>IFERROR(TRIM(INDEX(Requests!$A101:$AN101,MATCH(Lists!$B$9,Requests!$A$1:$AN$1,0))&amp;""),"")</f>
        <v/>
      </c>
      <c r="O101" s="26">
        <f>IFERROR(TRIM(INDEX(Requests!$A101:$AN101,MATCH(Lists!$B$11,Requests!$A$1:$AN$1,0))&amp;""),"")</f>
        <v/>
      </c>
      <c r="P101" s="26">
        <f>IFERROR(TRIM(INDEX(Requests!$A101:$AN101,MATCH(Lists!$B$10,Requests!$A$1:$AN$1,0))&amp;""),"")</f>
        <v/>
      </c>
      <c r="Q101" s="29">
        <f>IF($A101="","",IFERROR(N(INDEX('Your rates'!$C$6:$C$11,MATCH($J101,'Your rates'!$B$6:$B$11,0))),0))</f>
        <v/>
      </c>
      <c r="R101" s="29">
        <f>IF($A101="","",IFERROR(N(INDEX('Your rates'!$C$12:$C$17,MATCH($K101,'Your rates'!$B$12:$B$17,0))),0))</f>
        <v/>
      </c>
      <c r="S101" s="30">
        <f>IF($A101="","",IFERROR(IF(INDEX('Your rates'!$C$18:$C$21,MATCH($M101,'Your rates'!$B$18:$B$21,0))&amp;""="",1,INDEX('Your rates'!$C$18:$C$21,MATCH($M101,'Your rates'!$B$18:$B$21,0))),1))</f>
        <v/>
      </c>
      <c r="T101" s="30">
        <f>IF($A101="","",IFERROR(IF(INDEX('Your rates'!$C$22:$C$25,MATCH($N101,'Your rates'!$B$22:$B$25,0))&amp;""="",1,INDEX('Your rates'!$C$22:$C$25,MATCH($N101,'Your rates'!$B$22:$B$25,0))),1))</f>
        <v/>
      </c>
      <c r="U101" s="30">
        <f>IF($A101="","",IFERROR(IF(INDEX('Your rates'!$C$26:$C$30,MATCH($O101,'Your rates'!$B$26:$B$30,0))&amp;""="",1,INDEX('Your rates'!$C$26:$C$30,MATCH($O101,'Your rates'!$B$26:$B$30,0))),1))</f>
        <v/>
      </c>
      <c r="V101" s="29">
        <f>IF($A101="","",SUMPRODUCT(ISNUMBER(SEARCH('Your rates'!$B$31:$B$36,$P101))*'Your rates'!$C$31:$C$36))</f>
        <v/>
      </c>
    </row>
    <row r="102">
      <c r="A102" s="26">
        <f>IFERROR(TRIM(INDEX(Requests!$A102:$AN102,MATCH(Lists!$B$2,Requests!$A$1:$AN$1,0))&amp;""),"")</f>
        <v/>
      </c>
      <c r="B102" s="26">
        <f>IFERROR(TRIM(INDEX(Requests!$A102:$AN102,MATCH(Lists!$B$3,Requests!$A$1:$AN$1,0))&amp;""),"")</f>
        <v/>
      </c>
      <c r="C102" s="27">
        <f>IF(OR($A102="",$J102="",$K102="",$M102="",$N102="",'Your rates'!$C$5=""),"",ROUND(MAX(N('Your rates'!$C$37),('Your rates'!$C$5+$Q102+$R102)*$S102*$T102*$U102+$V102),2))</f>
        <v/>
      </c>
      <c r="D102" s="27">
        <f>IF(OR($C102="",N('Your rates'!$C$38)=0),"",ROUND($C102*'Your rates'!$C$38,2))</f>
        <v/>
      </c>
      <c r="E102" s="28">
        <f>IF($A102="","",MID(IF($I102=Lists!$B$13,", office or commercial space","")&amp;IF($L102=Lists!$B$14,", size not sure","")&amp;IF($M102=Lists!$B$15,", not cleaned in a while",""),3,200))</f>
        <v/>
      </c>
      <c r="F102" s="28">
        <f>IF($A102="","",MID(IF($J102="",", bedrooms","")&amp;IF($K102="",", bathrooms","")&amp;IF($M102="",", condition","")&amp;IF($N102="",", which clean","")&amp;IF($O102="",", how often",""),3,200))</f>
        <v/>
      </c>
      <c r="G102" s="28">
        <f>IF($A102="","",MID(IF('Your rates'!$C$5="",", base price","")&amp;IF(AND($J102&lt;&gt;"",IFERROR(INDEX('Your rates'!$C$6:$C$11,MATCH($J102,'Your rates'!$B$6:$B$11,0))&amp;"","")=""),", bedrooms","")&amp;IF(AND($K102&lt;&gt;"",IFERROR(INDEX('Your rates'!$C$12:$C$17,MATCH($K102,'Your rates'!$B$12:$B$17,0))&amp;"","")=""),", bathrooms","")&amp;IF(AND($M102&lt;&gt;"",IFERROR(INDEX('Your rates'!$C$18:$C$21,MATCH($M102,'Your rates'!$B$18:$B$21,0))&amp;"","")=""),", condition","")&amp;IF(AND($N102&lt;&gt;"",IFERROR(INDEX('Your rates'!$C$22:$C$25,MATCH($N102,'Your rates'!$B$22:$B$25,0))&amp;"","")=""),", type of clean","")&amp;IF(AND($O102&lt;&gt;"",IFERROR(INDEX('Your rates'!$C$26:$C$30,MATCH($O102,'Your rates'!$B$26:$B$30,0))&amp;"","")=""),", how often",""),3,200))</f>
        <v/>
      </c>
      <c r="H102" s="28">
        <f>IF($A102="","",IF($P102="","",IF(LEN($P102)-LEN(SUBSTITUTE($P102,",",""))+1&gt;SUMPRODUCT(ISNUMBER(SEARCH('Your rates'!$B$31:$B$36,$P102))*1),"Extra not on your list","")))</f>
        <v/>
      </c>
      <c r="I102" s="26">
        <f>IFERROR(TRIM(INDEX(Requests!$A102:$AN102,MATCH(Lists!$B$4,Requests!$A$1:$AN$1,0))&amp;""),"")</f>
        <v/>
      </c>
      <c r="J102" s="26">
        <f>IFERROR(TRIM(INDEX(Requests!$A102:$AN102,MATCH(Lists!$B$5,Requests!$A$1:$AN$1,0))&amp;""),"")</f>
        <v/>
      </c>
      <c r="K102" s="26">
        <f>IFERROR(TRIM(INDEX(Requests!$A102:$AN102,MATCH(Lists!$B$6,Requests!$A$1:$AN$1,0))&amp;""),"")</f>
        <v/>
      </c>
      <c r="L102" s="26">
        <f>IFERROR(TRIM(INDEX(Requests!$A102:$AN102,MATCH(Lists!$B$7,Requests!$A$1:$AN$1,0))&amp;""),"")</f>
        <v/>
      </c>
      <c r="M102" s="26">
        <f>IFERROR(TRIM(INDEX(Requests!$A102:$AN102,MATCH(Lists!$B$8,Requests!$A$1:$AN$1,0))&amp;""),"")</f>
        <v/>
      </c>
      <c r="N102" s="26">
        <f>IFERROR(TRIM(INDEX(Requests!$A102:$AN102,MATCH(Lists!$B$9,Requests!$A$1:$AN$1,0))&amp;""),"")</f>
        <v/>
      </c>
      <c r="O102" s="26">
        <f>IFERROR(TRIM(INDEX(Requests!$A102:$AN102,MATCH(Lists!$B$11,Requests!$A$1:$AN$1,0))&amp;""),"")</f>
        <v/>
      </c>
      <c r="P102" s="26">
        <f>IFERROR(TRIM(INDEX(Requests!$A102:$AN102,MATCH(Lists!$B$10,Requests!$A$1:$AN$1,0))&amp;""),"")</f>
        <v/>
      </c>
      <c r="Q102" s="29">
        <f>IF($A102="","",IFERROR(N(INDEX('Your rates'!$C$6:$C$11,MATCH($J102,'Your rates'!$B$6:$B$11,0))),0))</f>
        <v/>
      </c>
      <c r="R102" s="29">
        <f>IF($A102="","",IFERROR(N(INDEX('Your rates'!$C$12:$C$17,MATCH($K102,'Your rates'!$B$12:$B$17,0))),0))</f>
        <v/>
      </c>
      <c r="S102" s="30">
        <f>IF($A102="","",IFERROR(IF(INDEX('Your rates'!$C$18:$C$21,MATCH($M102,'Your rates'!$B$18:$B$21,0))&amp;""="",1,INDEX('Your rates'!$C$18:$C$21,MATCH($M102,'Your rates'!$B$18:$B$21,0))),1))</f>
        <v/>
      </c>
      <c r="T102" s="30">
        <f>IF($A102="","",IFERROR(IF(INDEX('Your rates'!$C$22:$C$25,MATCH($N102,'Your rates'!$B$22:$B$25,0))&amp;""="",1,INDEX('Your rates'!$C$22:$C$25,MATCH($N102,'Your rates'!$B$22:$B$25,0))),1))</f>
        <v/>
      </c>
      <c r="U102" s="30">
        <f>IF($A102="","",IFERROR(IF(INDEX('Your rates'!$C$26:$C$30,MATCH($O102,'Your rates'!$B$26:$B$30,0))&amp;""="",1,INDEX('Your rates'!$C$26:$C$30,MATCH($O102,'Your rates'!$B$26:$B$30,0))),1))</f>
        <v/>
      </c>
      <c r="V102" s="29">
        <f>IF($A102="","",SUMPRODUCT(ISNUMBER(SEARCH('Your rates'!$B$31:$B$36,$P102))*'Your rates'!$C$31:$C$36))</f>
        <v/>
      </c>
    </row>
    <row r="103">
      <c r="A103" s="26">
        <f>IFERROR(TRIM(INDEX(Requests!$A103:$AN103,MATCH(Lists!$B$2,Requests!$A$1:$AN$1,0))&amp;""),"")</f>
        <v/>
      </c>
      <c r="B103" s="26">
        <f>IFERROR(TRIM(INDEX(Requests!$A103:$AN103,MATCH(Lists!$B$3,Requests!$A$1:$AN$1,0))&amp;""),"")</f>
        <v/>
      </c>
      <c r="C103" s="27">
        <f>IF(OR($A103="",$J103="",$K103="",$M103="",$N103="",'Your rates'!$C$5=""),"",ROUND(MAX(N('Your rates'!$C$37),('Your rates'!$C$5+$Q103+$R103)*$S103*$T103*$U103+$V103),2))</f>
        <v/>
      </c>
      <c r="D103" s="27">
        <f>IF(OR($C103="",N('Your rates'!$C$38)=0),"",ROUND($C103*'Your rates'!$C$38,2))</f>
        <v/>
      </c>
      <c r="E103" s="28">
        <f>IF($A103="","",MID(IF($I103=Lists!$B$13,", office or commercial space","")&amp;IF($L103=Lists!$B$14,", size not sure","")&amp;IF($M103=Lists!$B$15,", not cleaned in a while",""),3,200))</f>
        <v/>
      </c>
      <c r="F103" s="28">
        <f>IF($A103="","",MID(IF($J103="",", bedrooms","")&amp;IF($K103="",", bathrooms","")&amp;IF($M103="",", condition","")&amp;IF($N103="",", which clean","")&amp;IF($O103="",", how often",""),3,200))</f>
        <v/>
      </c>
      <c r="G103" s="28">
        <f>IF($A103="","",MID(IF('Your rates'!$C$5="",", base price","")&amp;IF(AND($J103&lt;&gt;"",IFERROR(INDEX('Your rates'!$C$6:$C$11,MATCH($J103,'Your rates'!$B$6:$B$11,0))&amp;"","")=""),", bedrooms","")&amp;IF(AND($K103&lt;&gt;"",IFERROR(INDEX('Your rates'!$C$12:$C$17,MATCH($K103,'Your rates'!$B$12:$B$17,0))&amp;"","")=""),", bathrooms","")&amp;IF(AND($M103&lt;&gt;"",IFERROR(INDEX('Your rates'!$C$18:$C$21,MATCH($M103,'Your rates'!$B$18:$B$21,0))&amp;"","")=""),", condition","")&amp;IF(AND($N103&lt;&gt;"",IFERROR(INDEX('Your rates'!$C$22:$C$25,MATCH($N103,'Your rates'!$B$22:$B$25,0))&amp;"","")=""),", type of clean","")&amp;IF(AND($O103&lt;&gt;"",IFERROR(INDEX('Your rates'!$C$26:$C$30,MATCH($O103,'Your rates'!$B$26:$B$30,0))&amp;"","")=""),", how often",""),3,200))</f>
        <v/>
      </c>
      <c r="H103" s="28">
        <f>IF($A103="","",IF($P103="","",IF(LEN($P103)-LEN(SUBSTITUTE($P103,",",""))+1&gt;SUMPRODUCT(ISNUMBER(SEARCH('Your rates'!$B$31:$B$36,$P103))*1),"Extra not on your list","")))</f>
        <v/>
      </c>
      <c r="I103" s="26">
        <f>IFERROR(TRIM(INDEX(Requests!$A103:$AN103,MATCH(Lists!$B$4,Requests!$A$1:$AN$1,0))&amp;""),"")</f>
        <v/>
      </c>
      <c r="J103" s="26">
        <f>IFERROR(TRIM(INDEX(Requests!$A103:$AN103,MATCH(Lists!$B$5,Requests!$A$1:$AN$1,0))&amp;""),"")</f>
        <v/>
      </c>
      <c r="K103" s="26">
        <f>IFERROR(TRIM(INDEX(Requests!$A103:$AN103,MATCH(Lists!$B$6,Requests!$A$1:$AN$1,0))&amp;""),"")</f>
        <v/>
      </c>
      <c r="L103" s="26">
        <f>IFERROR(TRIM(INDEX(Requests!$A103:$AN103,MATCH(Lists!$B$7,Requests!$A$1:$AN$1,0))&amp;""),"")</f>
        <v/>
      </c>
      <c r="M103" s="26">
        <f>IFERROR(TRIM(INDEX(Requests!$A103:$AN103,MATCH(Lists!$B$8,Requests!$A$1:$AN$1,0))&amp;""),"")</f>
        <v/>
      </c>
      <c r="N103" s="26">
        <f>IFERROR(TRIM(INDEX(Requests!$A103:$AN103,MATCH(Lists!$B$9,Requests!$A$1:$AN$1,0))&amp;""),"")</f>
        <v/>
      </c>
      <c r="O103" s="26">
        <f>IFERROR(TRIM(INDEX(Requests!$A103:$AN103,MATCH(Lists!$B$11,Requests!$A$1:$AN$1,0))&amp;""),"")</f>
        <v/>
      </c>
      <c r="P103" s="26">
        <f>IFERROR(TRIM(INDEX(Requests!$A103:$AN103,MATCH(Lists!$B$10,Requests!$A$1:$AN$1,0))&amp;""),"")</f>
        <v/>
      </c>
      <c r="Q103" s="29">
        <f>IF($A103="","",IFERROR(N(INDEX('Your rates'!$C$6:$C$11,MATCH($J103,'Your rates'!$B$6:$B$11,0))),0))</f>
        <v/>
      </c>
      <c r="R103" s="29">
        <f>IF($A103="","",IFERROR(N(INDEX('Your rates'!$C$12:$C$17,MATCH($K103,'Your rates'!$B$12:$B$17,0))),0))</f>
        <v/>
      </c>
      <c r="S103" s="30">
        <f>IF($A103="","",IFERROR(IF(INDEX('Your rates'!$C$18:$C$21,MATCH($M103,'Your rates'!$B$18:$B$21,0))&amp;""="",1,INDEX('Your rates'!$C$18:$C$21,MATCH($M103,'Your rates'!$B$18:$B$21,0))),1))</f>
        <v/>
      </c>
      <c r="T103" s="30">
        <f>IF($A103="","",IFERROR(IF(INDEX('Your rates'!$C$22:$C$25,MATCH($N103,'Your rates'!$B$22:$B$25,0))&amp;""="",1,INDEX('Your rates'!$C$22:$C$25,MATCH($N103,'Your rates'!$B$22:$B$25,0))),1))</f>
        <v/>
      </c>
      <c r="U103" s="30">
        <f>IF($A103="","",IFERROR(IF(INDEX('Your rates'!$C$26:$C$30,MATCH($O103,'Your rates'!$B$26:$B$30,0))&amp;""="",1,INDEX('Your rates'!$C$26:$C$30,MATCH($O103,'Your rates'!$B$26:$B$30,0))),1))</f>
        <v/>
      </c>
      <c r="V103" s="29">
        <f>IF($A103="","",SUMPRODUCT(ISNUMBER(SEARCH('Your rates'!$B$31:$B$36,$P103))*'Your rates'!$C$31:$C$36))</f>
        <v/>
      </c>
    </row>
    <row r="104">
      <c r="A104" s="26">
        <f>IFERROR(TRIM(INDEX(Requests!$A104:$AN104,MATCH(Lists!$B$2,Requests!$A$1:$AN$1,0))&amp;""),"")</f>
        <v/>
      </c>
      <c r="B104" s="26">
        <f>IFERROR(TRIM(INDEX(Requests!$A104:$AN104,MATCH(Lists!$B$3,Requests!$A$1:$AN$1,0))&amp;""),"")</f>
        <v/>
      </c>
      <c r="C104" s="27">
        <f>IF(OR($A104="",$J104="",$K104="",$M104="",$N104="",'Your rates'!$C$5=""),"",ROUND(MAX(N('Your rates'!$C$37),('Your rates'!$C$5+$Q104+$R104)*$S104*$T104*$U104+$V104),2))</f>
        <v/>
      </c>
      <c r="D104" s="27">
        <f>IF(OR($C104="",N('Your rates'!$C$38)=0),"",ROUND($C104*'Your rates'!$C$38,2))</f>
        <v/>
      </c>
      <c r="E104" s="28">
        <f>IF($A104="","",MID(IF($I104=Lists!$B$13,", office or commercial space","")&amp;IF($L104=Lists!$B$14,", size not sure","")&amp;IF($M104=Lists!$B$15,", not cleaned in a while",""),3,200))</f>
        <v/>
      </c>
      <c r="F104" s="28">
        <f>IF($A104="","",MID(IF($J104="",", bedrooms","")&amp;IF($K104="",", bathrooms","")&amp;IF($M104="",", condition","")&amp;IF($N104="",", which clean","")&amp;IF($O104="",", how often",""),3,200))</f>
        <v/>
      </c>
      <c r="G104" s="28">
        <f>IF($A104="","",MID(IF('Your rates'!$C$5="",", base price","")&amp;IF(AND($J104&lt;&gt;"",IFERROR(INDEX('Your rates'!$C$6:$C$11,MATCH($J104,'Your rates'!$B$6:$B$11,0))&amp;"","")=""),", bedrooms","")&amp;IF(AND($K104&lt;&gt;"",IFERROR(INDEX('Your rates'!$C$12:$C$17,MATCH($K104,'Your rates'!$B$12:$B$17,0))&amp;"","")=""),", bathrooms","")&amp;IF(AND($M104&lt;&gt;"",IFERROR(INDEX('Your rates'!$C$18:$C$21,MATCH($M104,'Your rates'!$B$18:$B$21,0))&amp;"","")=""),", condition","")&amp;IF(AND($N104&lt;&gt;"",IFERROR(INDEX('Your rates'!$C$22:$C$25,MATCH($N104,'Your rates'!$B$22:$B$25,0))&amp;"","")=""),", type of clean","")&amp;IF(AND($O104&lt;&gt;"",IFERROR(INDEX('Your rates'!$C$26:$C$30,MATCH($O104,'Your rates'!$B$26:$B$30,0))&amp;"","")=""),", how often",""),3,200))</f>
        <v/>
      </c>
      <c r="H104" s="28">
        <f>IF($A104="","",IF($P104="","",IF(LEN($P104)-LEN(SUBSTITUTE($P104,",",""))+1&gt;SUMPRODUCT(ISNUMBER(SEARCH('Your rates'!$B$31:$B$36,$P104))*1),"Extra not on your list","")))</f>
        <v/>
      </c>
      <c r="I104" s="26">
        <f>IFERROR(TRIM(INDEX(Requests!$A104:$AN104,MATCH(Lists!$B$4,Requests!$A$1:$AN$1,0))&amp;""),"")</f>
        <v/>
      </c>
      <c r="J104" s="26">
        <f>IFERROR(TRIM(INDEX(Requests!$A104:$AN104,MATCH(Lists!$B$5,Requests!$A$1:$AN$1,0))&amp;""),"")</f>
        <v/>
      </c>
      <c r="K104" s="26">
        <f>IFERROR(TRIM(INDEX(Requests!$A104:$AN104,MATCH(Lists!$B$6,Requests!$A$1:$AN$1,0))&amp;""),"")</f>
        <v/>
      </c>
      <c r="L104" s="26">
        <f>IFERROR(TRIM(INDEX(Requests!$A104:$AN104,MATCH(Lists!$B$7,Requests!$A$1:$AN$1,0))&amp;""),"")</f>
        <v/>
      </c>
      <c r="M104" s="26">
        <f>IFERROR(TRIM(INDEX(Requests!$A104:$AN104,MATCH(Lists!$B$8,Requests!$A$1:$AN$1,0))&amp;""),"")</f>
        <v/>
      </c>
      <c r="N104" s="26">
        <f>IFERROR(TRIM(INDEX(Requests!$A104:$AN104,MATCH(Lists!$B$9,Requests!$A$1:$AN$1,0))&amp;""),"")</f>
        <v/>
      </c>
      <c r="O104" s="26">
        <f>IFERROR(TRIM(INDEX(Requests!$A104:$AN104,MATCH(Lists!$B$11,Requests!$A$1:$AN$1,0))&amp;""),"")</f>
        <v/>
      </c>
      <c r="P104" s="26">
        <f>IFERROR(TRIM(INDEX(Requests!$A104:$AN104,MATCH(Lists!$B$10,Requests!$A$1:$AN$1,0))&amp;""),"")</f>
        <v/>
      </c>
      <c r="Q104" s="29">
        <f>IF($A104="","",IFERROR(N(INDEX('Your rates'!$C$6:$C$11,MATCH($J104,'Your rates'!$B$6:$B$11,0))),0))</f>
        <v/>
      </c>
      <c r="R104" s="29">
        <f>IF($A104="","",IFERROR(N(INDEX('Your rates'!$C$12:$C$17,MATCH($K104,'Your rates'!$B$12:$B$17,0))),0))</f>
        <v/>
      </c>
      <c r="S104" s="30">
        <f>IF($A104="","",IFERROR(IF(INDEX('Your rates'!$C$18:$C$21,MATCH($M104,'Your rates'!$B$18:$B$21,0))&amp;""="",1,INDEX('Your rates'!$C$18:$C$21,MATCH($M104,'Your rates'!$B$18:$B$21,0))),1))</f>
        <v/>
      </c>
      <c r="T104" s="30">
        <f>IF($A104="","",IFERROR(IF(INDEX('Your rates'!$C$22:$C$25,MATCH($N104,'Your rates'!$B$22:$B$25,0))&amp;""="",1,INDEX('Your rates'!$C$22:$C$25,MATCH($N104,'Your rates'!$B$22:$B$25,0))),1))</f>
        <v/>
      </c>
      <c r="U104" s="30">
        <f>IF($A104="","",IFERROR(IF(INDEX('Your rates'!$C$26:$C$30,MATCH($O104,'Your rates'!$B$26:$B$30,0))&amp;""="",1,INDEX('Your rates'!$C$26:$C$30,MATCH($O104,'Your rates'!$B$26:$B$30,0))),1))</f>
        <v/>
      </c>
      <c r="V104" s="29">
        <f>IF($A104="","",SUMPRODUCT(ISNUMBER(SEARCH('Your rates'!$B$31:$B$36,$P104))*'Your rates'!$C$31:$C$36))</f>
        <v/>
      </c>
    </row>
    <row r="105">
      <c r="A105" s="26">
        <f>IFERROR(TRIM(INDEX(Requests!$A105:$AN105,MATCH(Lists!$B$2,Requests!$A$1:$AN$1,0))&amp;""),"")</f>
        <v/>
      </c>
      <c r="B105" s="26">
        <f>IFERROR(TRIM(INDEX(Requests!$A105:$AN105,MATCH(Lists!$B$3,Requests!$A$1:$AN$1,0))&amp;""),"")</f>
        <v/>
      </c>
      <c r="C105" s="27">
        <f>IF(OR($A105="",$J105="",$K105="",$M105="",$N105="",'Your rates'!$C$5=""),"",ROUND(MAX(N('Your rates'!$C$37),('Your rates'!$C$5+$Q105+$R105)*$S105*$T105*$U105+$V105),2))</f>
        <v/>
      </c>
      <c r="D105" s="27">
        <f>IF(OR($C105="",N('Your rates'!$C$38)=0),"",ROUND($C105*'Your rates'!$C$38,2))</f>
        <v/>
      </c>
      <c r="E105" s="28">
        <f>IF($A105="","",MID(IF($I105=Lists!$B$13,", office or commercial space","")&amp;IF($L105=Lists!$B$14,", size not sure","")&amp;IF($M105=Lists!$B$15,", not cleaned in a while",""),3,200))</f>
        <v/>
      </c>
      <c r="F105" s="28">
        <f>IF($A105="","",MID(IF($J105="",", bedrooms","")&amp;IF($K105="",", bathrooms","")&amp;IF($M105="",", condition","")&amp;IF($N105="",", which clean","")&amp;IF($O105="",", how often",""),3,200))</f>
        <v/>
      </c>
      <c r="G105" s="28">
        <f>IF($A105="","",MID(IF('Your rates'!$C$5="",", base price","")&amp;IF(AND($J105&lt;&gt;"",IFERROR(INDEX('Your rates'!$C$6:$C$11,MATCH($J105,'Your rates'!$B$6:$B$11,0))&amp;"","")=""),", bedrooms","")&amp;IF(AND($K105&lt;&gt;"",IFERROR(INDEX('Your rates'!$C$12:$C$17,MATCH($K105,'Your rates'!$B$12:$B$17,0))&amp;"","")=""),", bathrooms","")&amp;IF(AND($M105&lt;&gt;"",IFERROR(INDEX('Your rates'!$C$18:$C$21,MATCH($M105,'Your rates'!$B$18:$B$21,0))&amp;"","")=""),", condition","")&amp;IF(AND($N105&lt;&gt;"",IFERROR(INDEX('Your rates'!$C$22:$C$25,MATCH($N105,'Your rates'!$B$22:$B$25,0))&amp;"","")=""),", type of clean","")&amp;IF(AND($O105&lt;&gt;"",IFERROR(INDEX('Your rates'!$C$26:$C$30,MATCH($O105,'Your rates'!$B$26:$B$30,0))&amp;"","")=""),", how often",""),3,200))</f>
        <v/>
      </c>
      <c r="H105" s="28">
        <f>IF($A105="","",IF($P105="","",IF(LEN($P105)-LEN(SUBSTITUTE($P105,",",""))+1&gt;SUMPRODUCT(ISNUMBER(SEARCH('Your rates'!$B$31:$B$36,$P105))*1),"Extra not on your list","")))</f>
        <v/>
      </c>
      <c r="I105" s="26">
        <f>IFERROR(TRIM(INDEX(Requests!$A105:$AN105,MATCH(Lists!$B$4,Requests!$A$1:$AN$1,0))&amp;""),"")</f>
        <v/>
      </c>
      <c r="J105" s="26">
        <f>IFERROR(TRIM(INDEX(Requests!$A105:$AN105,MATCH(Lists!$B$5,Requests!$A$1:$AN$1,0))&amp;""),"")</f>
        <v/>
      </c>
      <c r="K105" s="26">
        <f>IFERROR(TRIM(INDEX(Requests!$A105:$AN105,MATCH(Lists!$B$6,Requests!$A$1:$AN$1,0))&amp;""),"")</f>
        <v/>
      </c>
      <c r="L105" s="26">
        <f>IFERROR(TRIM(INDEX(Requests!$A105:$AN105,MATCH(Lists!$B$7,Requests!$A$1:$AN$1,0))&amp;""),"")</f>
        <v/>
      </c>
      <c r="M105" s="26">
        <f>IFERROR(TRIM(INDEX(Requests!$A105:$AN105,MATCH(Lists!$B$8,Requests!$A$1:$AN$1,0))&amp;""),"")</f>
        <v/>
      </c>
      <c r="N105" s="26">
        <f>IFERROR(TRIM(INDEX(Requests!$A105:$AN105,MATCH(Lists!$B$9,Requests!$A$1:$AN$1,0))&amp;""),"")</f>
        <v/>
      </c>
      <c r="O105" s="26">
        <f>IFERROR(TRIM(INDEX(Requests!$A105:$AN105,MATCH(Lists!$B$11,Requests!$A$1:$AN$1,0))&amp;""),"")</f>
        <v/>
      </c>
      <c r="P105" s="26">
        <f>IFERROR(TRIM(INDEX(Requests!$A105:$AN105,MATCH(Lists!$B$10,Requests!$A$1:$AN$1,0))&amp;""),"")</f>
        <v/>
      </c>
      <c r="Q105" s="29">
        <f>IF($A105="","",IFERROR(N(INDEX('Your rates'!$C$6:$C$11,MATCH($J105,'Your rates'!$B$6:$B$11,0))),0))</f>
        <v/>
      </c>
      <c r="R105" s="29">
        <f>IF($A105="","",IFERROR(N(INDEX('Your rates'!$C$12:$C$17,MATCH($K105,'Your rates'!$B$12:$B$17,0))),0))</f>
        <v/>
      </c>
      <c r="S105" s="30">
        <f>IF($A105="","",IFERROR(IF(INDEX('Your rates'!$C$18:$C$21,MATCH($M105,'Your rates'!$B$18:$B$21,0))&amp;""="",1,INDEX('Your rates'!$C$18:$C$21,MATCH($M105,'Your rates'!$B$18:$B$21,0))),1))</f>
        <v/>
      </c>
      <c r="T105" s="30">
        <f>IF($A105="","",IFERROR(IF(INDEX('Your rates'!$C$22:$C$25,MATCH($N105,'Your rates'!$B$22:$B$25,0))&amp;""="",1,INDEX('Your rates'!$C$22:$C$25,MATCH($N105,'Your rates'!$B$22:$B$25,0))),1))</f>
        <v/>
      </c>
      <c r="U105" s="30">
        <f>IF($A105="","",IFERROR(IF(INDEX('Your rates'!$C$26:$C$30,MATCH($O105,'Your rates'!$B$26:$B$30,0))&amp;""="",1,INDEX('Your rates'!$C$26:$C$30,MATCH($O105,'Your rates'!$B$26:$B$30,0))),1))</f>
        <v/>
      </c>
      <c r="V105" s="29">
        <f>IF($A105="","",SUMPRODUCT(ISNUMBER(SEARCH('Your rates'!$B$31:$B$36,$P105))*'Your rates'!$C$31:$C$36))</f>
        <v/>
      </c>
    </row>
    <row r="106">
      <c r="A106" s="26">
        <f>IFERROR(TRIM(INDEX(Requests!$A106:$AN106,MATCH(Lists!$B$2,Requests!$A$1:$AN$1,0))&amp;""),"")</f>
        <v/>
      </c>
      <c r="B106" s="26">
        <f>IFERROR(TRIM(INDEX(Requests!$A106:$AN106,MATCH(Lists!$B$3,Requests!$A$1:$AN$1,0))&amp;""),"")</f>
        <v/>
      </c>
      <c r="C106" s="27">
        <f>IF(OR($A106="",$J106="",$K106="",$M106="",$N106="",'Your rates'!$C$5=""),"",ROUND(MAX(N('Your rates'!$C$37),('Your rates'!$C$5+$Q106+$R106)*$S106*$T106*$U106+$V106),2))</f>
        <v/>
      </c>
      <c r="D106" s="27">
        <f>IF(OR($C106="",N('Your rates'!$C$38)=0),"",ROUND($C106*'Your rates'!$C$38,2))</f>
        <v/>
      </c>
      <c r="E106" s="28">
        <f>IF($A106="","",MID(IF($I106=Lists!$B$13,", office or commercial space","")&amp;IF($L106=Lists!$B$14,", size not sure","")&amp;IF($M106=Lists!$B$15,", not cleaned in a while",""),3,200))</f>
        <v/>
      </c>
      <c r="F106" s="28">
        <f>IF($A106="","",MID(IF($J106="",", bedrooms","")&amp;IF($K106="",", bathrooms","")&amp;IF($M106="",", condition","")&amp;IF($N106="",", which clean","")&amp;IF($O106="",", how often",""),3,200))</f>
        <v/>
      </c>
      <c r="G106" s="28">
        <f>IF($A106="","",MID(IF('Your rates'!$C$5="",", base price","")&amp;IF(AND($J106&lt;&gt;"",IFERROR(INDEX('Your rates'!$C$6:$C$11,MATCH($J106,'Your rates'!$B$6:$B$11,0))&amp;"","")=""),", bedrooms","")&amp;IF(AND($K106&lt;&gt;"",IFERROR(INDEX('Your rates'!$C$12:$C$17,MATCH($K106,'Your rates'!$B$12:$B$17,0))&amp;"","")=""),", bathrooms","")&amp;IF(AND($M106&lt;&gt;"",IFERROR(INDEX('Your rates'!$C$18:$C$21,MATCH($M106,'Your rates'!$B$18:$B$21,0))&amp;"","")=""),", condition","")&amp;IF(AND($N106&lt;&gt;"",IFERROR(INDEX('Your rates'!$C$22:$C$25,MATCH($N106,'Your rates'!$B$22:$B$25,0))&amp;"","")=""),", type of clean","")&amp;IF(AND($O106&lt;&gt;"",IFERROR(INDEX('Your rates'!$C$26:$C$30,MATCH($O106,'Your rates'!$B$26:$B$30,0))&amp;"","")=""),", how often",""),3,200))</f>
        <v/>
      </c>
      <c r="H106" s="28">
        <f>IF($A106="","",IF($P106="","",IF(LEN($P106)-LEN(SUBSTITUTE($P106,",",""))+1&gt;SUMPRODUCT(ISNUMBER(SEARCH('Your rates'!$B$31:$B$36,$P106))*1),"Extra not on your list","")))</f>
        <v/>
      </c>
      <c r="I106" s="26">
        <f>IFERROR(TRIM(INDEX(Requests!$A106:$AN106,MATCH(Lists!$B$4,Requests!$A$1:$AN$1,0))&amp;""),"")</f>
        <v/>
      </c>
      <c r="J106" s="26">
        <f>IFERROR(TRIM(INDEX(Requests!$A106:$AN106,MATCH(Lists!$B$5,Requests!$A$1:$AN$1,0))&amp;""),"")</f>
        <v/>
      </c>
      <c r="K106" s="26">
        <f>IFERROR(TRIM(INDEX(Requests!$A106:$AN106,MATCH(Lists!$B$6,Requests!$A$1:$AN$1,0))&amp;""),"")</f>
        <v/>
      </c>
      <c r="L106" s="26">
        <f>IFERROR(TRIM(INDEX(Requests!$A106:$AN106,MATCH(Lists!$B$7,Requests!$A$1:$AN$1,0))&amp;""),"")</f>
        <v/>
      </c>
      <c r="M106" s="26">
        <f>IFERROR(TRIM(INDEX(Requests!$A106:$AN106,MATCH(Lists!$B$8,Requests!$A$1:$AN$1,0))&amp;""),"")</f>
        <v/>
      </c>
      <c r="N106" s="26">
        <f>IFERROR(TRIM(INDEX(Requests!$A106:$AN106,MATCH(Lists!$B$9,Requests!$A$1:$AN$1,0))&amp;""),"")</f>
        <v/>
      </c>
      <c r="O106" s="26">
        <f>IFERROR(TRIM(INDEX(Requests!$A106:$AN106,MATCH(Lists!$B$11,Requests!$A$1:$AN$1,0))&amp;""),"")</f>
        <v/>
      </c>
      <c r="P106" s="26">
        <f>IFERROR(TRIM(INDEX(Requests!$A106:$AN106,MATCH(Lists!$B$10,Requests!$A$1:$AN$1,0))&amp;""),"")</f>
        <v/>
      </c>
      <c r="Q106" s="29">
        <f>IF($A106="","",IFERROR(N(INDEX('Your rates'!$C$6:$C$11,MATCH($J106,'Your rates'!$B$6:$B$11,0))),0))</f>
        <v/>
      </c>
      <c r="R106" s="29">
        <f>IF($A106="","",IFERROR(N(INDEX('Your rates'!$C$12:$C$17,MATCH($K106,'Your rates'!$B$12:$B$17,0))),0))</f>
        <v/>
      </c>
      <c r="S106" s="30">
        <f>IF($A106="","",IFERROR(IF(INDEX('Your rates'!$C$18:$C$21,MATCH($M106,'Your rates'!$B$18:$B$21,0))&amp;""="",1,INDEX('Your rates'!$C$18:$C$21,MATCH($M106,'Your rates'!$B$18:$B$21,0))),1))</f>
        <v/>
      </c>
      <c r="T106" s="30">
        <f>IF($A106="","",IFERROR(IF(INDEX('Your rates'!$C$22:$C$25,MATCH($N106,'Your rates'!$B$22:$B$25,0))&amp;""="",1,INDEX('Your rates'!$C$22:$C$25,MATCH($N106,'Your rates'!$B$22:$B$25,0))),1))</f>
        <v/>
      </c>
      <c r="U106" s="30">
        <f>IF($A106="","",IFERROR(IF(INDEX('Your rates'!$C$26:$C$30,MATCH($O106,'Your rates'!$B$26:$B$30,0))&amp;""="",1,INDEX('Your rates'!$C$26:$C$30,MATCH($O106,'Your rates'!$B$26:$B$30,0))),1))</f>
        <v/>
      </c>
      <c r="V106" s="29">
        <f>IF($A106="","",SUMPRODUCT(ISNUMBER(SEARCH('Your rates'!$B$31:$B$36,$P106))*'Your rates'!$C$31:$C$36))</f>
        <v/>
      </c>
    </row>
    <row r="107">
      <c r="A107" s="26">
        <f>IFERROR(TRIM(INDEX(Requests!$A107:$AN107,MATCH(Lists!$B$2,Requests!$A$1:$AN$1,0))&amp;""),"")</f>
        <v/>
      </c>
      <c r="B107" s="26">
        <f>IFERROR(TRIM(INDEX(Requests!$A107:$AN107,MATCH(Lists!$B$3,Requests!$A$1:$AN$1,0))&amp;""),"")</f>
        <v/>
      </c>
      <c r="C107" s="27">
        <f>IF(OR($A107="",$J107="",$K107="",$M107="",$N107="",'Your rates'!$C$5=""),"",ROUND(MAX(N('Your rates'!$C$37),('Your rates'!$C$5+$Q107+$R107)*$S107*$T107*$U107+$V107),2))</f>
        <v/>
      </c>
      <c r="D107" s="27">
        <f>IF(OR($C107="",N('Your rates'!$C$38)=0),"",ROUND($C107*'Your rates'!$C$38,2))</f>
        <v/>
      </c>
      <c r="E107" s="28">
        <f>IF($A107="","",MID(IF($I107=Lists!$B$13,", office or commercial space","")&amp;IF($L107=Lists!$B$14,", size not sure","")&amp;IF($M107=Lists!$B$15,", not cleaned in a while",""),3,200))</f>
        <v/>
      </c>
      <c r="F107" s="28">
        <f>IF($A107="","",MID(IF($J107="",", bedrooms","")&amp;IF($K107="",", bathrooms","")&amp;IF($M107="",", condition","")&amp;IF($N107="",", which clean","")&amp;IF($O107="",", how often",""),3,200))</f>
        <v/>
      </c>
      <c r="G107" s="28">
        <f>IF($A107="","",MID(IF('Your rates'!$C$5="",", base price","")&amp;IF(AND($J107&lt;&gt;"",IFERROR(INDEX('Your rates'!$C$6:$C$11,MATCH($J107,'Your rates'!$B$6:$B$11,0))&amp;"","")=""),", bedrooms","")&amp;IF(AND($K107&lt;&gt;"",IFERROR(INDEX('Your rates'!$C$12:$C$17,MATCH($K107,'Your rates'!$B$12:$B$17,0))&amp;"","")=""),", bathrooms","")&amp;IF(AND($M107&lt;&gt;"",IFERROR(INDEX('Your rates'!$C$18:$C$21,MATCH($M107,'Your rates'!$B$18:$B$21,0))&amp;"","")=""),", condition","")&amp;IF(AND($N107&lt;&gt;"",IFERROR(INDEX('Your rates'!$C$22:$C$25,MATCH($N107,'Your rates'!$B$22:$B$25,0))&amp;"","")=""),", type of clean","")&amp;IF(AND($O107&lt;&gt;"",IFERROR(INDEX('Your rates'!$C$26:$C$30,MATCH($O107,'Your rates'!$B$26:$B$30,0))&amp;"","")=""),", how often",""),3,200))</f>
        <v/>
      </c>
      <c r="H107" s="28">
        <f>IF($A107="","",IF($P107="","",IF(LEN($P107)-LEN(SUBSTITUTE($P107,",",""))+1&gt;SUMPRODUCT(ISNUMBER(SEARCH('Your rates'!$B$31:$B$36,$P107))*1),"Extra not on your list","")))</f>
        <v/>
      </c>
      <c r="I107" s="26">
        <f>IFERROR(TRIM(INDEX(Requests!$A107:$AN107,MATCH(Lists!$B$4,Requests!$A$1:$AN$1,0))&amp;""),"")</f>
        <v/>
      </c>
      <c r="J107" s="26">
        <f>IFERROR(TRIM(INDEX(Requests!$A107:$AN107,MATCH(Lists!$B$5,Requests!$A$1:$AN$1,0))&amp;""),"")</f>
        <v/>
      </c>
      <c r="K107" s="26">
        <f>IFERROR(TRIM(INDEX(Requests!$A107:$AN107,MATCH(Lists!$B$6,Requests!$A$1:$AN$1,0))&amp;""),"")</f>
        <v/>
      </c>
      <c r="L107" s="26">
        <f>IFERROR(TRIM(INDEX(Requests!$A107:$AN107,MATCH(Lists!$B$7,Requests!$A$1:$AN$1,0))&amp;""),"")</f>
        <v/>
      </c>
      <c r="M107" s="26">
        <f>IFERROR(TRIM(INDEX(Requests!$A107:$AN107,MATCH(Lists!$B$8,Requests!$A$1:$AN$1,0))&amp;""),"")</f>
        <v/>
      </c>
      <c r="N107" s="26">
        <f>IFERROR(TRIM(INDEX(Requests!$A107:$AN107,MATCH(Lists!$B$9,Requests!$A$1:$AN$1,0))&amp;""),"")</f>
        <v/>
      </c>
      <c r="O107" s="26">
        <f>IFERROR(TRIM(INDEX(Requests!$A107:$AN107,MATCH(Lists!$B$11,Requests!$A$1:$AN$1,0))&amp;""),"")</f>
        <v/>
      </c>
      <c r="P107" s="26">
        <f>IFERROR(TRIM(INDEX(Requests!$A107:$AN107,MATCH(Lists!$B$10,Requests!$A$1:$AN$1,0))&amp;""),"")</f>
        <v/>
      </c>
      <c r="Q107" s="29">
        <f>IF($A107="","",IFERROR(N(INDEX('Your rates'!$C$6:$C$11,MATCH($J107,'Your rates'!$B$6:$B$11,0))),0))</f>
        <v/>
      </c>
      <c r="R107" s="29">
        <f>IF($A107="","",IFERROR(N(INDEX('Your rates'!$C$12:$C$17,MATCH($K107,'Your rates'!$B$12:$B$17,0))),0))</f>
        <v/>
      </c>
      <c r="S107" s="30">
        <f>IF($A107="","",IFERROR(IF(INDEX('Your rates'!$C$18:$C$21,MATCH($M107,'Your rates'!$B$18:$B$21,0))&amp;""="",1,INDEX('Your rates'!$C$18:$C$21,MATCH($M107,'Your rates'!$B$18:$B$21,0))),1))</f>
        <v/>
      </c>
      <c r="T107" s="30">
        <f>IF($A107="","",IFERROR(IF(INDEX('Your rates'!$C$22:$C$25,MATCH($N107,'Your rates'!$B$22:$B$25,0))&amp;""="",1,INDEX('Your rates'!$C$22:$C$25,MATCH($N107,'Your rates'!$B$22:$B$25,0))),1))</f>
        <v/>
      </c>
      <c r="U107" s="30">
        <f>IF($A107="","",IFERROR(IF(INDEX('Your rates'!$C$26:$C$30,MATCH($O107,'Your rates'!$B$26:$B$30,0))&amp;""="",1,INDEX('Your rates'!$C$26:$C$30,MATCH($O107,'Your rates'!$B$26:$B$30,0))),1))</f>
        <v/>
      </c>
      <c r="V107" s="29">
        <f>IF($A107="","",SUMPRODUCT(ISNUMBER(SEARCH('Your rates'!$B$31:$B$36,$P107))*'Your rates'!$C$31:$C$36))</f>
        <v/>
      </c>
    </row>
    <row r="108">
      <c r="A108" s="26">
        <f>IFERROR(TRIM(INDEX(Requests!$A108:$AN108,MATCH(Lists!$B$2,Requests!$A$1:$AN$1,0))&amp;""),"")</f>
        <v/>
      </c>
      <c r="B108" s="26">
        <f>IFERROR(TRIM(INDEX(Requests!$A108:$AN108,MATCH(Lists!$B$3,Requests!$A$1:$AN$1,0))&amp;""),"")</f>
        <v/>
      </c>
      <c r="C108" s="27">
        <f>IF(OR($A108="",$J108="",$K108="",$M108="",$N108="",'Your rates'!$C$5=""),"",ROUND(MAX(N('Your rates'!$C$37),('Your rates'!$C$5+$Q108+$R108)*$S108*$T108*$U108+$V108),2))</f>
        <v/>
      </c>
      <c r="D108" s="27">
        <f>IF(OR($C108="",N('Your rates'!$C$38)=0),"",ROUND($C108*'Your rates'!$C$38,2))</f>
        <v/>
      </c>
      <c r="E108" s="28">
        <f>IF($A108="","",MID(IF($I108=Lists!$B$13,", office or commercial space","")&amp;IF($L108=Lists!$B$14,", size not sure","")&amp;IF($M108=Lists!$B$15,", not cleaned in a while",""),3,200))</f>
        <v/>
      </c>
      <c r="F108" s="28">
        <f>IF($A108="","",MID(IF($J108="",", bedrooms","")&amp;IF($K108="",", bathrooms","")&amp;IF($M108="",", condition","")&amp;IF($N108="",", which clean","")&amp;IF($O108="",", how often",""),3,200))</f>
        <v/>
      </c>
      <c r="G108" s="28">
        <f>IF($A108="","",MID(IF('Your rates'!$C$5="",", base price","")&amp;IF(AND($J108&lt;&gt;"",IFERROR(INDEX('Your rates'!$C$6:$C$11,MATCH($J108,'Your rates'!$B$6:$B$11,0))&amp;"","")=""),", bedrooms","")&amp;IF(AND($K108&lt;&gt;"",IFERROR(INDEX('Your rates'!$C$12:$C$17,MATCH($K108,'Your rates'!$B$12:$B$17,0))&amp;"","")=""),", bathrooms","")&amp;IF(AND($M108&lt;&gt;"",IFERROR(INDEX('Your rates'!$C$18:$C$21,MATCH($M108,'Your rates'!$B$18:$B$21,0))&amp;"","")=""),", condition","")&amp;IF(AND($N108&lt;&gt;"",IFERROR(INDEX('Your rates'!$C$22:$C$25,MATCH($N108,'Your rates'!$B$22:$B$25,0))&amp;"","")=""),", type of clean","")&amp;IF(AND($O108&lt;&gt;"",IFERROR(INDEX('Your rates'!$C$26:$C$30,MATCH($O108,'Your rates'!$B$26:$B$30,0))&amp;"","")=""),", how often",""),3,200))</f>
        <v/>
      </c>
      <c r="H108" s="28">
        <f>IF($A108="","",IF($P108="","",IF(LEN($P108)-LEN(SUBSTITUTE($P108,",",""))+1&gt;SUMPRODUCT(ISNUMBER(SEARCH('Your rates'!$B$31:$B$36,$P108))*1),"Extra not on your list","")))</f>
        <v/>
      </c>
      <c r="I108" s="26">
        <f>IFERROR(TRIM(INDEX(Requests!$A108:$AN108,MATCH(Lists!$B$4,Requests!$A$1:$AN$1,0))&amp;""),"")</f>
        <v/>
      </c>
      <c r="J108" s="26">
        <f>IFERROR(TRIM(INDEX(Requests!$A108:$AN108,MATCH(Lists!$B$5,Requests!$A$1:$AN$1,0))&amp;""),"")</f>
        <v/>
      </c>
      <c r="K108" s="26">
        <f>IFERROR(TRIM(INDEX(Requests!$A108:$AN108,MATCH(Lists!$B$6,Requests!$A$1:$AN$1,0))&amp;""),"")</f>
        <v/>
      </c>
      <c r="L108" s="26">
        <f>IFERROR(TRIM(INDEX(Requests!$A108:$AN108,MATCH(Lists!$B$7,Requests!$A$1:$AN$1,0))&amp;""),"")</f>
        <v/>
      </c>
      <c r="M108" s="26">
        <f>IFERROR(TRIM(INDEX(Requests!$A108:$AN108,MATCH(Lists!$B$8,Requests!$A$1:$AN$1,0))&amp;""),"")</f>
        <v/>
      </c>
      <c r="N108" s="26">
        <f>IFERROR(TRIM(INDEX(Requests!$A108:$AN108,MATCH(Lists!$B$9,Requests!$A$1:$AN$1,0))&amp;""),"")</f>
        <v/>
      </c>
      <c r="O108" s="26">
        <f>IFERROR(TRIM(INDEX(Requests!$A108:$AN108,MATCH(Lists!$B$11,Requests!$A$1:$AN$1,0))&amp;""),"")</f>
        <v/>
      </c>
      <c r="P108" s="26">
        <f>IFERROR(TRIM(INDEX(Requests!$A108:$AN108,MATCH(Lists!$B$10,Requests!$A$1:$AN$1,0))&amp;""),"")</f>
        <v/>
      </c>
      <c r="Q108" s="29">
        <f>IF($A108="","",IFERROR(N(INDEX('Your rates'!$C$6:$C$11,MATCH($J108,'Your rates'!$B$6:$B$11,0))),0))</f>
        <v/>
      </c>
      <c r="R108" s="29">
        <f>IF($A108="","",IFERROR(N(INDEX('Your rates'!$C$12:$C$17,MATCH($K108,'Your rates'!$B$12:$B$17,0))),0))</f>
        <v/>
      </c>
      <c r="S108" s="30">
        <f>IF($A108="","",IFERROR(IF(INDEX('Your rates'!$C$18:$C$21,MATCH($M108,'Your rates'!$B$18:$B$21,0))&amp;""="",1,INDEX('Your rates'!$C$18:$C$21,MATCH($M108,'Your rates'!$B$18:$B$21,0))),1))</f>
        <v/>
      </c>
      <c r="T108" s="30">
        <f>IF($A108="","",IFERROR(IF(INDEX('Your rates'!$C$22:$C$25,MATCH($N108,'Your rates'!$B$22:$B$25,0))&amp;""="",1,INDEX('Your rates'!$C$22:$C$25,MATCH($N108,'Your rates'!$B$22:$B$25,0))),1))</f>
        <v/>
      </c>
      <c r="U108" s="30">
        <f>IF($A108="","",IFERROR(IF(INDEX('Your rates'!$C$26:$C$30,MATCH($O108,'Your rates'!$B$26:$B$30,0))&amp;""="",1,INDEX('Your rates'!$C$26:$C$30,MATCH($O108,'Your rates'!$B$26:$B$30,0))),1))</f>
        <v/>
      </c>
      <c r="V108" s="29">
        <f>IF($A108="","",SUMPRODUCT(ISNUMBER(SEARCH('Your rates'!$B$31:$B$36,$P108))*'Your rates'!$C$31:$C$36))</f>
        <v/>
      </c>
    </row>
    <row r="109">
      <c r="A109" s="26">
        <f>IFERROR(TRIM(INDEX(Requests!$A109:$AN109,MATCH(Lists!$B$2,Requests!$A$1:$AN$1,0))&amp;""),"")</f>
        <v/>
      </c>
      <c r="B109" s="26">
        <f>IFERROR(TRIM(INDEX(Requests!$A109:$AN109,MATCH(Lists!$B$3,Requests!$A$1:$AN$1,0))&amp;""),"")</f>
        <v/>
      </c>
      <c r="C109" s="27">
        <f>IF(OR($A109="",$J109="",$K109="",$M109="",$N109="",'Your rates'!$C$5=""),"",ROUND(MAX(N('Your rates'!$C$37),('Your rates'!$C$5+$Q109+$R109)*$S109*$T109*$U109+$V109),2))</f>
        <v/>
      </c>
      <c r="D109" s="27">
        <f>IF(OR($C109="",N('Your rates'!$C$38)=0),"",ROUND($C109*'Your rates'!$C$38,2))</f>
        <v/>
      </c>
      <c r="E109" s="28">
        <f>IF($A109="","",MID(IF($I109=Lists!$B$13,", office or commercial space","")&amp;IF($L109=Lists!$B$14,", size not sure","")&amp;IF($M109=Lists!$B$15,", not cleaned in a while",""),3,200))</f>
        <v/>
      </c>
      <c r="F109" s="28">
        <f>IF($A109="","",MID(IF($J109="",", bedrooms","")&amp;IF($K109="",", bathrooms","")&amp;IF($M109="",", condition","")&amp;IF($N109="",", which clean","")&amp;IF($O109="",", how often",""),3,200))</f>
        <v/>
      </c>
      <c r="G109" s="28">
        <f>IF($A109="","",MID(IF('Your rates'!$C$5="",", base price","")&amp;IF(AND($J109&lt;&gt;"",IFERROR(INDEX('Your rates'!$C$6:$C$11,MATCH($J109,'Your rates'!$B$6:$B$11,0))&amp;"","")=""),", bedrooms","")&amp;IF(AND($K109&lt;&gt;"",IFERROR(INDEX('Your rates'!$C$12:$C$17,MATCH($K109,'Your rates'!$B$12:$B$17,0))&amp;"","")=""),", bathrooms","")&amp;IF(AND($M109&lt;&gt;"",IFERROR(INDEX('Your rates'!$C$18:$C$21,MATCH($M109,'Your rates'!$B$18:$B$21,0))&amp;"","")=""),", condition","")&amp;IF(AND($N109&lt;&gt;"",IFERROR(INDEX('Your rates'!$C$22:$C$25,MATCH($N109,'Your rates'!$B$22:$B$25,0))&amp;"","")=""),", type of clean","")&amp;IF(AND($O109&lt;&gt;"",IFERROR(INDEX('Your rates'!$C$26:$C$30,MATCH($O109,'Your rates'!$B$26:$B$30,0))&amp;"","")=""),", how often",""),3,200))</f>
        <v/>
      </c>
      <c r="H109" s="28">
        <f>IF($A109="","",IF($P109="","",IF(LEN($P109)-LEN(SUBSTITUTE($P109,",",""))+1&gt;SUMPRODUCT(ISNUMBER(SEARCH('Your rates'!$B$31:$B$36,$P109))*1),"Extra not on your list","")))</f>
        <v/>
      </c>
      <c r="I109" s="26">
        <f>IFERROR(TRIM(INDEX(Requests!$A109:$AN109,MATCH(Lists!$B$4,Requests!$A$1:$AN$1,0))&amp;""),"")</f>
        <v/>
      </c>
      <c r="J109" s="26">
        <f>IFERROR(TRIM(INDEX(Requests!$A109:$AN109,MATCH(Lists!$B$5,Requests!$A$1:$AN$1,0))&amp;""),"")</f>
        <v/>
      </c>
      <c r="K109" s="26">
        <f>IFERROR(TRIM(INDEX(Requests!$A109:$AN109,MATCH(Lists!$B$6,Requests!$A$1:$AN$1,0))&amp;""),"")</f>
        <v/>
      </c>
      <c r="L109" s="26">
        <f>IFERROR(TRIM(INDEX(Requests!$A109:$AN109,MATCH(Lists!$B$7,Requests!$A$1:$AN$1,0))&amp;""),"")</f>
        <v/>
      </c>
      <c r="M109" s="26">
        <f>IFERROR(TRIM(INDEX(Requests!$A109:$AN109,MATCH(Lists!$B$8,Requests!$A$1:$AN$1,0))&amp;""),"")</f>
        <v/>
      </c>
      <c r="N109" s="26">
        <f>IFERROR(TRIM(INDEX(Requests!$A109:$AN109,MATCH(Lists!$B$9,Requests!$A$1:$AN$1,0))&amp;""),"")</f>
        <v/>
      </c>
      <c r="O109" s="26">
        <f>IFERROR(TRIM(INDEX(Requests!$A109:$AN109,MATCH(Lists!$B$11,Requests!$A$1:$AN$1,0))&amp;""),"")</f>
        <v/>
      </c>
      <c r="P109" s="26">
        <f>IFERROR(TRIM(INDEX(Requests!$A109:$AN109,MATCH(Lists!$B$10,Requests!$A$1:$AN$1,0))&amp;""),"")</f>
        <v/>
      </c>
      <c r="Q109" s="29">
        <f>IF($A109="","",IFERROR(N(INDEX('Your rates'!$C$6:$C$11,MATCH($J109,'Your rates'!$B$6:$B$11,0))),0))</f>
        <v/>
      </c>
      <c r="R109" s="29">
        <f>IF($A109="","",IFERROR(N(INDEX('Your rates'!$C$12:$C$17,MATCH($K109,'Your rates'!$B$12:$B$17,0))),0))</f>
        <v/>
      </c>
      <c r="S109" s="30">
        <f>IF($A109="","",IFERROR(IF(INDEX('Your rates'!$C$18:$C$21,MATCH($M109,'Your rates'!$B$18:$B$21,0))&amp;""="",1,INDEX('Your rates'!$C$18:$C$21,MATCH($M109,'Your rates'!$B$18:$B$21,0))),1))</f>
        <v/>
      </c>
      <c r="T109" s="30">
        <f>IF($A109="","",IFERROR(IF(INDEX('Your rates'!$C$22:$C$25,MATCH($N109,'Your rates'!$B$22:$B$25,0))&amp;""="",1,INDEX('Your rates'!$C$22:$C$25,MATCH($N109,'Your rates'!$B$22:$B$25,0))),1))</f>
        <v/>
      </c>
      <c r="U109" s="30">
        <f>IF($A109="","",IFERROR(IF(INDEX('Your rates'!$C$26:$C$30,MATCH($O109,'Your rates'!$B$26:$B$30,0))&amp;""="",1,INDEX('Your rates'!$C$26:$C$30,MATCH($O109,'Your rates'!$B$26:$B$30,0))),1))</f>
        <v/>
      </c>
      <c r="V109" s="29">
        <f>IF($A109="","",SUMPRODUCT(ISNUMBER(SEARCH('Your rates'!$B$31:$B$36,$P109))*'Your rates'!$C$31:$C$36))</f>
        <v/>
      </c>
    </row>
    <row r="110">
      <c r="A110" s="26">
        <f>IFERROR(TRIM(INDEX(Requests!$A110:$AN110,MATCH(Lists!$B$2,Requests!$A$1:$AN$1,0))&amp;""),"")</f>
        <v/>
      </c>
      <c r="B110" s="26">
        <f>IFERROR(TRIM(INDEX(Requests!$A110:$AN110,MATCH(Lists!$B$3,Requests!$A$1:$AN$1,0))&amp;""),"")</f>
        <v/>
      </c>
      <c r="C110" s="27">
        <f>IF(OR($A110="",$J110="",$K110="",$M110="",$N110="",'Your rates'!$C$5=""),"",ROUND(MAX(N('Your rates'!$C$37),('Your rates'!$C$5+$Q110+$R110)*$S110*$T110*$U110+$V110),2))</f>
        <v/>
      </c>
      <c r="D110" s="27">
        <f>IF(OR($C110="",N('Your rates'!$C$38)=0),"",ROUND($C110*'Your rates'!$C$38,2))</f>
        <v/>
      </c>
      <c r="E110" s="28">
        <f>IF($A110="","",MID(IF($I110=Lists!$B$13,", office or commercial space","")&amp;IF($L110=Lists!$B$14,", size not sure","")&amp;IF($M110=Lists!$B$15,", not cleaned in a while",""),3,200))</f>
        <v/>
      </c>
      <c r="F110" s="28">
        <f>IF($A110="","",MID(IF($J110="",", bedrooms","")&amp;IF($K110="",", bathrooms","")&amp;IF($M110="",", condition","")&amp;IF($N110="",", which clean","")&amp;IF($O110="",", how often",""),3,200))</f>
        <v/>
      </c>
      <c r="G110" s="28">
        <f>IF($A110="","",MID(IF('Your rates'!$C$5="",", base price","")&amp;IF(AND($J110&lt;&gt;"",IFERROR(INDEX('Your rates'!$C$6:$C$11,MATCH($J110,'Your rates'!$B$6:$B$11,0))&amp;"","")=""),", bedrooms","")&amp;IF(AND($K110&lt;&gt;"",IFERROR(INDEX('Your rates'!$C$12:$C$17,MATCH($K110,'Your rates'!$B$12:$B$17,0))&amp;"","")=""),", bathrooms","")&amp;IF(AND($M110&lt;&gt;"",IFERROR(INDEX('Your rates'!$C$18:$C$21,MATCH($M110,'Your rates'!$B$18:$B$21,0))&amp;"","")=""),", condition","")&amp;IF(AND($N110&lt;&gt;"",IFERROR(INDEX('Your rates'!$C$22:$C$25,MATCH($N110,'Your rates'!$B$22:$B$25,0))&amp;"","")=""),", type of clean","")&amp;IF(AND($O110&lt;&gt;"",IFERROR(INDEX('Your rates'!$C$26:$C$30,MATCH($O110,'Your rates'!$B$26:$B$30,0))&amp;"","")=""),", how often",""),3,200))</f>
        <v/>
      </c>
      <c r="H110" s="28">
        <f>IF($A110="","",IF($P110="","",IF(LEN($P110)-LEN(SUBSTITUTE($P110,",",""))+1&gt;SUMPRODUCT(ISNUMBER(SEARCH('Your rates'!$B$31:$B$36,$P110))*1),"Extra not on your list","")))</f>
        <v/>
      </c>
      <c r="I110" s="26">
        <f>IFERROR(TRIM(INDEX(Requests!$A110:$AN110,MATCH(Lists!$B$4,Requests!$A$1:$AN$1,0))&amp;""),"")</f>
        <v/>
      </c>
      <c r="J110" s="26">
        <f>IFERROR(TRIM(INDEX(Requests!$A110:$AN110,MATCH(Lists!$B$5,Requests!$A$1:$AN$1,0))&amp;""),"")</f>
        <v/>
      </c>
      <c r="K110" s="26">
        <f>IFERROR(TRIM(INDEX(Requests!$A110:$AN110,MATCH(Lists!$B$6,Requests!$A$1:$AN$1,0))&amp;""),"")</f>
        <v/>
      </c>
      <c r="L110" s="26">
        <f>IFERROR(TRIM(INDEX(Requests!$A110:$AN110,MATCH(Lists!$B$7,Requests!$A$1:$AN$1,0))&amp;""),"")</f>
        <v/>
      </c>
      <c r="M110" s="26">
        <f>IFERROR(TRIM(INDEX(Requests!$A110:$AN110,MATCH(Lists!$B$8,Requests!$A$1:$AN$1,0))&amp;""),"")</f>
        <v/>
      </c>
      <c r="N110" s="26">
        <f>IFERROR(TRIM(INDEX(Requests!$A110:$AN110,MATCH(Lists!$B$9,Requests!$A$1:$AN$1,0))&amp;""),"")</f>
        <v/>
      </c>
      <c r="O110" s="26">
        <f>IFERROR(TRIM(INDEX(Requests!$A110:$AN110,MATCH(Lists!$B$11,Requests!$A$1:$AN$1,0))&amp;""),"")</f>
        <v/>
      </c>
      <c r="P110" s="26">
        <f>IFERROR(TRIM(INDEX(Requests!$A110:$AN110,MATCH(Lists!$B$10,Requests!$A$1:$AN$1,0))&amp;""),"")</f>
        <v/>
      </c>
      <c r="Q110" s="29">
        <f>IF($A110="","",IFERROR(N(INDEX('Your rates'!$C$6:$C$11,MATCH($J110,'Your rates'!$B$6:$B$11,0))),0))</f>
        <v/>
      </c>
      <c r="R110" s="29">
        <f>IF($A110="","",IFERROR(N(INDEX('Your rates'!$C$12:$C$17,MATCH($K110,'Your rates'!$B$12:$B$17,0))),0))</f>
        <v/>
      </c>
      <c r="S110" s="30">
        <f>IF($A110="","",IFERROR(IF(INDEX('Your rates'!$C$18:$C$21,MATCH($M110,'Your rates'!$B$18:$B$21,0))&amp;""="",1,INDEX('Your rates'!$C$18:$C$21,MATCH($M110,'Your rates'!$B$18:$B$21,0))),1))</f>
        <v/>
      </c>
      <c r="T110" s="30">
        <f>IF($A110="","",IFERROR(IF(INDEX('Your rates'!$C$22:$C$25,MATCH($N110,'Your rates'!$B$22:$B$25,0))&amp;""="",1,INDEX('Your rates'!$C$22:$C$25,MATCH($N110,'Your rates'!$B$22:$B$25,0))),1))</f>
        <v/>
      </c>
      <c r="U110" s="30">
        <f>IF($A110="","",IFERROR(IF(INDEX('Your rates'!$C$26:$C$30,MATCH($O110,'Your rates'!$B$26:$B$30,0))&amp;""="",1,INDEX('Your rates'!$C$26:$C$30,MATCH($O110,'Your rates'!$B$26:$B$30,0))),1))</f>
        <v/>
      </c>
      <c r="V110" s="29">
        <f>IF($A110="","",SUMPRODUCT(ISNUMBER(SEARCH('Your rates'!$B$31:$B$36,$P110))*'Your rates'!$C$31:$C$36))</f>
        <v/>
      </c>
    </row>
    <row r="111">
      <c r="A111" s="26">
        <f>IFERROR(TRIM(INDEX(Requests!$A111:$AN111,MATCH(Lists!$B$2,Requests!$A$1:$AN$1,0))&amp;""),"")</f>
        <v/>
      </c>
      <c r="B111" s="26">
        <f>IFERROR(TRIM(INDEX(Requests!$A111:$AN111,MATCH(Lists!$B$3,Requests!$A$1:$AN$1,0))&amp;""),"")</f>
        <v/>
      </c>
      <c r="C111" s="27">
        <f>IF(OR($A111="",$J111="",$K111="",$M111="",$N111="",'Your rates'!$C$5=""),"",ROUND(MAX(N('Your rates'!$C$37),('Your rates'!$C$5+$Q111+$R111)*$S111*$T111*$U111+$V111),2))</f>
        <v/>
      </c>
      <c r="D111" s="27">
        <f>IF(OR($C111="",N('Your rates'!$C$38)=0),"",ROUND($C111*'Your rates'!$C$38,2))</f>
        <v/>
      </c>
      <c r="E111" s="28">
        <f>IF($A111="","",MID(IF($I111=Lists!$B$13,", office or commercial space","")&amp;IF($L111=Lists!$B$14,", size not sure","")&amp;IF($M111=Lists!$B$15,", not cleaned in a while",""),3,200))</f>
        <v/>
      </c>
      <c r="F111" s="28">
        <f>IF($A111="","",MID(IF($J111="",", bedrooms","")&amp;IF($K111="",", bathrooms","")&amp;IF($M111="",", condition","")&amp;IF($N111="",", which clean","")&amp;IF($O111="",", how often",""),3,200))</f>
        <v/>
      </c>
      <c r="G111" s="28">
        <f>IF($A111="","",MID(IF('Your rates'!$C$5="",", base price","")&amp;IF(AND($J111&lt;&gt;"",IFERROR(INDEX('Your rates'!$C$6:$C$11,MATCH($J111,'Your rates'!$B$6:$B$11,0))&amp;"","")=""),", bedrooms","")&amp;IF(AND($K111&lt;&gt;"",IFERROR(INDEX('Your rates'!$C$12:$C$17,MATCH($K111,'Your rates'!$B$12:$B$17,0))&amp;"","")=""),", bathrooms","")&amp;IF(AND($M111&lt;&gt;"",IFERROR(INDEX('Your rates'!$C$18:$C$21,MATCH($M111,'Your rates'!$B$18:$B$21,0))&amp;"","")=""),", condition","")&amp;IF(AND($N111&lt;&gt;"",IFERROR(INDEX('Your rates'!$C$22:$C$25,MATCH($N111,'Your rates'!$B$22:$B$25,0))&amp;"","")=""),", type of clean","")&amp;IF(AND($O111&lt;&gt;"",IFERROR(INDEX('Your rates'!$C$26:$C$30,MATCH($O111,'Your rates'!$B$26:$B$30,0))&amp;"","")=""),", how often",""),3,200))</f>
        <v/>
      </c>
      <c r="H111" s="28">
        <f>IF($A111="","",IF($P111="","",IF(LEN($P111)-LEN(SUBSTITUTE($P111,",",""))+1&gt;SUMPRODUCT(ISNUMBER(SEARCH('Your rates'!$B$31:$B$36,$P111))*1),"Extra not on your list","")))</f>
        <v/>
      </c>
      <c r="I111" s="26">
        <f>IFERROR(TRIM(INDEX(Requests!$A111:$AN111,MATCH(Lists!$B$4,Requests!$A$1:$AN$1,0))&amp;""),"")</f>
        <v/>
      </c>
      <c r="J111" s="26">
        <f>IFERROR(TRIM(INDEX(Requests!$A111:$AN111,MATCH(Lists!$B$5,Requests!$A$1:$AN$1,0))&amp;""),"")</f>
        <v/>
      </c>
      <c r="K111" s="26">
        <f>IFERROR(TRIM(INDEX(Requests!$A111:$AN111,MATCH(Lists!$B$6,Requests!$A$1:$AN$1,0))&amp;""),"")</f>
        <v/>
      </c>
      <c r="L111" s="26">
        <f>IFERROR(TRIM(INDEX(Requests!$A111:$AN111,MATCH(Lists!$B$7,Requests!$A$1:$AN$1,0))&amp;""),"")</f>
        <v/>
      </c>
      <c r="M111" s="26">
        <f>IFERROR(TRIM(INDEX(Requests!$A111:$AN111,MATCH(Lists!$B$8,Requests!$A$1:$AN$1,0))&amp;""),"")</f>
        <v/>
      </c>
      <c r="N111" s="26">
        <f>IFERROR(TRIM(INDEX(Requests!$A111:$AN111,MATCH(Lists!$B$9,Requests!$A$1:$AN$1,0))&amp;""),"")</f>
        <v/>
      </c>
      <c r="O111" s="26">
        <f>IFERROR(TRIM(INDEX(Requests!$A111:$AN111,MATCH(Lists!$B$11,Requests!$A$1:$AN$1,0))&amp;""),"")</f>
        <v/>
      </c>
      <c r="P111" s="26">
        <f>IFERROR(TRIM(INDEX(Requests!$A111:$AN111,MATCH(Lists!$B$10,Requests!$A$1:$AN$1,0))&amp;""),"")</f>
        <v/>
      </c>
      <c r="Q111" s="29">
        <f>IF($A111="","",IFERROR(N(INDEX('Your rates'!$C$6:$C$11,MATCH($J111,'Your rates'!$B$6:$B$11,0))),0))</f>
        <v/>
      </c>
      <c r="R111" s="29">
        <f>IF($A111="","",IFERROR(N(INDEX('Your rates'!$C$12:$C$17,MATCH($K111,'Your rates'!$B$12:$B$17,0))),0))</f>
        <v/>
      </c>
      <c r="S111" s="30">
        <f>IF($A111="","",IFERROR(IF(INDEX('Your rates'!$C$18:$C$21,MATCH($M111,'Your rates'!$B$18:$B$21,0))&amp;""="",1,INDEX('Your rates'!$C$18:$C$21,MATCH($M111,'Your rates'!$B$18:$B$21,0))),1))</f>
        <v/>
      </c>
      <c r="T111" s="30">
        <f>IF($A111="","",IFERROR(IF(INDEX('Your rates'!$C$22:$C$25,MATCH($N111,'Your rates'!$B$22:$B$25,0))&amp;""="",1,INDEX('Your rates'!$C$22:$C$25,MATCH($N111,'Your rates'!$B$22:$B$25,0))),1))</f>
        <v/>
      </c>
      <c r="U111" s="30">
        <f>IF($A111="","",IFERROR(IF(INDEX('Your rates'!$C$26:$C$30,MATCH($O111,'Your rates'!$B$26:$B$30,0))&amp;""="",1,INDEX('Your rates'!$C$26:$C$30,MATCH($O111,'Your rates'!$B$26:$B$30,0))),1))</f>
        <v/>
      </c>
      <c r="V111" s="29">
        <f>IF($A111="","",SUMPRODUCT(ISNUMBER(SEARCH('Your rates'!$B$31:$B$36,$P111))*'Your rates'!$C$31:$C$36))</f>
        <v/>
      </c>
    </row>
    <row r="112">
      <c r="A112" s="26">
        <f>IFERROR(TRIM(INDEX(Requests!$A112:$AN112,MATCH(Lists!$B$2,Requests!$A$1:$AN$1,0))&amp;""),"")</f>
        <v/>
      </c>
      <c r="B112" s="26">
        <f>IFERROR(TRIM(INDEX(Requests!$A112:$AN112,MATCH(Lists!$B$3,Requests!$A$1:$AN$1,0))&amp;""),"")</f>
        <v/>
      </c>
      <c r="C112" s="27">
        <f>IF(OR($A112="",$J112="",$K112="",$M112="",$N112="",'Your rates'!$C$5=""),"",ROUND(MAX(N('Your rates'!$C$37),('Your rates'!$C$5+$Q112+$R112)*$S112*$T112*$U112+$V112),2))</f>
        <v/>
      </c>
      <c r="D112" s="27">
        <f>IF(OR($C112="",N('Your rates'!$C$38)=0),"",ROUND($C112*'Your rates'!$C$38,2))</f>
        <v/>
      </c>
      <c r="E112" s="28">
        <f>IF($A112="","",MID(IF($I112=Lists!$B$13,", office or commercial space","")&amp;IF($L112=Lists!$B$14,", size not sure","")&amp;IF($M112=Lists!$B$15,", not cleaned in a while",""),3,200))</f>
        <v/>
      </c>
      <c r="F112" s="28">
        <f>IF($A112="","",MID(IF($J112="",", bedrooms","")&amp;IF($K112="",", bathrooms","")&amp;IF($M112="",", condition","")&amp;IF($N112="",", which clean","")&amp;IF($O112="",", how often",""),3,200))</f>
        <v/>
      </c>
      <c r="G112" s="28">
        <f>IF($A112="","",MID(IF('Your rates'!$C$5="",", base price","")&amp;IF(AND($J112&lt;&gt;"",IFERROR(INDEX('Your rates'!$C$6:$C$11,MATCH($J112,'Your rates'!$B$6:$B$11,0))&amp;"","")=""),", bedrooms","")&amp;IF(AND($K112&lt;&gt;"",IFERROR(INDEX('Your rates'!$C$12:$C$17,MATCH($K112,'Your rates'!$B$12:$B$17,0))&amp;"","")=""),", bathrooms","")&amp;IF(AND($M112&lt;&gt;"",IFERROR(INDEX('Your rates'!$C$18:$C$21,MATCH($M112,'Your rates'!$B$18:$B$21,0))&amp;"","")=""),", condition","")&amp;IF(AND($N112&lt;&gt;"",IFERROR(INDEX('Your rates'!$C$22:$C$25,MATCH($N112,'Your rates'!$B$22:$B$25,0))&amp;"","")=""),", type of clean","")&amp;IF(AND($O112&lt;&gt;"",IFERROR(INDEX('Your rates'!$C$26:$C$30,MATCH($O112,'Your rates'!$B$26:$B$30,0))&amp;"","")=""),", how often",""),3,200))</f>
        <v/>
      </c>
      <c r="H112" s="28">
        <f>IF($A112="","",IF($P112="","",IF(LEN($P112)-LEN(SUBSTITUTE($P112,",",""))+1&gt;SUMPRODUCT(ISNUMBER(SEARCH('Your rates'!$B$31:$B$36,$P112))*1),"Extra not on your list","")))</f>
        <v/>
      </c>
      <c r="I112" s="26">
        <f>IFERROR(TRIM(INDEX(Requests!$A112:$AN112,MATCH(Lists!$B$4,Requests!$A$1:$AN$1,0))&amp;""),"")</f>
        <v/>
      </c>
      <c r="J112" s="26">
        <f>IFERROR(TRIM(INDEX(Requests!$A112:$AN112,MATCH(Lists!$B$5,Requests!$A$1:$AN$1,0))&amp;""),"")</f>
        <v/>
      </c>
      <c r="K112" s="26">
        <f>IFERROR(TRIM(INDEX(Requests!$A112:$AN112,MATCH(Lists!$B$6,Requests!$A$1:$AN$1,0))&amp;""),"")</f>
        <v/>
      </c>
      <c r="L112" s="26">
        <f>IFERROR(TRIM(INDEX(Requests!$A112:$AN112,MATCH(Lists!$B$7,Requests!$A$1:$AN$1,0))&amp;""),"")</f>
        <v/>
      </c>
      <c r="M112" s="26">
        <f>IFERROR(TRIM(INDEX(Requests!$A112:$AN112,MATCH(Lists!$B$8,Requests!$A$1:$AN$1,0))&amp;""),"")</f>
        <v/>
      </c>
      <c r="N112" s="26">
        <f>IFERROR(TRIM(INDEX(Requests!$A112:$AN112,MATCH(Lists!$B$9,Requests!$A$1:$AN$1,0))&amp;""),"")</f>
        <v/>
      </c>
      <c r="O112" s="26">
        <f>IFERROR(TRIM(INDEX(Requests!$A112:$AN112,MATCH(Lists!$B$11,Requests!$A$1:$AN$1,0))&amp;""),"")</f>
        <v/>
      </c>
      <c r="P112" s="26">
        <f>IFERROR(TRIM(INDEX(Requests!$A112:$AN112,MATCH(Lists!$B$10,Requests!$A$1:$AN$1,0))&amp;""),"")</f>
        <v/>
      </c>
      <c r="Q112" s="29">
        <f>IF($A112="","",IFERROR(N(INDEX('Your rates'!$C$6:$C$11,MATCH($J112,'Your rates'!$B$6:$B$11,0))),0))</f>
        <v/>
      </c>
      <c r="R112" s="29">
        <f>IF($A112="","",IFERROR(N(INDEX('Your rates'!$C$12:$C$17,MATCH($K112,'Your rates'!$B$12:$B$17,0))),0))</f>
        <v/>
      </c>
      <c r="S112" s="30">
        <f>IF($A112="","",IFERROR(IF(INDEX('Your rates'!$C$18:$C$21,MATCH($M112,'Your rates'!$B$18:$B$21,0))&amp;""="",1,INDEX('Your rates'!$C$18:$C$21,MATCH($M112,'Your rates'!$B$18:$B$21,0))),1))</f>
        <v/>
      </c>
      <c r="T112" s="30">
        <f>IF($A112="","",IFERROR(IF(INDEX('Your rates'!$C$22:$C$25,MATCH($N112,'Your rates'!$B$22:$B$25,0))&amp;""="",1,INDEX('Your rates'!$C$22:$C$25,MATCH($N112,'Your rates'!$B$22:$B$25,0))),1))</f>
        <v/>
      </c>
      <c r="U112" s="30">
        <f>IF($A112="","",IFERROR(IF(INDEX('Your rates'!$C$26:$C$30,MATCH($O112,'Your rates'!$B$26:$B$30,0))&amp;""="",1,INDEX('Your rates'!$C$26:$C$30,MATCH($O112,'Your rates'!$B$26:$B$30,0))),1))</f>
        <v/>
      </c>
      <c r="V112" s="29">
        <f>IF($A112="","",SUMPRODUCT(ISNUMBER(SEARCH('Your rates'!$B$31:$B$36,$P112))*'Your rates'!$C$31:$C$36))</f>
        <v/>
      </c>
    </row>
    <row r="113">
      <c r="A113" s="26">
        <f>IFERROR(TRIM(INDEX(Requests!$A113:$AN113,MATCH(Lists!$B$2,Requests!$A$1:$AN$1,0))&amp;""),"")</f>
        <v/>
      </c>
      <c r="B113" s="26">
        <f>IFERROR(TRIM(INDEX(Requests!$A113:$AN113,MATCH(Lists!$B$3,Requests!$A$1:$AN$1,0))&amp;""),"")</f>
        <v/>
      </c>
      <c r="C113" s="27">
        <f>IF(OR($A113="",$J113="",$K113="",$M113="",$N113="",'Your rates'!$C$5=""),"",ROUND(MAX(N('Your rates'!$C$37),('Your rates'!$C$5+$Q113+$R113)*$S113*$T113*$U113+$V113),2))</f>
        <v/>
      </c>
      <c r="D113" s="27">
        <f>IF(OR($C113="",N('Your rates'!$C$38)=0),"",ROUND($C113*'Your rates'!$C$38,2))</f>
        <v/>
      </c>
      <c r="E113" s="28">
        <f>IF($A113="","",MID(IF($I113=Lists!$B$13,", office or commercial space","")&amp;IF($L113=Lists!$B$14,", size not sure","")&amp;IF($M113=Lists!$B$15,", not cleaned in a while",""),3,200))</f>
        <v/>
      </c>
      <c r="F113" s="28">
        <f>IF($A113="","",MID(IF($J113="",", bedrooms","")&amp;IF($K113="",", bathrooms","")&amp;IF($M113="",", condition","")&amp;IF($N113="",", which clean","")&amp;IF($O113="",", how often",""),3,200))</f>
        <v/>
      </c>
      <c r="G113" s="28">
        <f>IF($A113="","",MID(IF('Your rates'!$C$5="",", base price","")&amp;IF(AND($J113&lt;&gt;"",IFERROR(INDEX('Your rates'!$C$6:$C$11,MATCH($J113,'Your rates'!$B$6:$B$11,0))&amp;"","")=""),", bedrooms","")&amp;IF(AND($K113&lt;&gt;"",IFERROR(INDEX('Your rates'!$C$12:$C$17,MATCH($K113,'Your rates'!$B$12:$B$17,0))&amp;"","")=""),", bathrooms","")&amp;IF(AND($M113&lt;&gt;"",IFERROR(INDEX('Your rates'!$C$18:$C$21,MATCH($M113,'Your rates'!$B$18:$B$21,0))&amp;"","")=""),", condition","")&amp;IF(AND($N113&lt;&gt;"",IFERROR(INDEX('Your rates'!$C$22:$C$25,MATCH($N113,'Your rates'!$B$22:$B$25,0))&amp;"","")=""),", type of clean","")&amp;IF(AND($O113&lt;&gt;"",IFERROR(INDEX('Your rates'!$C$26:$C$30,MATCH($O113,'Your rates'!$B$26:$B$30,0))&amp;"","")=""),", how often",""),3,200))</f>
        <v/>
      </c>
      <c r="H113" s="28">
        <f>IF($A113="","",IF($P113="","",IF(LEN($P113)-LEN(SUBSTITUTE($P113,",",""))+1&gt;SUMPRODUCT(ISNUMBER(SEARCH('Your rates'!$B$31:$B$36,$P113))*1),"Extra not on your list","")))</f>
        <v/>
      </c>
      <c r="I113" s="26">
        <f>IFERROR(TRIM(INDEX(Requests!$A113:$AN113,MATCH(Lists!$B$4,Requests!$A$1:$AN$1,0))&amp;""),"")</f>
        <v/>
      </c>
      <c r="J113" s="26">
        <f>IFERROR(TRIM(INDEX(Requests!$A113:$AN113,MATCH(Lists!$B$5,Requests!$A$1:$AN$1,0))&amp;""),"")</f>
        <v/>
      </c>
      <c r="K113" s="26">
        <f>IFERROR(TRIM(INDEX(Requests!$A113:$AN113,MATCH(Lists!$B$6,Requests!$A$1:$AN$1,0))&amp;""),"")</f>
        <v/>
      </c>
      <c r="L113" s="26">
        <f>IFERROR(TRIM(INDEX(Requests!$A113:$AN113,MATCH(Lists!$B$7,Requests!$A$1:$AN$1,0))&amp;""),"")</f>
        <v/>
      </c>
      <c r="M113" s="26">
        <f>IFERROR(TRIM(INDEX(Requests!$A113:$AN113,MATCH(Lists!$B$8,Requests!$A$1:$AN$1,0))&amp;""),"")</f>
        <v/>
      </c>
      <c r="N113" s="26">
        <f>IFERROR(TRIM(INDEX(Requests!$A113:$AN113,MATCH(Lists!$B$9,Requests!$A$1:$AN$1,0))&amp;""),"")</f>
        <v/>
      </c>
      <c r="O113" s="26">
        <f>IFERROR(TRIM(INDEX(Requests!$A113:$AN113,MATCH(Lists!$B$11,Requests!$A$1:$AN$1,0))&amp;""),"")</f>
        <v/>
      </c>
      <c r="P113" s="26">
        <f>IFERROR(TRIM(INDEX(Requests!$A113:$AN113,MATCH(Lists!$B$10,Requests!$A$1:$AN$1,0))&amp;""),"")</f>
        <v/>
      </c>
      <c r="Q113" s="29">
        <f>IF($A113="","",IFERROR(N(INDEX('Your rates'!$C$6:$C$11,MATCH($J113,'Your rates'!$B$6:$B$11,0))),0))</f>
        <v/>
      </c>
      <c r="R113" s="29">
        <f>IF($A113="","",IFERROR(N(INDEX('Your rates'!$C$12:$C$17,MATCH($K113,'Your rates'!$B$12:$B$17,0))),0))</f>
        <v/>
      </c>
      <c r="S113" s="30">
        <f>IF($A113="","",IFERROR(IF(INDEX('Your rates'!$C$18:$C$21,MATCH($M113,'Your rates'!$B$18:$B$21,0))&amp;""="",1,INDEX('Your rates'!$C$18:$C$21,MATCH($M113,'Your rates'!$B$18:$B$21,0))),1))</f>
        <v/>
      </c>
      <c r="T113" s="30">
        <f>IF($A113="","",IFERROR(IF(INDEX('Your rates'!$C$22:$C$25,MATCH($N113,'Your rates'!$B$22:$B$25,0))&amp;""="",1,INDEX('Your rates'!$C$22:$C$25,MATCH($N113,'Your rates'!$B$22:$B$25,0))),1))</f>
        <v/>
      </c>
      <c r="U113" s="30">
        <f>IF($A113="","",IFERROR(IF(INDEX('Your rates'!$C$26:$C$30,MATCH($O113,'Your rates'!$B$26:$B$30,0))&amp;""="",1,INDEX('Your rates'!$C$26:$C$30,MATCH($O113,'Your rates'!$B$26:$B$30,0))),1))</f>
        <v/>
      </c>
      <c r="V113" s="29">
        <f>IF($A113="","",SUMPRODUCT(ISNUMBER(SEARCH('Your rates'!$B$31:$B$36,$P113))*'Your rates'!$C$31:$C$36))</f>
        <v/>
      </c>
    </row>
    <row r="114">
      <c r="A114" s="26">
        <f>IFERROR(TRIM(INDEX(Requests!$A114:$AN114,MATCH(Lists!$B$2,Requests!$A$1:$AN$1,0))&amp;""),"")</f>
        <v/>
      </c>
      <c r="B114" s="26">
        <f>IFERROR(TRIM(INDEX(Requests!$A114:$AN114,MATCH(Lists!$B$3,Requests!$A$1:$AN$1,0))&amp;""),"")</f>
        <v/>
      </c>
      <c r="C114" s="27">
        <f>IF(OR($A114="",$J114="",$K114="",$M114="",$N114="",'Your rates'!$C$5=""),"",ROUND(MAX(N('Your rates'!$C$37),('Your rates'!$C$5+$Q114+$R114)*$S114*$T114*$U114+$V114),2))</f>
        <v/>
      </c>
      <c r="D114" s="27">
        <f>IF(OR($C114="",N('Your rates'!$C$38)=0),"",ROUND($C114*'Your rates'!$C$38,2))</f>
        <v/>
      </c>
      <c r="E114" s="28">
        <f>IF($A114="","",MID(IF($I114=Lists!$B$13,", office or commercial space","")&amp;IF($L114=Lists!$B$14,", size not sure","")&amp;IF($M114=Lists!$B$15,", not cleaned in a while",""),3,200))</f>
        <v/>
      </c>
      <c r="F114" s="28">
        <f>IF($A114="","",MID(IF($J114="",", bedrooms","")&amp;IF($K114="",", bathrooms","")&amp;IF($M114="",", condition","")&amp;IF($N114="",", which clean","")&amp;IF($O114="",", how often",""),3,200))</f>
        <v/>
      </c>
      <c r="G114" s="28">
        <f>IF($A114="","",MID(IF('Your rates'!$C$5="",", base price","")&amp;IF(AND($J114&lt;&gt;"",IFERROR(INDEX('Your rates'!$C$6:$C$11,MATCH($J114,'Your rates'!$B$6:$B$11,0))&amp;"","")=""),", bedrooms","")&amp;IF(AND($K114&lt;&gt;"",IFERROR(INDEX('Your rates'!$C$12:$C$17,MATCH($K114,'Your rates'!$B$12:$B$17,0))&amp;"","")=""),", bathrooms","")&amp;IF(AND($M114&lt;&gt;"",IFERROR(INDEX('Your rates'!$C$18:$C$21,MATCH($M114,'Your rates'!$B$18:$B$21,0))&amp;"","")=""),", condition","")&amp;IF(AND($N114&lt;&gt;"",IFERROR(INDEX('Your rates'!$C$22:$C$25,MATCH($N114,'Your rates'!$B$22:$B$25,0))&amp;"","")=""),", type of clean","")&amp;IF(AND($O114&lt;&gt;"",IFERROR(INDEX('Your rates'!$C$26:$C$30,MATCH($O114,'Your rates'!$B$26:$B$30,0))&amp;"","")=""),", how often",""),3,200))</f>
        <v/>
      </c>
      <c r="H114" s="28">
        <f>IF($A114="","",IF($P114="","",IF(LEN($P114)-LEN(SUBSTITUTE($P114,",",""))+1&gt;SUMPRODUCT(ISNUMBER(SEARCH('Your rates'!$B$31:$B$36,$P114))*1),"Extra not on your list","")))</f>
        <v/>
      </c>
      <c r="I114" s="26">
        <f>IFERROR(TRIM(INDEX(Requests!$A114:$AN114,MATCH(Lists!$B$4,Requests!$A$1:$AN$1,0))&amp;""),"")</f>
        <v/>
      </c>
      <c r="J114" s="26">
        <f>IFERROR(TRIM(INDEX(Requests!$A114:$AN114,MATCH(Lists!$B$5,Requests!$A$1:$AN$1,0))&amp;""),"")</f>
        <v/>
      </c>
      <c r="K114" s="26">
        <f>IFERROR(TRIM(INDEX(Requests!$A114:$AN114,MATCH(Lists!$B$6,Requests!$A$1:$AN$1,0))&amp;""),"")</f>
        <v/>
      </c>
      <c r="L114" s="26">
        <f>IFERROR(TRIM(INDEX(Requests!$A114:$AN114,MATCH(Lists!$B$7,Requests!$A$1:$AN$1,0))&amp;""),"")</f>
        <v/>
      </c>
      <c r="M114" s="26">
        <f>IFERROR(TRIM(INDEX(Requests!$A114:$AN114,MATCH(Lists!$B$8,Requests!$A$1:$AN$1,0))&amp;""),"")</f>
        <v/>
      </c>
      <c r="N114" s="26">
        <f>IFERROR(TRIM(INDEX(Requests!$A114:$AN114,MATCH(Lists!$B$9,Requests!$A$1:$AN$1,0))&amp;""),"")</f>
        <v/>
      </c>
      <c r="O114" s="26">
        <f>IFERROR(TRIM(INDEX(Requests!$A114:$AN114,MATCH(Lists!$B$11,Requests!$A$1:$AN$1,0))&amp;""),"")</f>
        <v/>
      </c>
      <c r="P114" s="26">
        <f>IFERROR(TRIM(INDEX(Requests!$A114:$AN114,MATCH(Lists!$B$10,Requests!$A$1:$AN$1,0))&amp;""),"")</f>
        <v/>
      </c>
      <c r="Q114" s="29">
        <f>IF($A114="","",IFERROR(N(INDEX('Your rates'!$C$6:$C$11,MATCH($J114,'Your rates'!$B$6:$B$11,0))),0))</f>
        <v/>
      </c>
      <c r="R114" s="29">
        <f>IF($A114="","",IFERROR(N(INDEX('Your rates'!$C$12:$C$17,MATCH($K114,'Your rates'!$B$12:$B$17,0))),0))</f>
        <v/>
      </c>
      <c r="S114" s="30">
        <f>IF($A114="","",IFERROR(IF(INDEX('Your rates'!$C$18:$C$21,MATCH($M114,'Your rates'!$B$18:$B$21,0))&amp;""="",1,INDEX('Your rates'!$C$18:$C$21,MATCH($M114,'Your rates'!$B$18:$B$21,0))),1))</f>
        <v/>
      </c>
      <c r="T114" s="30">
        <f>IF($A114="","",IFERROR(IF(INDEX('Your rates'!$C$22:$C$25,MATCH($N114,'Your rates'!$B$22:$B$25,0))&amp;""="",1,INDEX('Your rates'!$C$22:$C$25,MATCH($N114,'Your rates'!$B$22:$B$25,0))),1))</f>
        <v/>
      </c>
      <c r="U114" s="30">
        <f>IF($A114="","",IFERROR(IF(INDEX('Your rates'!$C$26:$C$30,MATCH($O114,'Your rates'!$B$26:$B$30,0))&amp;""="",1,INDEX('Your rates'!$C$26:$C$30,MATCH($O114,'Your rates'!$B$26:$B$30,0))),1))</f>
        <v/>
      </c>
      <c r="V114" s="29">
        <f>IF($A114="","",SUMPRODUCT(ISNUMBER(SEARCH('Your rates'!$B$31:$B$36,$P114))*'Your rates'!$C$31:$C$36))</f>
        <v/>
      </c>
    </row>
    <row r="115">
      <c r="A115" s="26">
        <f>IFERROR(TRIM(INDEX(Requests!$A115:$AN115,MATCH(Lists!$B$2,Requests!$A$1:$AN$1,0))&amp;""),"")</f>
        <v/>
      </c>
      <c r="B115" s="26">
        <f>IFERROR(TRIM(INDEX(Requests!$A115:$AN115,MATCH(Lists!$B$3,Requests!$A$1:$AN$1,0))&amp;""),"")</f>
        <v/>
      </c>
      <c r="C115" s="27">
        <f>IF(OR($A115="",$J115="",$K115="",$M115="",$N115="",'Your rates'!$C$5=""),"",ROUND(MAX(N('Your rates'!$C$37),('Your rates'!$C$5+$Q115+$R115)*$S115*$T115*$U115+$V115),2))</f>
        <v/>
      </c>
      <c r="D115" s="27">
        <f>IF(OR($C115="",N('Your rates'!$C$38)=0),"",ROUND($C115*'Your rates'!$C$38,2))</f>
        <v/>
      </c>
      <c r="E115" s="28">
        <f>IF($A115="","",MID(IF($I115=Lists!$B$13,", office or commercial space","")&amp;IF($L115=Lists!$B$14,", size not sure","")&amp;IF($M115=Lists!$B$15,", not cleaned in a while",""),3,200))</f>
        <v/>
      </c>
      <c r="F115" s="28">
        <f>IF($A115="","",MID(IF($J115="",", bedrooms","")&amp;IF($K115="",", bathrooms","")&amp;IF($M115="",", condition","")&amp;IF($N115="",", which clean","")&amp;IF($O115="",", how often",""),3,200))</f>
        <v/>
      </c>
      <c r="G115" s="28">
        <f>IF($A115="","",MID(IF('Your rates'!$C$5="",", base price","")&amp;IF(AND($J115&lt;&gt;"",IFERROR(INDEX('Your rates'!$C$6:$C$11,MATCH($J115,'Your rates'!$B$6:$B$11,0))&amp;"","")=""),", bedrooms","")&amp;IF(AND($K115&lt;&gt;"",IFERROR(INDEX('Your rates'!$C$12:$C$17,MATCH($K115,'Your rates'!$B$12:$B$17,0))&amp;"","")=""),", bathrooms","")&amp;IF(AND($M115&lt;&gt;"",IFERROR(INDEX('Your rates'!$C$18:$C$21,MATCH($M115,'Your rates'!$B$18:$B$21,0))&amp;"","")=""),", condition","")&amp;IF(AND($N115&lt;&gt;"",IFERROR(INDEX('Your rates'!$C$22:$C$25,MATCH($N115,'Your rates'!$B$22:$B$25,0))&amp;"","")=""),", type of clean","")&amp;IF(AND($O115&lt;&gt;"",IFERROR(INDEX('Your rates'!$C$26:$C$30,MATCH($O115,'Your rates'!$B$26:$B$30,0))&amp;"","")=""),", how often",""),3,200))</f>
        <v/>
      </c>
      <c r="H115" s="28">
        <f>IF($A115="","",IF($P115="","",IF(LEN($P115)-LEN(SUBSTITUTE($P115,",",""))+1&gt;SUMPRODUCT(ISNUMBER(SEARCH('Your rates'!$B$31:$B$36,$P115))*1),"Extra not on your list","")))</f>
        <v/>
      </c>
      <c r="I115" s="26">
        <f>IFERROR(TRIM(INDEX(Requests!$A115:$AN115,MATCH(Lists!$B$4,Requests!$A$1:$AN$1,0))&amp;""),"")</f>
        <v/>
      </c>
      <c r="J115" s="26">
        <f>IFERROR(TRIM(INDEX(Requests!$A115:$AN115,MATCH(Lists!$B$5,Requests!$A$1:$AN$1,0))&amp;""),"")</f>
        <v/>
      </c>
      <c r="K115" s="26">
        <f>IFERROR(TRIM(INDEX(Requests!$A115:$AN115,MATCH(Lists!$B$6,Requests!$A$1:$AN$1,0))&amp;""),"")</f>
        <v/>
      </c>
      <c r="L115" s="26">
        <f>IFERROR(TRIM(INDEX(Requests!$A115:$AN115,MATCH(Lists!$B$7,Requests!$A$1:$AN$1,0))&amp;""),"")</f>
        <v/>
      </c>
      <c r="M115" s="26">
        <f>IFERROR(TRIM(INDEX(Requests!$A115:$AN115,MATCH(Lists!$B$8,Requests!$A$1:$AN$1,0))&amp;""),"")</f>
        <v/>
      </c>
      <c r="N115" s="26">
        <f>IFERROR(TRIM(INDEX(Requests!$A115:$AN115,MATCH(Lists!$B$9,Requests!$A$1:$AN$1,0))&amp;""),"")</f>
        <v/>
      </c>
      <c r="O115" s="26">
        <f>IFERROR(TRIM(INDEX(Requests!$A115:$AN115,MATCH(Lists!$B$11,Requests!$A$1:$AN$1,0))&amp;""),"")</f>
        <v/>
      </c>
      <c r="P115" s="26">
        <f>IFERROR(TRIM(INDEX(Requests!$A115:$AN115,MATCH(Lists!$B$10,Requests!$A$1:$AN$1,0))&amp;""),"")</f>
        <v/>
      </c>
      <c r="Q115" s="29">
        <f>IF($A115="","",IFERROR(N(INDEX('Your rates'!$C$6:$C$11,MATCH($J115,'Your rates'!$B$6:$B$11,0))),0))</f>
        <v/>
      </c>
      <c r="R115" s="29">
        <f>IF($A115="","",IFERROR(N(INDEX('Your rates'!$C$12:$C$17,MATCH($K115,'Your rates'!$B$12:$B$17,0))),0))</f>
        <v/>
      </c>
      <c r="S115" s="30">
        <f>IF($A115="","",IFERROR(IF(INDEX('Your rates'!$C$18:$C$21,MATCH($M115,'Your rates'!$B$18:$B$21,0))&amp;""="",1,INDEX('Your rates'!$C$18:$C$21,MATCH($M115,'Your rates'!$B$18:$B$21,0))),1))</f>
        <v/>
      </c>
      <c r="T115" s="30">
        <f>IF($A115="","",IFERROR(IF(INDEX('Your rates'!$C$22:$C$25,MATCH($N115,'Your rates'!$B$22:$B$25,0))&amp;""="",1,INDEX('Your rates'!$C$22:$C$25,MATCH($N115,'Your rates'!$B$22:$B$25,0))),1))</f>
        <v/>
      </c>
      <c r="U115" s="30">
        <f>IF($A115="","",IFERROR(IF(INDEX('Your rates'!$C$26:$C$30,MATCH($O115,'Your rates'!$B$26:$B$30,0))&amp;""="",1,INDEX('Your rates'!$C$26:$C$30,MATCH($O115,'Your rates'!$B$26:$B$30,0))),1))</f>
        <v/>
      </c>
      <c r="V115" s="29">
        <f>IF($A115="","",SUMPRODUCT(ISNUMBER(SEARCH('Your rates'!$B$31:$B$36,$P115))*'Your rates'!$C$31:$C$36))</f>
        <v/>
      </c>
    </row>
    <row r="116">
      <c r="A116" s="26">
        <f>IFERROR(TRIM(INDEX(Requests!$A116:$AN116,MATCH(Lists!$B$2,Requests!$A$1:$AN$1,0))&amp;""),"")</f>
        <v/>
      </c>
      <c r="B116" s="26">
        <f>IFERROR(TRIM(INDEX(Requests!$A116:$AN116,MATCH(Lists!$B$3,Requests!$A$1:$AN$1,0))&amp;""),"")</f>
        <v/>
      </c>
      <c r="C116" s="27">
        <f>IF(OR($A116="",$J116="",$K116="",$M116="",$N116="",'Your rates'!$C$5=""),"",ROUND(MAX(N('Your rates'!$C$37),('Your rates'!$C$5+$Q116+$R116)*$S116*$T116*$U116+$V116),2))</f>
        <v/>
      </c>
      <c r="D116" s="27">
        <f>IF(OR($C116="",N('Your rates'!$C$38)=0),"",ROUND($C116*'Your rates'!$C$38,2))</f>
        <v/>
      </c>
      <c r="E116" s="28">
        <f>IF($A116="","",MID(IF($I116=Lists!$B$13,", office or commercial space","")&amp;IF($L116=Lists!$B$14,", size not sure","")&amp;IF($M116=Lists!$B$15,", not cleaned in a while",""),3,200))</f>
        <v/>
      </c>
      <c r="F116" s="28">
        <f>IF($A116="","",MID(IF($J116="",", bedrooms","")&amp;IF($K116="",", bathrooms","")&amp;IF($M116="",", condition","")&amp;IF($N116="",", which clean","")&amp;IF($O116="",", how often",""),3,200))</f>
        <v/>
      </c>
      <c r="G116" s="28">
        <f>IF($A116="","",MID(IF('Your rates'!$C$5="",", base price","")&amp;IF(AND($J116&lt;&gt;"",IFERROR(INDEX('Your rates'!$C$6:$C$11,MATCH($J116,'Your rates'!$B$6:$B$11,0))&amp;"","")=""),", bedrooms","")&amp;IF(AND($K116&lt;&gt;"",IFERROR(INDEX('Your rates'!$C$12:$C$17,MATCH($K116,'Your rates'!$B$12:$B$17,0))&amp;"","")=""),", bathrooms","")&amp;IF(AND($M116&lt;&gt;"",IFERROR(INDEX('Your rates'!$C$18:$C$21,MATCH($M116,'Your rates'!$B$18:$B$21,0))&amp;"","")=""),", condition","")&amp;IF(AND($N116&lt;&gt;"",IFERROR(INDEX('Your rates'!$C$22:$C$25,MATCH($N116,'Your rates'!$B$22:$B$25,0))&amp;"","")=""),", type of clean","")&amp;IF(AND($O116&lt;&gt;"",IFERROR(INDEX('Your rates'!$C$26:$C$30,MATCH($O116,'Your rates'!$B$26:$B$30,0))&amp;"","")=""),", how often",""),3,200))</f>
        <v/>
      </c>
      <c r="H116" s="28">
        <f>IF($A116="","",IF($P116="","",IF(LEN($P116)-LEN(SUBSTITUTE($P116,",",""))+1&gt;SUMPRODUCT(ISNUMBER(SEARCH('Your rates'!$B$31:$B$36,$P116))*1),"Extra not on your list","")))</f>
        <v/>
      </c>
      <c r="I116" s="26">
        <f>IFERROR(TRIM(INDEX(Requests!$A116:$AN116,MATCH(Lists!$B$4,Requests!$A$1:$AN$1,0))&amp;""),"")</f>
        <v/>
      </c>
      <c r="J116" s="26">
        <f>IFERROR(TRIM(INDEX(Requests!$A116:$AN116,MATCH(Lists!$B$5,Requests!$A$1:$AN$1,0))&amp;""),"")</f>
        <v/>
      </c>
      <c r="K116" s="26">
        <f>IFERROR(TRIM(INDEX(Requests!$A116:$AN116,MATCH(Lists!$B$6,Requests!$A$1:$AN$1,0))&amp;""),"")</f>
        <v/>
      </c>
      <c r="L116" s="26">
        <f>IFERROR(TRIM(INDEX(Requests!$A116:$AN116,MATCH(Lists!$B$7,Requests!$A$1:$AN$1,0))&amp;""),"")</f>
        <v/>
      </c>
      <c r="M116" s="26">
        <f>IFERROR(TRIM(INDEX(Requests!$A116:$AN116,MATCH(Lists!$B$8,Requests!$A$1:$AN$1,0))&amp;""),"")</f>
        <v/>
      </c>
      <c r="N116" s="26">
        <f>IFERROR(TRIM(INDEX(Requests!$A116:$AN116,MATCH(Lists!$B$9,Requests!$A$1:$AN$1,0))&amp;""),"")</f>
        <v/>
      </c>
      <c r="O116" s="26">
        <f>IFERROR(TRIM(INDEX(Requests!$A116:$AN116,MATCH(Lists!$B$11,Requests!$A$1:$AN$1,0))&amp;""),"")</f>
        <v/>
      </c>
      <c r="P116" s="26">
        <f>IFERROR(TRIM(INDEX(Requests!$A116:$AN116,MATCH(Lists!$B$10,Requests!$A$1:$AN$1,0))&amp;""),"")</f>
        <v/>
      </c>
      <c r="Q116" s="29">
        <f>IF($A116="","",IFERROR(N(INDEX('Your rates'!$C$6:$C$11,MATCH($J116,'Your rates'!$B$6:$B$11,0))),0))</f>
        <v/>
      </c>
      <c r="R116" s="29">
        <f>IF($A116="","",IFERROR(N(INDEX('Your rates'!$C$12:$C$17,MATCH($K116,'Your rates'!$B$12:$B$17,0))),0))</f>
        <v/>
      </c>
      <c r="S116" s="30">
        <f>IF($A116="","",IFERROR(IF(INDEX('Your rates'!$C$18:$C$21,MATCH($M116,'Your rates'!$B$18:$B$21,0))&amp;""="",1,INDEX('Your rates'!$C$18:$C$21,MATCH($M116,'Your rates'!$B$18:$B$21,0))),1))</f>
        <v/>
      </c>
      <c r="T116" s="30">
        <f>IF($A116="","",IFERROR(IF(INDEX('Your rates'!$C$22:$C$25,MATCH($N116,'Your rates'!$B$22:$B$25,0))&amp;""="",1,INDEX('Your rates'!$C$22:$C$25,MATCH($N116,'Your rates'!$B$22:$B$25,0))),1))</f>
        <v/>
      </c>
      <c r="U116" s="30">
        <f>IF($A116="","",IFERROR(IF(INDEX('Your rates'!$C$26:$C$30,MATCH($O116,'Your rates'!$B$26:$B$30,0))&amp;""="",1,INDEX('Your rates'!$C$26:$C$30,MATCH($O116,'Your rates'!$B$26:$B$30,0))),1))</f>
        <v/>
      </c>
      <c r="V116" s="29">
        <f>IF($A116="","",SUMPRODUCT(ISNUMBER(SEARCH('Your rates'!$B$31:$B$36,$P116))*'Your rates'!$C$31:$C$36))</f>
        <v/>
      </c>
    </row>
    <row r="117">
      <c r="A117" s="26">
        <f>IFERROR(TRIM(INDEX(Requests!$A117:$AN117,MATCH(Lists!$B$2,Requests!$A$1:$AN$1,0))&amp;""),"")</f>
        <v/>
      </c>
      <c r="B117" s="26">
        <f>IFERROR(TRIM(INDEX(Requests!$A117:$AN117,MATCH(Lists!$B$3,Requests!$A$1:$AN$1,0))&amp;""),"")</f>
        <v/>
      </c>
      <c r="C117" s="27">
        <f>IF(OR($A117="",$J117="",$K117="",$M117="",$N117="",'Your rates'!$C$5=""),"",ROUND(MAX(N('Your rates'!$C$37),('Your rates'!$C$5+$Q117+$R117)*$S117*$T117*$U117+$V117),2))</f>
        <v/>
      </c>
      <c r="D117" s="27">
        <f>IF(OR($C117="",N('Your rates'!$C$38)=0),"",ROUND($C117*'Your rates'!$C$38,2))</f>
        <v/>
      </c>
      <c r="E117" s="28">
        <f>IF($A117="","",MID(IF($I117=Lists!$B$13,", office or commercial space","")&amp;IF($L117=Lists!$B$14,", size not sure","")&amp;IF($M117=Lists!$B$15,", not cleaned in a while",""),3,200))</f>
        <v/>
      </c>
      <c r="F117" s="28">
        <f>IF($A117="","",MID(IF($J117="",", bedrooms","")&amp;IF($K117="",", bathrooms","")&amp;IF($M117="",", condition","")&amp;IF($N117="",", which clean","")&amp;IF($O117="",", how often",""),3,200))</f>
        <v/>
      </c>
      <c r="G117" s="28">
        <f>IF($A117="","",MID(IF('Your rates'!$C$5="",", base price","")&amp;IF(AND($J117&lt;&gt;"",IFERROR(INDEX('Your rates'!$C$6:$C$11,MATCH($J117,'Your rates'!$B$6:$B$11,0))&amp;"","")=""),", bedrooms","")&amp;IF(AND($K117&lt;&gt;"",IFERROR(INDEX('Your rates'!$C$12:$C$17,MATCH($K117,'Your rates'!$B$12:$B$17,0))&amp;"","")=""),", bathrooms","")&amp;IF(AND($M117&lt;&gt;"",IFERROR(INDEX('Your rates'!$C$18:$C$21,MATCH($M117,'Your rates'!$B$18:$B$21,0))&amp;"","")=""),", condition","")&amp;IF(AND($N117&lt;&gt;"",IFERROR(INDEX('Your rates'!$C$22:$C$25,MATCH($N117,'Your rates'!$B$22:$B$25,0))&amp;"","")=""),", type of clean","")&amp;IF(AND($O117&lt;&gt;"",IFERROR(INDEX('Your rates'!$C$26:$C$30,MATCH($O117,'Your rates'!$B$26:$B$30,0))&amp;"","")=""),", how often",""),3,200))</f>
        <v/>
      </c>
      <c r="H117" s="28">
        <f>IF($A117="","",IF($P117="","",IF(LEN($P117)-LEN(SUBSTITUTE($P117,",",""))+1&gt;SUMPRODUCT(ISNUMBER(SEARCH('Your rates'!$B$31:$B$36,$P117))*1),"Extra not on your list","")))</f>
        <v/>
      </c>
      <c r="I117" s="26">
        <f>IFERROR(TRIM(INDEX(Requests!$A117:$AN117,MATCH(Lists!$B$4,Requests!$A$1:$AN$1,0))&amp;""),"")</f>
        <v/>
      </c>
      <c r="J117" s="26">
        <f>IFERROR(TRIM(INDEX(Requests!$A117:$AN117,MATCH(Lists!$B$5,Requests!$A$1:$AN$1,0))&amp;""),"")</f>
        <v/>
      </c>
      <c r="K117" s="26">
        <f>IFERROR(TRIM(INDEX(Requests!$A117:$AN117,MATCH(Lists!$B$6,Requests!$A$1:$AN$1,0))&amp;""),"")</f>
        <v/>
      </c>
      <c r="L117" s="26">
        <f>IFERROR(TRIM(INDEX(Requests!$A117:$AN117,MATCH(Lists!$B$7,Requests!$A$1:$AN$1,0))&amp;""),"")</f>
        <v/>
      </c>
      <c r="M117" s="26">
        <f>IFERROR(TRIM(INDEX(Requests!$A117:$AN117,MATCH(Lists!$B$8,Requests!$A$1:$AN$1,0))&amp;""),"")</f>
        <v/>
      </c>
      <c r="N117" s="26">
        <f>IFERROR(TRIM(INDEX(Requests!$A117:$AN117,MATCH(Lists!$B$9,Requests!$A$1:$AN$1,0))&amp;""),"")</f>
        <v/>
      </c>
      <c r="O117" s="26">
        <f>IFERROR(TRIM(INDEX(Requests!$A117:$AN117,MATCH(Lists!$B$11,Requests!$A$1:$AN$1,0))&amp;""),"")</f>
        <v/>
      </c>
      <c r="P117" s="26">
        <f>IFERROR(TRIM(INDEX(Requests!$A117:$AN117,MATCH(Lists!$B$10,Requests!$A$1:$AN$1,0))&amp;""),"")</f>
        <v/>
      </c>
      <c r="Q117" s="29">
        <f>IF($A117="","",IFERROR(N(INDEX('Your rates'!$C$6:$C$11,MATCH($J117,'Your rates'!$B$6:$B$11,0))),0))</f>
        <v/>
      </c>
      <c r="R117" s="29">
        <f>IF($A117="","",IFERROR(N(INDEX('Your rates'!$C$12:$C$17,MATCH($K117,'Your rates'!$B$12:$B$17,0))),0))</f>
        <v/>
      </c>
      <c r="S117" s="30">
        <f>IF($A117="","",IFERROR(IF(INDEX('Your rates'!$C$18:$C$21,MATCH($M117,'Your rates'!$B$18:$B$21,0))&amp;""="",1,INDEX('Your rates'!$C$18:$C$21,MATCH($M117,'Your rates'!$B$18:$B$21,0))),1))</f>
        <v/>
      </c>
      <c r="T117" s="30">
        <f>IF($A117="","",IFERROR(IF(INDEX('Your rates'!$C$22:$C$25,MATCH($N117,'Your rates'!$B$22:$B$25,0))&amp;""="",1,INDEX('Your rates'!$C$22:$C$25,MATCH($N117,'Your rates'!$B$22:$B$25,0))),1))</f>
        <v/>
      </c>
      <c r="U117" s="30">
        <f>IF($A117="","",IFERROR(IF(INDEX('Your rates'!$C$26:$C$30,MATCH($O117,'Your rates'!$B$26:$B$30,0))&amp;""="",1,INDEX('Your rates'!$C$26:$C$30,MATCH($O117,'Your rates'!$B$26:$B$30,0))),1))</f>
        <v/>
      </c>
      <c r="V117" s="29">
        <f>IF($A117="","",SUMPRODUCT(ISNUMBER(SEARCH('Your rates'!$B$31:$B$36,$P117))*'Your rates'!$C$31:$C$36))</f>
        <v/>
      </c>
    </row>
    <row r="118">
      <c r="A118" s="26">
        <f>IFERROR(TRIM(INDEX(Requests!$A118:$AN118,MATCH(Lists!$B$2,Requests!$A$1:$AN$1,0))&amp;""),"")</f>
        <v/>
      </c>
      <c r="B118" s="26">
        <f>IFERROR(TRIM(INDEX(Requests!$A118:$AN118,MATCH(Lists!$B$3,Requests!$A$1:$AN$1,0))&amp;""),"")</f>
        <v/>
      </c>
      <c r="C118" s="27">
        <f>IF(OR($A118="",$J118="",$K118="",$M118="",$N118="",'Your rates'!$C$5=""),"",ROUND(MAX(N('Your rates'!$C$37),('Your rates'!$C$5+$Q118+$R118)*$S118*$T118*$U118+$V118),2))</f>
        <v/>
      </c>
      <c r="D118" s="27">
        <f>IF(OR($C118="",N('Your rates'!$C$38)=0),"",ROUND($C118*'Your rates'!$C$38,2))</f>
        <v/>
      </c>
      <c r="E118" s="28">
        <f>IF($A118="","",MID(IF($I118=Lists!$B$13,", office or commercial space","")&amp;IF($L118=Lists!$B$14,", size not sure","")&amp;IF($M118=Lists!$B$15,", not cleaned in a while",""),3,200))</f>
        <v/>
      </c>
      <c r="F118" s="28">
        <f>IF($A118="","",MID(IF($J118="",", bedrooms","")&amp;IF($K118="",", bathrooms","")&amp;IF($M118="",", condition","")&amp;IF($N118="",", which clean","")&amp;IF($O118="",", how often",""),3,200))</f>
        <v/>
      </c>
      <c r="G118" s="28">
        <f>IF($A118="","",MID(IF('Your rates'!$C$5="",", base price","")&amp;IF(AND($J118&lt;&gt;"",IFERROR(INDEX('Your rates'!$C$6:$C$11,MATCH($J118,'Your rates'!$B$6:$B$11,0))&amp;"","")=""),", bedrooms","")&amp;IF(AND($K118&lt;&gt;"",IFERROR(INDEX('Your rates'!$C$12:$C$17,MATCH($K118,'Your rates'!$B$12:$B$17,0))&amp;"","")=""),", bathrooms","")&amp;IF(AND($M118&lt;&gt;"",IFERROR(INDEX('Your rates'!$C$18:$C$21,MATCH($M118,'Your rates'!$B$18:$B$21,0))&amp;"","")=""),", condition","")&amp;IF(AND($N118&lt;&gt;"",IFERROR(INDEX('Your rates'!$C$22:$C$25,MATCH($N118,'Your rates'!$B$22:$B$25,0))&amp;"","")=""),", type of clean","")&amp;IF(AND($O118&lt;&gt;"",IFERROR(INDEX('Your rates'!$C$26:$C$30,MATCH($O118,'Your rates'!$B$26:$B$30,0))&amp;"","")=""),", how often",""),3,200))</f>
        <v/>
      </c>
      <c r="H118" s="28">
        <f>IF($A118="","",IF($P118="","",IF(LEN($P118)-LEN(SUBSTITUTE($P118,",",""))+1&gt;SUMPRODUCT(ISNUMBER(SEARCH('Your rates'!$B$31:$B$36,$P118))*1),"Extra not on your list","")))</f>
        <v/>
      </c>
      <c r="I118" s="26">
        <f>IFERROR(TRIM(INDEX(Requests!$A118:$AN118,MATCH(Lists!$B$4,Requests!$A$1:$AN$1,0))&amp;""),"")</f>
        <v/>
      </c>
      <c r="J118" s="26">
        <f>IFERROR(TRIM(INDEX(Requests!$A118:$AN118,MATCH(Lists!$B$5,Requests!$A$1:$AN$1,0))&amp;""),"")</f>
        <v/>
      </c>
      <c r="K118" s="26">
        <f>IFERROR(TRIM(INDEX(Requests!$A118:$AN118,MATCH(Lists!$B$6,Requests!$A$1:$AN$1,0))&amp;""),"")</f>
        <v/>
      </c>
      <c r="L118" s="26">
        <f>IFERROR(TRIM(INDEX(Requests!$A118:$AN118,MATCH(Lists!$B$7,Requests!$A$1:$AN$1,0))&amp;""),"")</f>
        <v/>
      </c>
      <c r="M118" s="26">
        <f>IFERROR(TRIM(INDEX(Requests!$A118:$AN118,MATCH(Lists!$B$8,Requests!$A$1:$AN$1,0))&amp;""),"")</f>
        <v/>
      </c>
      <c r="N118" s="26">
        <f>IFERROR(TRIM(INDEX(Requests!$A118:$AN118,MATCH(Lists!$B$9,Requests!$A$1:$AN$1,0))&amp;""),"")</f>
        <v/>
      </c>
      <c r="O118" s="26">
        <f>IFERROR(TRIM(INDEX(Requests!$A118:$AN118,MATCH(Lists!$B$11,Requests!$A$1:$AN$1,0))&amp;""),"")</f>
        <v/>
      </c>
      <c r="P118" s="26">
        <f>IFERROR(TRIM(INDEX(Requests!$A118:$AN118,MATCH(Lists!$B$10,Requests!$A$1:$AN$1,0))&amp;""),"")</f>
        <v/>
      </c>
      <c r="Q118" s="29">
        <f>IF($A118="","",IFERROR(N(INDEX('Your rates'!$C$6:$C$11,MATCH($J118,'Your rates'!$B$6:$B$11,0))),0))</f>
        <v/>
      </c>
      <c r="R118" s="29">
        <f>IF($A118="","",IFERROR(N(INDEX('Your rates'!$C$12:$C$17,MATCH($K118,'Your rates'!$B$12:$B$17,0))),0))</f>
        <v/>
      </c>
      <c r="S118" s="30">
        <f>IF($A118="","",IFERROR(IF(INDEX('Your rates'!$C$18:$C$21,MATCH($M118,'Your rates'!$B$18:$B$21,0))&amp;""="",1,INDEX('Your rates'!$C$18:$C$21,MATCH($M118,'Your rates'!$B$18:$B$21,0))),1))</f>
        <v/>
      </c>
      <c r="T118" s="30">
        <f>IF($A118="","",IFERROR(IF(INDEX('Your rates'!$C$22:$C$25,MATCH($N118,'Your rates'!$B$22:$B$25,0))&amp;""="",1,INDEX('Your rates'!$C$22:$C$25,MATCH($N118,'Your rates'!$B$22:$B$25,0))),1))</f>
        <v/>
      </c>
      <c r="U118" s="30">
        <f>IF($A118="","",IFERROR(IF(INDEX('Your rates'!$C$26:$C$30,MATCH($O118,'Your rates'!$B$26:$B$30,0))&amp;""="",1,INDEX('Your rates'!$C$26:$C$30,MATCH($O118,'Your rates'!$B$26:$B$30,0))),1))</f>
        <v/>
      </c>
      <c r="V118" s="29">
        <f>IF($A118="","",SUMPRODUCT(ISNUMBER(SEARCH('Your rates'!$B$31:$B$36,$P118))*'Your rates'!$C$31:$C$36))</f>
        <v/>
      </c>
    </row>
    <row r="119">
      <c r="A119" s="26">
        <f>IFERROR(TRIM(INDEX(Requests!$A119:$AN119,MATCH(Lists!$B$2,Requests!$A$1:$AN$1,0))&amp;""),"")</f>
        <v/>
      </c>
      <c r="B119" s="26">
        <f>IFERROR(TRIM(INDEX(Requests!$A119:$AN119,MATCH(Lists!$B$3,Requests!$A$1:$AN$1,0))&amp;""),"")</f>
        <v/>
      </c>
      <c r="C119" s="27">
        <f>IF(OR($A119="",$J119="",$K119="",$M119="",$N119="",'Your rates'!$C$5=""),"",ROUND(MAX(N('Your rates'!$C$37),('Your rates'!$C$5+$Q119+$R119)*$S119*$T119*$U119+$V119),2))</f>
        <v/>
      </c>
      <c r="D119" s="27">
        <f>IF(OR($C119="",N('Your rates'!$C$38)=0),"",ROUND($C119*'Your rates'!$C$38,2))</f>
        <v/>
      </c>
      <c r="E119" s="28">
        <f>IF($A119="","",MID(IF($I119=Lists!$B$13,", office or commercial space","")&amp;IF($L119=Lists!$B$14,", size not sure","")&amp;IF($M119=Lists!$B$15,", not cleaned in a while",""),3,200))</f>
        <v/>
      </c>
      <c r="F119" s="28">
        <f>IF($A119="","",MID(IF($J119="",", bedrooms","")&amp;IF($K119="",", bathrooms","")&amp;IF($M119="",", condition","")&amp;IF($N119="",", which clean","")&amp;IF($O119="",", how often",""),3,200))</f>
        <v/>
      </c>
      <c r="G119" s="28">
        <f>IF($A119="","",MID(IF('Your rates'!$C$5="",", base price","")&amp;IF(AND($J119&lt;&gt;"",IFERROR(INDEX('Your rates'!$C$6:$C$11,MATCH($J119,'Your rates'!$B$6:$B$11,0))&amp;"","")=""),", bedrooms","")&amp;IF(AND($K119&lt;&gt;"",IFERROR(INDEX('Your rates'!$C$12:$C$17,MATCH($K119,'Your rates'!$B$12:$B$17,0))&amp;"","")=""),", bathrooms","")&amp;IF(AND($M119&lt;&gt;"",IFERROR(INDEX('Your rates'!$C$18:$C$21,MATCH($M119,'Your rates'!$B$18:$B$21,0))&amp;"","")=""),", condition","")&amp;IF(AND($N119&lt;&gt;"",IFERROR(INDEX('Your rates'!$C$22:$C$25,MATCH($N119,'Your rates'!$B$22:$B$25,0))&amp;"","")=""),", type of clean","")&amp;IF(AND($O119&lt;&gt;"",IFERROR(INDEX('Your rates'!$C$26:$C$30,MATCH($O119,'Your rates'!$B$26:$B$30,0))&amp;"","")=""),", how often",""),3,200))</f>
        <v/>
      </c>
      <c r="H119" s="28">
        <f>IF($A119="","",IF($P119="","",IF(LEN($P119)-LEN(SUBSTITUTE($P119,",",""))+1&gt;SUMPRODUCT(ISNUMBER(SEARCH('Your rates'!$B$31:$B$36,$P119))*1),"Extra not on your list","")))</f>
        <v/>
      </c>
      <c r="I119" s="26">
        <f>IFERROR(TRIM(INDEX(Requests!$A119:$AN119,MATCH(Lists!$B$4,Requests!$A$1:$AN$1,0))&amp;""),"")</f>
        <v/>
      </c>
      <c r="J119" s="26">
        <f>IFERROR(TRIM(INDEX(Requests!$A119:$AN119,MATCH(Lists!$B$5,Requests!$A$1:$AN$1,0))&amp;""),"")</f>
        <v/>
      </c>
      <c r="K119" s="26">
        <f>IFERROR(TRIM(INDEX(Requests!$A119:$AN119,MATCH(Lists!$B$6,Requests!$A$1:$AN$1,0))&amp;""),"")</f>
        <v/>
      </c>
      <c r="L119" s="26">
        <f>IFERROR(TRIM(INDEX(Requests!$A119:$AN119,MATCH(Lists!$B$7,Requests!$A$1:$AN$1,0))&amp;""),"")</f>
        <v/>
      </c>
      <c r="M119" s="26">
        <f>IFERROR(TRIM(INDEX(Requests!$A119:$AN119,MATCH(Lists!$B$8,Requests!$A$1:$AN$1,0))&amp;""),"")</f>
        <v/>
      </c>
      <c r="N119" s="26">
        <f>IFERROR(TRIM(INDEX(Requests!$A119:$AN119,MATCH(Lists!$B$9,Requests!$A$1:$AN$1,0))&amp;""),"")</f>
        <v/>
      </c>
      <c r="O119" s="26">
        <f>IFERROR(TRIM(INDEX(Requests!$A119:$AN119,MATCH(Lists!$B$11,Requests!$A$1:$AN$1,0))&amp;""),"")</f>
        <v/>
      </c>
      <c r="P119" s="26">
        <f>IFERROR(TRIM(INDEX(Requests!$A119:$AN119,MATCH(Lists!$B$10,Requests!$A$1:$AN$1,0))&amp;""),"")</f>
        <v/>
      </c>
      <c r="Q119" s="29">
        <f>IF($A119="","",IFERROR(N(INDEX('Your rates'!$C$6:$C$11,MATCH($J119,'Your rates'!$B$6:$B$11,0))),0))</f>
        <v/>
      </c>
      <c r="R119" s="29">
        <f>IF($A119="","",IFERROR(N(INDEX('Your rates'!$C$12:$C$17,MATCH($K119,'Your rates'!$B$12:$B$17,0))),0))</f>
        <v/>
      </c>
      <c r="S119" s="30">
        <f>IF($A119="","",IFERROR(IF(INDEX('Your rates'!$C$18:$C$21,MATCH($M119,'Your rates'!$B$18:$B$21,0))&amp;""="",1,INDEX('Your rates'!$C$18:$C$21,MATCH($M119,'Your rates'!$B$18:$B$21,0))),1))</f>
        <v/>
      </c>
      <c r="T119" s="30">
        <f>IF($A119="","",IFERROR(IF(INDEX('Your rates'!$C$22:$C$25,MATCH($N119,'Your rates'!$B$22:$B$25,0))&amp;""="",1,INDEX('Your rates'!$C$22:$C$25,MATCH($N119,'Your rates'!$B$22:$B$25,0))),1))</f>
        <v/>
      </c>
      <c r="U119" s="30">
        <f>IF($A119="","",IFERROR(IF(INDEX('Your rates'!$C$26:$C$30,MATCH($O119,'Your rates'!$B$26:$B$30,0))&amp;""="",1,INDEX('Your rates'!$C$26:$C$30,MATCH($O119,'Your rates'!$B$26:$B$30,0))),1))</f>
        <v/>
      </c>
      <c r="V119" s="29">
        <f>IF($A119="","",SUMPRODUCT(ISNUMBER(SEARCH('Your rates'!$B$31:$B$36,$P119))*'Your rates'!$C$31:$C$36))</f>
        <v/>
      </c>
    </row>
    <row r="120">
      <c r="A120" s="26">
        <f>IFERROR(TRIM(INDEX(Requests!$A120:$AN120,MATCH(Lists!$B$2,Requests!$A$1:$AN$1,0))&amp;""),"")</f>
        <v/>
      </c>
      <c r="B120" s="26">
        <f>IFERROR(TRIM(INDEX(Requests!$A120:$AN120,MATCH(Lists!$B$3,Requests!$A$1:$AN$1,0))&amp;""),"")</f>
        <v/>
      </c>
      <c r="C120" s="27">
        <f>IF(OR($A120="",$J120="",$K120="",$M120="",$N120="",'Your rates'!$C$5=""),"",ROUND(MAX(N('Your rates'!$C$37),('Your rates'!$C$5+$Q120+$R120)*$S120*$T120*$U120+$V120),2))</f>
        <v/>
      </c>
      <c r="D120" s="27">
        <f>IF(OR($C120="",N('Your rates'!$C$38)=0),"",ROUND($C120*'Your rates'!$C$38,2))</f>
        <v/>
      </c>
      <c r="E120" s="28">
        <f>IF($A120="","",MID(IF($I120=Lists!$B$13,", office or commercial space","")&amp;IF($L120=Lists!$B$14,", size not sure","")&amp;IF($M120=Lists!$B$15,", not cleaned in a while",""),3,200))</f>
        <v/>
      </c>
      <c r="F120" s="28">
        <f>IF($A120="","",MID(IF($J120="",", bedrooms","")&amp;IF($K120="",", bathrooms","")&amp;IF($M120="",", condition","")&amp;IF($N120="",", which clean","")&amp;IF($O120="",", how often",""),3,200))</f>
        <v/>
      </c>
      <c r="G120" s="28">
        <f>IF($A120="","",MID(IF('Your rates'!$C$5="",", base price","")&amp;IF(AND($J120&lt;&gt;"",IFERROR(INDEX('Your rates'!$C$6:$C$11,MATCH($J120,'Your rates'!$B$6:$B$11,0))&amp;"","")=""),", bedrooms","")&amp;IF(AND($K120&lt;&gt;"",IFERROR(INDEX('Your rates'!$C$12:$C$17,MATCH($K120,'Your rates'!$B$12:$B$17,0))&amp;"","")=""),", bathrooms","")&amp;IF(AND($M120&lt;&gt;"",IFERROR(INDEX('Your rates'!$C$18:$C$21,MATCH($M120,'Your rates'!$B$18:$B$21,0))&amp;"","")=""),", condition","")&amp;IF(AND($N120&lt;&gt;"",IFERROR(INDEX('Your rates'!$C$22:$C$25,MATCH($N120,'Your rates'!$B$22:$B$25,0))&amp;"","")=""),", type of clean","")&amp;IF(AND($O120&lt;&gt;"",IFERROR(INDEX('Your rates'!$C$26:$C$30,MATCH($O120,'Your rates'!$B$26:$B$30,0))&amp;"","")=""),", how often",""),3,200))</f>
        <v/>
      </c>
      <c r="H120" s="28">
        <f>IF($A120="","",IF($P120="","",IF(LEN($P120)-LEN(SUBSTITUTE($P120,",",""))+1&gt;SUMPRODUCT(ISNUMBER(SEARCH('Your rates'!$B$31:$B$36,$P120))*1),"Extra not on your list","")))</f>
        <v/>
      </c>
      <c r="I120" s="26">
        <f>IFERROR(TRIM(INDEX(Requests!$A120:$AN120,MATCH(Lists!$B$4,Requests!$A$1:$AN$1,0))&amp;""),"")</f>
        <v/>
      </c>
      <c r="J120" s="26">
        <f>IFERROR(TRIM(INDEX(Requests!$A120:$AN120,MATCH(Lists!$B$5,Requests!$A$1:$AN$1,0))&amp;""),"")</f>
        <v/>
      </c>
      <c r="K120" s="26">
        <f>IFERROR(TRIM(INDEX(Requests!$A120:$AN120,MATCH(Lists!$B$6,Requests!$A$1:$AN$1,0))&amp;""),"")</f>
        <v/>
      </c>
      <c r="L120" s="26">
        <f>IFERROR(TRIM(INDEX(Requests!$A120:$AN120,MATCH(Lists!$B$7,Requests!$A$1:$AN$1,0))&amp;""),"")</f>
        <v/>
      </c>
      <c r="M120" s="26">
        <f>IFERROR(TRIM(INDEX(Requests!$A120:$AN120,MATCH(Lists!$B$8,Requests!$A$1:$AN$1,0))&amp;""),"")</f>
        <v/>
      </c>
      <c r="N120" s="26">
        <f>IFERROR(TRIM(INDEX(Requests!$A120:$AN120,MATCH(Lists!$B$9,Requests!$A$1:$AN$1,0))&amp;""),"")</f>
        <v/>
      </c>
      <c r="O120" s="26">
        <f>IFERROR(TRIM(INDEX(Requests!$A120:$AN120,MATCH(Lists!$B$11,Requests!$A$1:$AN$1,0))&amp;""),"")</f>
        <v/>
      </c>
      <c r="P120" s="26">
        <f>IFERROR(TRIM(INDEX(Requests!$A120:$AN120,MATCH(Lists!$B$10,Requests!$A$1:$AN$1,0))&amp;""),"")</f>
        <v/>
      </c>
      <c r="Q120" s="29">
        <f>IF($A120="","",IFERROR(N(INDEX('Your rates'!$C$6:$C$11,MATCH($J120,'Your rates'!$B$6:$B$11,0))),0))</f>
        <v/>
      </c>
      <c r="R120" s="29">
        <f>IF($A120="","",IFERROR(N(INDEX('Your rates'!$C$12:$C$17,MATCH($K120,'Your rates'!$B$12:$B$17,0))),0))</f>
        <v/>
      </c>
      <c r="S120" s="30">
        <f>IF($A120="","",IFERROR(IF(INDEX('Your rates'!$C$18:$C$21,MATCH($M120,'Your rates'!$B$18:$B$21,0))&amp;""="",1,INDEX('Your rates'!$C$18:$C$21,MATCH($M120,'Your rates'!$B$18:$B$21,0))),1))</f>
        <v/>
      </c>
      <c r="T120" s="30">
        <f>IF($A120="","",IFERROR(IF(INDEX('Your rates'!$C$22:$C$25,MATCH($N120,'Your rates'!$B$22:$B$25,0))&amp;""="",1,INDEX('Your rates'!$C$22:$C$25,MATCH($N120,'Your rates'!$B$22:$B$25,0))),1))</f>
        <v/>
      </c>
      <c r="U120" s="30">
        <f>IF($A120="","",IFERROR(IF(INDEX('Your rates'!$C$26:$C$30,MATCH($O120,'Your rates'!$B$26:$B$30,0))&amp;""="",1,INDEX('Your rates'!$C$26:$C$30,MATCH($O120,'Your rates'!$B$26:$B$30,0))),1))</f>
        <v/>
      </c>
      <c r="V120" s="29">
        <f>IF($A120="","",SUMPRODUCT(ISNUMBER(SEARCH('Your rates'!$B$31:$B$36,$P120))*'Your rates'!$C$31:$C$36))</f>
        <v/>
      </c>
    </row>
    <row r="121">
      <c r="A121" s="26">
        <f>IFERROR(TRIM(INDEX(Requests!$A121:$AN121,MATCH(Lists!$B$2,Requests!$A$1:$AN$1,0))&amp;""),"")</f>
        <v/>
      </c>
      <c r="B121" s="26">
        <f>IFERROR(TRIM(INDEX(Requests!$A121:$AN121,MATCH(Lists!$B$3,Requests!$A$1:$AN$1,0))&amp;""),"")</f>
        <v/>
      </c>
      <c r="C121" s="27">
        <f>IF(OR($A121="",$J121="",$K121="",$M121="",$N121="",'Your rates'!$C$5=""),"",ROUND(MAX(N('Your rates'!$C$37),('Your rates'!$C$5+$Q121+$R121)*$S121*$T121*$U121+$V121),2))</f>
        <v/>
      </c>
      <c r="D121" s="27">
        <f>IF(OR($C121="",N('Your rates'!$C$38)=0),"",ROUND($C121*'Your rates'!$C$38,2))</f>
        <v/>
      </c>
      <c r="E121" s="28">
        <f>IF($A121="","",MID(IF($I121=Lists!$B$13,", office or commercial space","")&amp;IF($L121=Lists!$B$14,", size not sure","")&amp;IF($M121=Lists!$B$15,", not cleaned in a while",""),3,200))</f>
        <v/>
      </c>
      <c r="F121" s="28">
        <f>IF($A121="","",MID(IF($J121="",", bedrooms","")&amp;IF($K121="",", bathrooms","")&amp;IF($M121="",", condition","")&amp;IF($N121="",", which clean","")&amp;IF($O121="",", how often",""),3,200))</f>
        <v/>
      </c>
      <c r="G121" s="28">
        <f>IF($A121="","",MID(IF('Your rates'!$C$5="",", base price","")&amp;IF(AND($J121&lt;&gt;"",IFERROR(INDEX('Your rates'!$C$6:$C$11,MATCH($J121,'Your rates'!$B$6:$B$11,0))&amp;"","")=""),", bedrooms","")&amp;IF(AND($K121&lt;&gt;"",IFERROR(INDEX('Your rates'!$C$12:$C$17,MATCH($K121,'Your rates'!$B$12:$B$17,0))&amp;"","")=""),", bathrooms","")&amp;IF(AND($M121&lt;&gt;"",IFERROR(INDEX('Your rates'!$C$18:$C$21,MATCH($M121,'Your rates'!$B$18:$B$21,0))&amp;"","")=""),", condition","")&amp;IF(AND($N121&lt;&gt;"",IFERROR(INDEX('Your rates'!$C$22:$C$25,MATCH($N121,'Your rates'!$B$22:$B$25,0))&amp;"","")=""),", type of clean","")&amp;IF(AND($O121&lt;&gt;"",IFERROR(INDEX('Your rates'!$C$26:$C$30,MATCH($O121,'Your rates'!$B$26:$B$30,0))&amp;"","")=""),", how often",""),3,200))</f>
        <v/>
      </c>
      <c r="H121" s="28">
        <f>IF($A121="","",IF($P121="","",IF(LEN($P121)-LEN(SUBSTITUTE($P121,",",""))+1&gt;SUMPRODUCT(ISNUMBER(SEARCH('Your rates'!$B$31:$B$36,$P121))*1),"Extra not on your list","")))</f>
        <v/>
      </c>
      <c r="I121" s="26">
        <f>IFERROR(TRIM(INDEX(Requests!$A121:$AN121,MATCH(Lists!$B$4,Requests!$A$1:$AN$1,0))&amp;""),"")</f>
        <v/>
      </c>
      <c r="J121" s="26">
        <f>IFERROR(TRIM(INDEX(Requests!$A121:$AN121,MATCH(Lists!$B$5,Requests!$A$1:$AN$1,0))&amp;""),"")</f>
        <v/>
      </c>
      <c r="K121" s="26">
        <f>IFERROR(TRIM(INDEX(Requests!$A121:$AN121,MATCH(Lists!$B$6,Requests!$A$1:$AN$1,0))&amp;""),"")</f>
        <v/>
      </c>
      <c r="L121" s="26">
        <f>IFERROR(TRIM(INDEX(Requests!$A121:$AN121,MATCH(Lists!$B$7,Requests!$A$1:$AN$1,0))&amp;""),"")</f>
        <v/>
      </c>
      <c r="M121" s="26">
        <f>IFERROR(TRIM(INDEX(Requests!$A121:$AN121,MATCH(Lists!$B$8,Requests!$A$1:$AN$1,0))&amp;""),"")</f>
        <v/>
      </c>
      <c r="N121" s="26">
        <f>IFERROR(TRIM(INDEX(Requests!$A121:$AN121,MATCH(Lists!$B$9,Requests!$A$1:$AN$1,0))&amp;""),"")</f>
        <v/>
      </c>
      <c r="O121" s="26">
        <f>IFERROR(TRIM(INDEX(Requests!$A121:$AN121,MATCH(Lists!$B$11,Requests!$A$1:$AN$1,0))&amp;""),"")</f>
        <v/>
      </c>
      <c r="P121" s="26">
        <f>IFERROR(TRIM(INDEX(Requests!$A121:$AN121,MATCH(Lists!$B$10,Requests!$A$1:$AN$1,0))&amp;""),"")</f>
        <v/>
      </c>
      <c r="Q121" s="29">
        <f>IF($A121="","",IFERROR(N(INDEX('Your rates'!$C$6:$C$11,MATCH($J121,'Your rates'!$B$6:$B$11,0))),0))</f>
        <v/>
      </c>
      <c r="R121" s="29">
        <f>IF($A121="","",IFERROR(N(INDEX('Your rates'!$C$12:$C$17,MATCH($K121,'Your rates'!$B$12:$B$17,0))),0))</f>
        <v/>
      </c>
      <c r="S121" s="30">
        <f>IF($A121="","",IFERROR(IF(INDEX('Your rates'!$C$18:$C$21,MATCH($M121,'Your rates'!$B$18:$B$21,0))&amp;""="",1,INDEX('Your rates'!$C$18:$C$21,MATCH($M121,'Your rates'!$B$18:$B$21,0))),1))</f>
        <v/>
      </c>
      <c r="T121" s="30">
        <f>IF($A121="","",IFERROR(IF(INDEX('Your rates'!$C$22:$C$25,MATCH($N121,'Your rates'!$B$22:$B$25,0))&amp;""="",1,INDEX('Your rates'!$C$22:$C$25,MATCH($N121,'Your rates'!$B$22:$B$25,0))),1))</f>
        <v/>
      </c>
      <c r="U121" s="30">
        <f>IF($A121="","",IFERROR(IF(INDEX('Your rates'!$C$26:$C$30,MATCH($O121,'Your rates'!$B$26:$B$30,0))&amp;""="",1,INDEX('Your rates'!$C$26:$C$30,MATCH($O121,'Your rates'!$B$26:$B$30,0))),1))</f>
        <v/>
      </c>
      <c r="V121" s="29">
        <f>IF($A121="","",SUMPRODUCT(ISNUMBER(SEARCH('Your rates'!$B$31:$B$36,$P121))*'Your rates'!$C$31:$C$36))</f>
        <v/>
      </c>
    </row>
    <row r="122">
      <c r="A122" s="26">
        <f>IFERROR(TRIM(INDEX(Requests!$A122:$AN122,MATCH(Lists!$B$2,Requests!$A$1:$AN$1,0))&amp;""),"")</f>
        <v/>
      </c>
      <c r="B122" s="26">
        <f>IFERROR(TRIM(INDEX(Requests!$A122:$AN122,MATCH(Lists!$B$3,Requests!$A$1:$AN$1,0))&amp;""),"")</f>
        <v/>
      </c>
      <c r="C122" s="27">
        <f>IF(OR($A122="",$J122="",$K122="",$M122="",$N122="",'Your rates'!$C$5=""),"",ROUND(MAX(N('Your rates'!$C$37),('Your rates'!$C$5+$Q122+$R122)*$S122*$T122*$U122+$V122),2))</f>
        <v/>
      </c>
      <c r="D122" s="27">
        <f>IF(OR($C122="",N('Your rates'!$C$38)=0),"",ROUND($C122*'Your rates'!$C$38,2))</f>
        <v/>
      </c>
      <c r="E122" s="28">
        <f>IF($A122="","",MID(IF($I122=Lists!$B$13,", office or commercial space","")&amp;IF($L122=Lists!$B$14,", size not sure","")&amp;IF($M122=Lists!$B$15,", not cleaned in a while",""),3,200))</f>
        <v/>
      </c>
      <c r="F122" s="28">
        <f>IF($A122="","",MID(IF($J122="",", bedrooms","")&amp;IF($K122="",", bathrooms","")&amp;IF($M122="",", condition","")&amp;IF($N122="",", which clean","")&amp;IF($O122="",", how often",""),3,200))</f>
        <v/>
      </c>
      <c r="G122" s="28">
        <f>IF($A122="","",MID(IF('Your rates'!$C$5="",", base price","")&amp;IF(AND($J122&lt;&gt;"",IFERROR(INDEX('Your rates'!$C$6:$C$11,MATCH($J122,'Your rates'!$B$6:$B$11,0))&amp;"","")=""),", bedrooms","")&amp;IF(AND($K122&lt;&gt;"",IFERROR(INDEX('Your rates'!$C$12:$C$17,MATCH($K122,'Your rates'!$B$12:$B$17,0))&amp;"","")=""),", bathrooms","")&amp;IF(AND($M122&lt;&gt;"",IFERROR(INDEX('Your rates'!$C$18:$C$21,MATCH($M122,'Your rates'!$B$18:$B$21,0))&amp;"","")=""),", condition","")&amp;IF(AND($N122&lt;&gt;"",IFERROR(INDEX('Your rates'!$C$22:$C$25,MATCH($N122,'Your rates'!$B$22:$B$25,0))&amp;"","")=""),", type of clean","")&amp;IF(AND($O122&lt;&gt;"",IFERROR(INDEX('Your rates'!$C$26:$C$30,MATCH($O122,'Your rates'!$B$26:$B$30,0))&amp;"","")=""),", how often",""),3,200))</f>
        <v/>
      </c>
      <c r="H122" s="28">
        <f>IF($A122="","",IF($P122="","",IF(LEN($P122)-LEN(SUBSTITUTE($P122,",",""))+1&gt;SUMPRODUCT(ISNUMBER(SEARCH('Your rates'!$B$31:$B$36,$P122))*1),"Extra not on your list","")))</f>
        <v/>
      </c>
      <c r="I122" s="26">
        <f>IFERROR(TRIM(INDEX(Requests!$A122:$AN122,MATCH(Lists!$B$4,Requests!$A$1:$AN$1,0))&amp;""),"")</f>
        <v/>
      </c>
      <c r="J122" s="26">
        <f>IFERROR(TRIM(INDEX(Requests!$A122:$AN122,MATCH(Lists!$B$5,Requests!$A$1:$AN$1,0))&amp;""),"")</f>
        <v/>
      </c>
      <c r="K122" s="26">
        <f>IFERROR(TRIM(INDEX(Requests!$A122:$AN122,MATCH(Lists!$B$6,Requests!$A$1:$AN$1,0))&amp;""),"")</f>
        <v/>
      </c>
      <c r="L122" s="26">
        <f>IFERROR(TRIM(INDEX(Requests!$A122:$AN122,MATCH(Lists!$B$7,Requests!$A$1:$AN$1,0))&amp;""),"")</f>
        <v/>
      </c>
      <c r="M122" s="26">
        <f>IFERROR(TRIM(INDEX(Requests!$A122:$AN122,MATCH(Lists!$B$8,Requests!$A$1:$AN$1,0))&amp;""),"")</f>
        <v/>
      </c>
      <c r="N122" s="26">
        <f>IFERROR(TRIM(INDEX(Requests!$A122:$AN122,MATCH(Lists!$B$9,Requests!$A$1:$AN$1,0))&amp;""),"")</f>
        <v/>
      </c>
      <c r="O122" s="26">
        <f>IFERROR(TRIM(INDEX(Requests!$A122:$AN122,MATCH(Lists!$B$11,Requests!$A$1:$AN$1,0))&amp;""),"")</f>
        <v/>
      </c>
      <c r="P122" s="26">
        <f>IFERROR(TRIM(INDEX(Requests!$A122:$AN122,MATCH(Lists!$B$10,Requests!$A$1:$AN$1,0))&amp;""),"")</f>
        <v/>
      </c>
      <c r="Q122" s="29">
        <f>IF($A122="","",IFERROR(N(INDEX('Your rates'!$C$6:$C$11,MATCH($J122,'Your rates'!$B$6:$B$11,0))),0))</f>
        <v/>
      </c>
      <c r="R122" s="29">
        <f>IF($A122="","",IFERROR(N(INDEX('Your rates'!$C$12:$C$17,MATCH($K122,'Your rates'!$B$12:$B$17,0))),0))</f>
        <v/>
      </c>
      <c r="S122" s="30">
        <f>IF($A122="","",IFERROR(IF(INDEX('Your rates'!$C$18:$C$21,MATCH($M122,'Your rates'!$B$18:$B$21,0))&amp;""="",1,INDEX('Your rates'!$C$18:$C$21,MATCH($M122,'Your rates'!$B$18:$B$21,0))),1))</f>
        <v/>
      </c>
      <c r="T122" s="30">
        <f>IF($A122="","",IFERROR(IF(INDEX('Your rates'!$C$22:$C$25,MATCH($N122,'Your rates'!$B$22:$B$25,0))&amp;""="",1,INDEX('Your rates'!$C$22:$C$25,MATCH($N122,'Your rates'!$B$22:$B$25,0))),1))</f>
        <v/>
      </c>
      <c r="U122" s="30">
        <f>IF($A122="","",IFERROR(IF(INDEX('Your rates'!$C$26:$C$30,MATCH($O122,'Your rates'!$B$26:$B$30,0))&amp;""="",1,INDEX('Your rates'!$C$26:$C$30,MATCH($O122,'Your rates'!$B$26:$B$30,0))),1))</f>
        <v/>
      </c>
      <c r="V122" s="29">
        <f>IF($A122="","",SUMPRODUCT(ISNUMBER(SEARCH('Your rates'!$B$31:$B$36,$P122))*'Your rates'!$C$31:$C$36))</f>
        <v/>
      </c>
    </row>
    <row r="123">
      <c r="A123" s="26">
        <f>IFERROR(TRIM(INDEX(Requests!$A123:$AN123,MATCH(Lists!$B$2,Requests!$A$1:$AN$1,0))&amp;""),"")</f>
        <v/>
      </c>
      <c r="B123" s="26">
        <f>IFERROR(TRIM(INDEX(Requests!$A123:$AN123,MATCH(Lists!$B$3,Requests!$A$1:$AN$1,0))&amp;""),"")</f>
        <v/>
      </c>
      <c r="C123" s="27">
        <f>IF(OR($A123="",$J123="",$K123="",$M123="",$N123="",'Your rates'!$C$5=""),"",ROUND(MAX(N('Your rates'!$C$37),('Your rates'!$C$5+$Q123+$R123)*$S123*$T123*$U123+$V123),2))</f>
        <v/>
      </c>
      <c r="D123" s="27">
        <f>IF(OR($C123="",N('Your rates'!$C$38)=0),"",ROUND($C123*'Your rates'!$C$38,2))</f>
        <v/>
      </c>
      <c r="E123" s="28">
        <f>IF($A123="","",MID(IF($I123=Lists!$B$13,", office or commercial space","")&amp;IF($L123=Lists!$B$14,", size not sure","")&amp;IF($M123=Lists!$B$15,", not cleaned in a while",""),3,200))</f>
        <v/>
      </c>
      <c r="F123" s="28">
        <f>IF($A123="","",MID(IF($J123="",", bedrooms","")&amp;IF($K123="",", bathrooms","")&amp;IF($M123="",", condition","")&amp;IF($N123="",", which clean","")&amp;IF($O123="",", how often",""),3,200))</f>
        <v/>
      </c>
      <c r="G123" s="28">
        <f>IF($A123="","",MID(IF('Your rates'!$C$5="",", base price","")&amp;IF(AND($J123&lt;&gt;"",IFERROR(INDEX('Your rates'!$C$6:$C$11,MATCH($J123,'Your rates'!$B$6:$B$11,0))&amp;"","")=""),", bedrooms","")&amp;IF(AND($K123&lt;&gt;"",IFERROR(INDEX('Your rates'!$C$12:$C$17,MATCH($K123,'Your rates'!$B$12:$B$17,0))&amp;"","")=""),", bathrooms","")&amp;IF(AND($M123&lt;&gt;"",IFERROR(INDEX('Your rates'!$C$18:$C$21,MATCH($M123,'Your rates'!$B$18:$B$21,0))&amp;"","")=""),", condition","")&amp;IF(AND($N123&lt;&gt;"",IFERROR(INDEX('Your rates'!$C$22:$C$25,MATCH($N123,'Your rates'!$B$22:$B$25,0))&amp;"","")=""),", type of clean","")&amp;IF(AND($O123&lt;&gt;"",IFERROR(INDEX('Your rates'!$C$26:$C$30,MATCH($O123,'Your rates'!$B$26:$B$30,0))&amp;"","")=""),", how often",""),3,200))</f>
        <v/>
      </c>
      <c r="H123" s="28">
        <f>IF($A123="","",IF($P123="","",IF(LEN($P123)-LEN(SUBSTITUTE($P123,",",""))+1&gt;SUMPRODUCT(ISNUMBER(SEARCH('Your rates'!$B$31:$B$36,$P123))*1),"Extra not on your list","")))</f>
        <v/>
      </c>
      <c r="I123" s="26">
        <f>IFERROR(TRIM(INDEX(Requests!$A123:$AN123,MATCH(Lists!$B$4,Requests!$A$1:$AN$1,0))&amp;""),"")</f>
        <v/>
      </c>
      <c r="J123" s="26">
        <f>IFERROR(TRIM(INDEX(Requests!$A123:$AN123,MATCH(Lists!$B$5,Requests!$A$1:$AN$1,0))&amp;""),"")</f>
        <v/>
      </c>
      <c r="K123" s="26">
        <f>IFERROR(TRIM(INDEX(Requests!$A123:$AN123,MATCH(Lists!$B$6,Requests!$A$1:$AN$1,0))&amp;""),"")</f>
        <v/>
      </c>
      <c r="L123" s="26">
        <f>IFERROR(TRIM(INDEX(Requests!$A123:$AN123,MATCH(Lists!$B$7,Requests!$A$1:$AN$1,0))&amp;""),"")</f>
        <v/>
      </c>
      <c r="M123" s="26">
        <f>IFERROR(TRIM(INDEX(Requests!$A123:$AN123,MATCH(Lists!$B$8,Requests!$A$1:$AN$1,0))&amp;""),"")</f>
        <v/>
      </c>
      <c r="N123" s="26">
        <f>IFERROR(TRIM(INDEX(Requests!$A123:$AN123,MATCH(Lists!$B$9,Requests!$A$1:$AN$1,0))&amp;""),"")</f>
        <v/>
      </c>
      <c r="O123" s="26">
        <f>IFERROR(TRIM(INDEX(Requests!$A123:$AN123,MATCH(Lists!$B$11,Requests!$A$1:$AN$1,0))&amp;""),"")</f>
        <v/>
      </c>
      <c r="P123" s="26">
        <f>IFERROR(TRIM(INDEX(Requests!$A123:$AN123,MATCH(Lists!$B$10,Requests!$A$1:$AN$1,0))&amp;""),"")</f>
        <v/>
      </c>
      <c r="Q123" s="29">
        <f>IF($A123="","",IFERROR(N(INDEX('Your rates'!$C$6:$C$11,MATCH($J123,'Your rates'!$B$6:$B$11,0))),0))</f>
        <v/>
      </c>
      <c r="R123" s="29">
        <f>IF($A123="","",IFERROR(N(INDEX('Your rates'!$C$12:$C$17,MATCH($K123,'Your rates'!$B$12:$B$17,0))),0))</f>
        <v/>
      </c>
      <c r="S123" s="30">
        <f>IF($A123="","",IFERROR(IF(INDEX('Your rates'!$C$18:$C$21,MATCH($M123,'Your rates'!$B$18:$B$21,0))&amp;""="",1,INDEX('Your rates'!$C$18:$C$21,MATCH($M123,'Your rates'!$B$18:$B$21,0))),1))</f>
        <v/>
      </c>
      <c r="T123" s="30">
        <f>IF($A123="","",IFERROR(IF(INDEX('Your rates'!$C$22:$C$25,MATCH($N123,'Your rates'!$B$22:$B$25,0))&amp;""="",1,INDEX('Your rates'!$C$22:$C$25,MATCH($N123,'Your rates'!$B$22:$B$25,0))),1))</f>
        <v/>
      </c>
      <c r="U123" s="30">
        <f>IF($A123="","",IFERROR(IF(INDEX('Your rates'!$C$26:$C$30,MATCH($O123,'Your rates'!$B$26:$B$30,0))&amp;""="",1,INDEX('Your rates'!$C$26:$C$30,MATCH($O123,'Your rates'!$B$26:$B$30,0))),1))</f>
        <v/>
      </c>
      <c r="V123" s="29">
        <f>IF($A123="","",SUMPRODUCT(ISNUMBER(SEARCH('Your rates'!$B$31:$B$36,$P123))*'Your rates'!$C$31:$C$36))</f>
        <v/>
      </c>
    </row>
    <row r="124">
      <c r="A124" s="26">
        <f>IFERROR(TRIM(INDEX(Requests!$A124:$AN124,MATCH(Lists!$B$2,Requests!$A$1:$AN$1,0))&amp;""),"")</f>
        <v/>
      </c>
      <c r="B124" s="26">
        <f>IFERROR(TRIM(INDEX(Requests!$A124:$AN124,MATCH(Lists!$B$3,Requests!$A$1:$AN$1,0))&amp;""),"")</f>
        <v/>
      </c>
      <c r="C124" s="27">
        <f>IF(OR($A124="",$J124="",$K124="",$M124="",$N124="",'Your rates'!$C$5=""),"",ROUND(MAX(N('Your rates'!$C$37),('Your rates'!$C$5+$Q124+$R124)*$S124*$T124*$U124+$V124),2))</f>
        <v/>
      </c>
      <c r="D124" s="27">
        <f>IF(OR($C124="",N('Your rates'!$C$38)=0),"",ROUND($C124*'Your rates'!$C$38,2))</f>
        <v/>
      </c>
      <c r="E124" s="28">
        <f>IF($A124="","",MID(IF($I124=Lists!$B$13,", office or commercial space","")&amp;IF($L124=Lists!$B$14,", size not sure","")&amp;IF($M124=Lists!$B$15,", not cleaned in a while",""),3,200))</f>
        <v/>
      </c>
      <c r="F124" s="28">
        <f>IF($A124="","",MID(IF($J124="",", bedrooms","")&amp;IF($K124="",", bathrooms","")&amp;IF($M124="",", condition","")&amp;IF($N124="",", which clean","")&amp;IF($O124="",", how often",""),3,200))</f>
        <v/>
      </c>
      <c r="G124" s="28">
        <f>IF($A124="","",MID(IF('Your rates'!$C$5="",", base price","")&amp;IF(AND($J124&lt;&gt;"",IFERROR(INDEX('Your rates'!$C$6:$C$11,MATCH($J124,'Your rates'!$B$6:$B$11,0))&amp;"","")=""),", bedrooms","")&amp;IF(AND($K124&lt;&gt;"",IFERROR(INDEX('Your rates'!$C$12:$C$17,MATCH($K124,'Your rates'!$B$12:$B$17,0))&amp;"","")=""),", bathrooms","")&amp;IF(AND($M124&lt;&gt;"",IFERROR(INDEX('Your rates'!$C$18:$C$21,MATCH($M124,'Your rates'!$B$18:$B$21,0))&amp;"","")=""),", condition","")&amp;IF(AND($N124&lt;&gt;"",IFERROR(INDEX('Your rates'!$C$22:$C$25,MATCH($N124,'Your rates'!$B$22:$B$25,0))&amp;"","")=""),", type of clean","")&amp;IF(AND($O124&lt;&gt;"",IFERROR(INDEX('Your rates'!$C$26:$C$30,MATCH($O124,'Your rates'!$B$26:$B$30,0))&amp;"","")=""),", how often",""),3,200))</f>
        <v/>
      </c>
      <c r="H124" s="28">
        <f>IF($A124="","",IF($P124="","",IF(LEN($P124)-LEN(SUBSTITUTE($P124,",",""))+1&gt;SUMPRODUCT(ISNUMBER(SEARCH('Your rates'!$B$31:$B$36,$P124))*1),"Extra not on your list","")))</f>
        <v/>
      </c>
      <c r="I124" s="26">
        <f>IFERROR(TRIM(INDEX(Requests!$A124:$AN124,MATCH(Lists!$B$4,Requests!$A$1:$AN$1,0))&amp;""),"")</f>
        <v/>
      </c>
      <c r="J124" s="26">
        <f>IFERROR(TRIM(INDEX(Requests!$A124:$AN124,MATCH(Lists!$B$5,Requests!$A$1:$AN$1,0))&amp;""),"")</f>
        <v/>
      </c>
      <c r="K124" s="26">
        <f>IFERROR(TRIM(INDEX(Requests!$A124:$AN124,MATCH(Lists!$B$6,Requests!$A$1:$AN$1,0))&amp;""),"")</f>
        <v/>
      </c>
      <c r="L124" s="26">
        <f>IFERROR(TRIM(INDEX(Requests!$A124:$AN124,MATCH(Lists!$B$7,Requests!$A$1:$AN$1,0))&amp;""),"")</f>
        <v/>
      </c>
      <c r="M124" s="26">
        <f>IFERROR(TRIM(INDEX(Requests!$A124:$AN124,MATCH(Lists!$B$8,Requests!$A$1:$AN$1,0))&amp;""),"")</f>
        <v/>
      </c>
      <c r="N124" s="26">
        <f>IFERROR(TRIM(INDEX(Requests!$A124:$AN124,MATCH(Lists!$B$9,Requests!$A$1:$AN$1,0))&amp;""),"")</f>
        <v/>
      </c>
      <c r="O124" s="26">
        <f>IFERROR(TRIM(INDEX(Requests!$A124:$AN124,MATCH(Lists!$B$11,Requests!$A$1:$AN$1,0))&amp;""),"")</f>
        <v/>
      </c>
      <c r="P124" s="26">
        <f>IFERROR(TRIM(INDEX(Requests!$A124:$AN124,MATCH(Lists!$B$10,Requests!$A$1:$AN$1,0))&amp;""),"")</f>
        <v/>
      </c>
      <c r="Q124" s="29">
        <f>IF($A124="","",IFERROR(N(INDEX('Your rates'!$C$6:$C$11,MATCH($J124,'Your rates'!$B$6:$B$11,0))),0))</f>
        <v/>
      </c>
      <c r="R124" s="29">
        <f>IF($A124="","",IFERROR(N(INDEX('Your rates'!$C$12:$C$17,MATCH($K124,'Your rates'!$B$12:$B$17,0))),0))</f>
        <v/>
      </c>
      <c r="S124" s="30">
        <f>IF($A124="","",IFERROR(IF(INDEX('Your rates'!$C$18:$C$21,MATCH($M124,'Your rates'!$B$18:$B$21,0))&amp;""="",1,INDEX('Your rates'!$C$18:$C$21,MATCH($M124,'Your rates'!$B$18:$B$21,0))),1))</f>
        <v/>
      </c>
      <c r="T124" s="30">
        <f>IF($A124="","",IFERROR(IF(INDEX('Your rates'!$C$22:$C$25,MATCH($N124,'Your rates'!$B$22:$B$25,0))&amp;""="",1,INDEX('Your rates'!$C$22:$C$25,MATCH($N124,'Your rates'!$B$22:$B$25,0))),1))</f>
        <v/>
      </c>
      <c r="U124" s="30">
        <f>IF($A124="","",IFERROR(IF(INDEX('Your rates'!$C$26:$C$30,MATCH($O124,'Your rates'!$B$26:$B$30,0))&amp;""="",1,INDEX('Your rates'!$C$26:$C$30,MATCH($O124,'Your rates'!$B$26:$B$30,0))),1))</f>
        <v/>
      </c>
      <c r="V124" s="29">
        <f>IF($A124="","",SUMPRODUCT(ISNUMBER(SEARCH('Your rates'!$B$31:$B$36,$P124))*'Your rates'!$C$31:$C$36))</f>
        <v/>
      </c>
    </row>
    <row r="125">
      <c r="A125" s="26">
        <f>IFERROR(TRIM(INDEX(Requests!$A125:$AN125,MATCH(Lists!$B$2,Requests!$A$1:$AN$1,0))&amp;""),"")</f>
        <v/>
      </c>
      <c r="B125" s="26">
        <f>IFERROR(TRIM(INDEX(Requests!$A125:$AN125,MATCH(Lists!$B$3,Requests!$A$1:$AN$1,0))&amp;""),"")</f>
        <v/>
      </c>
      <c r="C125" s="27">
        <f>IF(OR($A125="",$J125="",$K125="",$M125="",$N125="",'Your rates'!$C$5=""),"",ROUND(MAX(N('Your rates'!$C$37),('Your rates'!$C$5+$Q125+$R125)*$S125*$T125*$U125+$V125),2))</f>
        <v/>
      </c>
      <c r="D125" s="27">
        <f>IF(OR($C125="",N('Your rates'!$C$38)=0),"",ROUND($C125*'Your rates'!$C$38,2))</f>
        <v/>
      </c>
      <c r="E125" s="28">
        <f>IF($A125="","",MID(IF($I125=Lists!$B$13,", office or commercial space","")&amp;IF($L125=Lists!$B$14,", size not sure","")&amp;IF($M125=Lists!$B$15,", not cleaned in a while",""),3,200))</f>
        <v/>
      </c>
      <c r="F125" s="28">
        <f>IF($A125="","",MID(IF($J125="",", bedrooms","")&amp;IF($K125="",", bathrooms","")&amp;IF($M125="",", condition","")&amp;IF($N125="",", which clean","")&amp;IF($O125="",", how often",""),3,200))</f>
        <v/>
      </c>
      <c r="G125" s="28">
        <f>IF($A125="","",MID(IF('Your rates'!$C$5="",", base price","")&amp;IF(AND($J125&lt;&gt;"",IFERROR(INDEX('Your rates'!$C$6:$C$11,MATCH($J125,'Your rates'!$B$6:$B$11,0))&amp;"","")=""),", bedrooms","")&amp;IF(AND($K125&lt;&gt;"",IFERROR(INDEX('Your rates'!$C$12:$C$17,MATCH($K125,'Your rates'!$B$12:$B$17,0))&amp;"","")=""),", bathrooms","")&amp;IF(AND($M125&lt;&gt;"",IFERROR(INDEX('Your rates'!$C$18:$C$21,MATCH($M125,'Your rates'!$B$18:$B$21,0))&amp;"","")=""),", condition","")&amp;IF(AND($N125&lt;&gt;"",IFERROR(INDEX('Your rates'!$C$22:$C$25,MATCH($N125,'Your rates'!$B$22:$B$25,0))&amp;"","")=""),", type of clean","")&amp;IF(AND($O125&lt;&gt;"",IFERROR(INDEX('Your rates'!$C$26:$C$30,MATCH($O125,'Your rates'!$B$26:$B$30,0))&amp;"","")=""),", how often",""),3,200))</f>
        <v/>
      </c>
      <c r="H125" s="28">
        <f>IF($A125="","",IF($P125="","",IF(LEN($P125)-LEN(SUBSTITUTE($P125,",",""))+1&gt;SUMPRODUCT(ISNUMBER(SEARCH('Your rates'!$B$31:$B$36,$P125))*1),"Extra not on your list","")))</f>
        <v/>
      </c>
      <c r="I125" s="26">
        <f>IFERROR(TRIM(INDEX(Requests!$A125:$AN125,MATCH(Lists!$B$4,Requests!$A$1:$AN$1,0))&amp;""),"")</f>
        <v/>
      </c>
      <c r="J125" s="26">
        <f>IFERROR(TRIM(INDEX(Requests!$A125:$AN125,MATCH(Lists!$B$5,Requests!$A$1:$AN$1,0))&amp;""),"")</f>
        <v/>
      </c>
      <c r="K125" s="26">
        <f>IFERROR(TRIM(INDEX(Requests!$A125:$AN125,MATCH(Lists!$B$6,Requests!$A$1:$AN$1,0))&amp;""),"")</f>
        <v/>
      </c>
      <c r="L125" s="26">
        <f>IFERROR(TRIM(INDEX(Requests!$A125:$AN125,MATCH(Lists!$B$7,Requests!$A$1:$AN$1,0))&amp;""),"")</f>
        <v/>
      </c>
      <c r="M125" s="26">
        <f>IFERROR(TRIM(INDEX(Requests!$A125:$AN125,MATCH(Lists!$B$8,Requests!$A$1:$AN$1,0))&amp;""),"")</f>
        <v/>
      </c>
      <c r="N125" s="26">
        <f>IFERROR(TRIM(INDEX(Requests!$A125:$AN125,MATCH(Lists!$B$9,Requests!$A$1:$AN$1,0))&amp;""),"")</f>
        <v/>
      </c>
      <c r="O125" s="26">
        <f>IFERROR(TRIM(INDEX(Requests!$A125:$AN125,MATCH(Lists!$B$11,Requests!$A$1:$AN$1,0))&amp;""),"")</f>
        <v/>
      </c>
      <c r="P125" s="26">
        <f>IFERROR(TRIM(INDEX(Requests!$A125:$AN125,MATCH(Lists!$B$10,Requests!$A$1:$AN$1,0))&amp;""),"")</f>
        <v/>
      </c>
      <c r="Q125" s="29">
        <f>IF($A125="","",IFERROR(N(INDEX('Your rates'!$C$6:$C$11,MATCH($J125,'Your rates'!$B$6:$B$11,0))),0))</f>
        <v/>
      </c>
      <c r="R125" s="29">
        <f>IF($A125="","",IFERROR(N(INDEX('Your rates'!$C$12:$C$17,MATCH($K125,'Your rates'!$B$12:$B$17,0))),0))</f>
        <v/>
      </c>
      <c r="S125" s="30">
        <f>IF($A125="","",IFERROR(IF(INDEX('Your rates'!$C$18:$C$21,MATCH($M125,'Your rates'!$B$18:$B$21,0))&amp;""="",1,INDEX('Your rates'!$C$18:$C$21,MATCH($M125,'Your rates'!$B$18:$B$21,0))),1))</f>
        <v/>
      </c>
      <c r="T125" s="30">
        <f>IF($A125="","",IFERROR(IF(INDEX('Your rates'!$C$22:$C$25,MATCH($N125,'Your rates'!$B$22:$B$25,0))&amp;""="",1,INDEX('Your rates'!$C$22:$C$25,MATCH($N125,'Your rates'!$B$22:$B$25,0))),1))</f>
        <v/>
      </c>
      <c r="U125" s="30">
        <f>IF($A125="","",IFERROR(IF(INDEX('Your rates'!$C$26:$C$30,MATCH($O125,'Your rates'!$B$26:$B$30,0))&amp;""="",1,INDEX('Your rates'!$C$26:$C$30,MATCH($O125,'Your rates'!$B$26:$B$30,0))),1))</f>
        <v/>
      </c>
      <c r="V125" s="29">
        <f>IF($A125="","",SUMPRODUCT(ISNUMBER(SEARCH('Your rates'!$B$31:$B$36,$P125))*'Your rates'!$C$31:$C$36))</f>
        <v/>
      </c>
    </row>
    <row r="126">
      <c r="A126" s="26">
        <f>IFERROR(TRIM(INDEX(Requests!$A126:$AN126,MATCH(Lists!$B$2,Requests!$A$1:$AN$1,0))&amp;""),"")</f>
        <v/>
      </c>
      <c r="B126" s="26">
        <f>IFERROR(TRIM(INDEX(Requests!$A126:$AN126,MATCH(Lists!$B$3,Requests!$A$1:$AN$1,0))&amp;""),"")</f>
        <v/>
      </c>
      <c r="C126" s="27">
        <f>IF(OR($A126="",$J126="",$K126="",$M126="",$N126="",'Your rates'!$C$5=""),"",ROUND(MAX(N('Your rates'!$C$37),('Your rates'!$C$5+$Q126+$R126)*$S126*$T126*$U126+$V126),2))</f>
        <v/>
      </c>
      <c r="D126" s="27">
        <f>IF(OR($C126="",N('Your rates'!$C$38)=0),"",ROUND($C126*'Your rates'!$C$38,2))</f>
        <v/>
      </c>
      <c r="E126" s="28">
        <f>IF($A126="","",MID(IF($I126=Lists!$B$13,", office or commercial space","")&amp;IF($L126=Lists!$B$14,", size not sure","")&amp;IF($M126=Lists!$B$15,", not cleaned in a while",""),3,200))</f>
        <v/>
      </c>
      <c r="F126" s="28">
        <f>IF($A126="","",MID(IF($J126="",", bedrooms","")&amp;IF($K126="",", bathrooms","")&amp;IF($M126="",", condition","")&amp;IF($N126="",", which clean","")&amp;IF($O126="",", how often",""),3,200))</f>
        <v/>
      </c>
      <c r="G126" s="28">
        <f>IF($A126="","",MID(IF('Your rates'!$C$5="",", base price","")&amp;IF(AND($J126&lt;&gt;"",IFERROR(INDEX('Your rates'!$C$6:$C$11,MATCH($J126,'Your rates'!$B$6:$B$11,0))&amp;"","")=""),", bedrooms","")&amp;IF(AND($K126&lt;&gt;"",IFERROR(INDEX('Your rates'!$C$12:$C$17,MATCH($K126,'Your rates'!$B$12:$B$17,0))&amp;"","")=""),", bathrooms","")&amp;IF(AND($M126&lt;&gt;"",IFERROR(INDEX('Your rates'!$C$18:$C$21,MATCH($M126,'Your rates'!$B$18:$B$21,0))&amp;"","")=""),", condition","")&amp;IF(AND($N126&lt;&gt;"",IFERROR(INDEX('Your rates'!$C$22:$C$25,MATCH($N126,'Your rates'!$B$22:$B$25,0))&amp;"","")=""),", type of clean","")&amp;IF(AND($O126&lt;&gt;"",IFERROR(INDEX('Your rates'!$C$26:$C$30,MATCH($O126,'Your rates'!$B$26:$B$30,0))&amp;"","")=""),", how often",""),3,200))</f>
        <v/>
      </c>
      <c r="H126" s="28">
        <f>IF($A126="","",IF($P126="","",IF(LEN($P126)-LEN(SUBSTITUTE($P126,",",""))+1&gt;SUMPRODUCT(ISNUMBER(SEARCH('Your rates'!$B$31:$B$36,$P126))*1),"Extra not on your list","")))</f>
        <v/>
      </c>
      <c r="I126" s="26">
        <f>IFERROR(TRIM(INDEX(Requests!$A126:$AN126,MATCH(Lists!$B$4,Requests!$A$1:$AN$1,0))&amp;""),"")</f>
        <v/>
      </c>
      <c r="J126" s="26">
        <f>IFERROR(TRIM(INDEX(Requests!$A126:$AN126,MATCH(Lists!$B$5,Requests!$A$1:$AN$1,0))&amp;""),"")</f>
        <v/>
      </c>
      <c r="K126" s="26">
        <f>IFERROR(TRIM(INDEX(Requests!$A126:$AN126,MATCH(Lists!$B$6,Requests!$A$1:$AN$1,0))&amp;""),"")</f>
        <v/>
      </c>
      <c r="L126" s="26">
        <f>IFERROR(TRIM(INDEX(Requests!$A126:$AN126,MATCH(Lists!$B$7,Requests!$A$1:$AN$1,0))&amp;""),"")</f>
        <v/>
      </c>
      <c r="M126" s="26">
        <f>IFERROR(TRIM(INDEX(Requests!$A126:$AN126,MATCH(Lists!$B$8,Requests!$A$1:$AN$1,0))&amp;""),"")</f>
        <v/>
      </c>
      <c r="N126" s="26">
        <f>IFERROR(TRIM(INDEX(Requests!$A126:$AN126,MATCH(Lists!$B$9,Requests!$A$1:$AN$1,0))&amp;""),"")</f>
        <v/>
      </c>
      <c r="O126" s="26">
        <f>IFERROR(TRIM(INDEX(Requests!$A126:$AN126,MATCH(Lists!$B$11,Requests!$A$1:$AN$1,0))&amp;""),"")</f>
        <v/>
      </c>
      <c r="P126" s="26">
        <f>IFERROR(TRIM(INDEX(Requests!$A126:$AN126,MATCH(Lists!$B$10,Requests!$A$1:$AN$1,0))&amp;""),"")</f>
        <v/>
      </c>
      <c r="Q126" s="29">
        <f>IF($A126="","",IFERROR(N(INDEX('Your rates'!$C$6:$C$11,MATCH($J126,'Your rates'!$B$6:$B$11,0))),0))</f>
        <v/>
      </c>
      <c r="R126" s="29">
        <f>IF($A126="","",IFERROR(N(INDEX('Your rates'!$C$12:$C$17,MATCH($K126,'Your rates'!$B$12:$B$17,0))),0))</f>
        <v/>
      </c>
      <c r="S126" s="30">
        <f>IF($A126="","",IFERROR(IF(INDEX('Your rates'!$C$18:$C$21,MATCH($M126,'Your rates'!$B$18:$B$21,0))&amp;""="",1,INDEX('Your rates'!$C$18:$C$21,MATCH($M126,'Your rates'!$B$18:$B$21,0))),1))</f>
        <v/>
      </c>
      <c r="T126" s="30">
        <f>IF($A126="","",IFERROR(IF(INDEX('Your rates'!$C$22:$C$25,MATCH($N126,'Your rates'!$B$22:$B$25,0))&amp;""="",1,INDEX('Your rates'!$C$22:$C$25,MATCH($N126,'Your rates'!$B$22:$B$25,0))),1))</f>
        <v/>
      </c>
      <c r="U126" s="30">
        <f>IF($A126="","",IFERROR(IF(INDEX('Your rates'!$C$26:$C$30,MATCH($O126,'Your rates'!$B$26:$B$30,0))&amp;""="",1,INDEX('Your rates'!$C$26:$C$30,MATCH($O126,'Your rates'!$B$26:$B$30,0))),1))</f>
        <v/>
      </c>
      <c r="V126" s="29">
        <f>IF($A126="","",SUMPRODUCT(ISNUMBER(SEARCH('Your rates'!$B$31:$B$36,$P126))*'Your rates'!$C$31:$C$36))</f>
        <v/>
      </c>
    </row>
    <row r="127">
      <c r="A127" s="26">
        <f>IFERROR(TRIM(INDEX(Requests!$A127:$AN127,MATCH(Lists!$B$2,Requests!$A$1:$AN$1,0))&amp;""),"")</f>
        <v/>
      </c>
      <c r="B127" s="26">
        <f>IFERROR(TRIM(INDEX(Requests!$A127:$AN127,MATCH(Lists!$B$3,Requests!$A$1:$AN$1,0))&amp;""),"")</f>
        <v/>
      </c>
      <c r="C127" s="27">
        <f>IF(OR($A127="",$J127="",$K127="",$M127="",$N127="",'Your rates'!$C$5=""),"",ROUND(MAX(N('Your rates'!$C$37),('Your rates'!$C$5+$Q127+$R127)*$S127*$T127*$U127+$V127),2))</f>
        <v/>
      </c>
      <c r="D127" s="27">
        <f>IF(OR($C127="",N('Your rates'!$C$38)=0),"",ROUND($C127*'Your rates'!$C$38,2))</f>
        <v/>
      </c>
      <c r="E127" s="28">
        <f>IF($A127="","",MID(IF($I127=Lists!$B$13,", office or commercial space","")&amp;IF($L127=Lists!$B$14,", size not sure","")&amp;IF($M127=Lists!$B$15,", not cleaned in a while",""),3,200))</f>
        <v/>
      </c>
      <c r="F127" s="28">
        <f>IF($A127="","",MID(IF($J127="",", bedrooms","")&amp;IF($K127="",", bathrooms","")&amp;IF($M127="",", condition","")&amp;IF($N127="",", which clean","")&amp;IF($O127="",", how often",""),3,200))</f>
        <v/>
      </c>
      <c r="G127" s="28">
        <f>IF($A127="","",MID(IF('Your rates'!$C$5="",", base price","")&amp;IF(AND($J127&lt;&gt;"",IFERROR(INDEX('Your rates'!$C$6:$C$11,MATCH($J127,'Your rates'!$B$6:$B$11,0))&amp;"","")=""),", bedrooms","")&amp;IF(AND($K127&lt;&gt;"",IFERROR(INDEX('Your rates'!$C$12:$C$17,MATCH($K127,'Your rates'!$B$12:$B$17,0))&amp;"","")=""),", bathrooms","")&amp;IF(AND($M127&lt;&gt;"",IFERROR(INDEX('Your rates'!$C$18:$C$21,MATCH($M127,'Your rates'!$B$18:$B$21,0))&amp;"","")=""),", condition","")&amp;IF(AND($N127&lt;&gt;"",IFERROR(INDEX('Your rates'!$C$22:$C$25,MATCH($N127,'Your rates'!$B$22:$B$25,0))&amp;"","")=""),", type of clean","")&amp;IF(AND($O127&lt;&gt;"",IFERROR(INDEX('Your rates'!$C$26:$C$30,MATCH($O127,'Your rates'!$B$26:$B$30,0))&amp;"","")=""),", how often",""),3,200))</f>
        <v/>
      </c>
      <c r="H127" s="28">
        <f>IF($A127="","",IF($P127="","",IF(LEN($P127)-LEN(SUBSTITUTE($P127,",",""))+1&gt;SUMPRODUCT(ISNUMBER(SEARCH('Your rates'!$B$31:$B$36,$P127))*1),"Extra not on your list","")))</f>
        <v/>
      </c>
      <c r="I127" s="26">
        <f>IFERROR(TRIM(INDEX(Requests!$A127:$AN127,MATCH(Lists!$B$4,Requests!$A$1:$AN$1,0))&amp;""),"")</f>
        <v/>
      </c>
      <c r="J127" s="26">
        <f>IFERROR(TRIM(INDEX(Requests!$A127:$AN127,MATCH(Lists!$B$5,Requests!$A$1:$AN$1,0))&amp;""),"")</f>
        <v/>
      </c>
      <c r="K127" s="26">
        <f>IFERROR(TRIM(INDEX(Requests!$A127:$AN127,MATCH(Lists!$B$6,Requests!$A$1:$AN$1,0))&amp;""),"")</f>
        <v/>
      </c>
      <c r="L127" s="26">
        <f>IFERROR(TRIM(INDEX(Requests!$A127:$AN127,MATCH(Lists!$B$7,Requests!$A$1:$AN$1,0))&amp;""),"")</f>
        <v/>
      </c>
      <c r="M127" s="26">
        <f>IFERROR(TRIM(INDEX(Requests!$A127:$AN127,MATCH(Lists!$B$8,Requests!$A$1:$AN$1,0))&amp;""),"")</f>
        <v/>
      </c>
      <c r="N127" s="26">
        <f>IFERROR(TRIM(INDEX(Requests!$A127:$AN127,MATCH(Lists!$B$9,Requests!$A$1:$AN$1,0))&amp;""),"")</f>
        <v/>
      </c>
      <c r="O127" s="26">
        <f>IFERROR(TRIM(INDEX(Requests!$A127:$AN127,MATCH(Lists!$B$11,Requests!$A$1:$AN$1,0))&amp;""),"")</f>
        <v/>
      </c>
      <c r="P127" s="26">
        <f>IFERROR(TRIM(INDEX(Requests!$A127:$AN127,MATCH(Lists!$B$10,Requests!$A$1:$AN$1,0))&amp;""),"")</f>
        <v/>
      </c>
      <c r="Q127" s="29">
        <f>IF($A127="","",IFERROR(N(INDEX('Your rates'!$C$6:$C$11,MATCH($J127,'Your rates'!$B$6:$B$11,0))),0))</f>
        <v/>
      </c>
      <c r="R127" s="29">
        <f>IF($A127="","",IFERROR(N(INDEX('Your rates'!$C$12:$C$17,MATCH($K127,'Your rates'!$B$12:$B$17,0))),0))</f>
        <v/>
      </c>
      <c r="S127" s="30">
        <f>IF($A127="","",IFERROR(IF(INDEX('Your rates'!$C$18:$C$21,MATCH($M127,'Your rates'!$B$18:$B$21,0))&amp;""="",1,INDEX('Your rates'!$C$18:$C$21,MATCH($M127,'Your rates'!$B$18:$B$21,0))),1))</f>
        <v/>
      </c>
      <c r="T127" s="30">
        <f>IF($A127="","",IFERROR(IF(INDEX('Your rates'!$C$22:$C$25,MATCH($N127,'Your rates'!$B$22:$B$25,0))&amp;""="",1,INDEX('Your rates'!$C$22:$C$25,MATCH($N127,'Your rates'!$B$22:$B$25,0))),1))</f>
        <v/>
      </c>
      <c r="U127" s="30">
        <f>IF($A127="","",IFERROR(IF(INDEX('Your rates'!$C$26:$C$30,MATCH($O127,'Your rates'!$B$26:$B$30,0))&amp;""="",1,INDEX('Your rates'!$C$26:$C$30,MATCH($O127,'Your rates'!$B$26:$B$30,0))),1))</f>
        <v/>
      </c>
      <c r="V127" s="29">
        <f>IF($A127="","",SUMPRODUCT(ISNUMBER(SEARCH('Your rates'!$B$31:$B$36,$P127))*'Your rates'!$C$31:$C$36))</f>
        <v/>
      </c>
    </row>
    <row r="128">
      <c r="A128" s="26">
        <f>IFERROR(TRIM(INDEX(Requests!$A128:$AN128,MATCH(Lists!$B$2,Requests!$A$1:$AN$1,0))&amp;""),"")</f>
        <v/>
      </c>
      <c r="B128" s="26">
        <f>IFERROR(TRIM(INDEX(Requests!$A128:$AN128,MATCH(Lists!$B$3,Requests!$A$1:$AN$1,0))&amp;""),"")</f>
        <v/>
      </c>
      <c r="C128" s="27">
        <f>IF(OR($A128="",$J128="",$K128="",$M128="",$N128="",'Your rates'!$C$5=""),"",ROUND(MAX(N('Your rates'!$C$37),('Your rates'!$C$5+$Q128+$R128)*$S128*$T128*$U128+$V128),2))</f>
        <v/>
      </c>
      <c r="D128" s="27">
        <f>IF(OR($C128="",N('Your rates'!$C$38)=0),"",ROUND($C128*'Your rates'!$C$38,2))</f>
        <v/>
      </c>
      <c r="E128" s="28">
        <f>IF($A128="","",MID(IF($I128=Lists!$B$13,", office or commercial space","")&amp;IF($L128=Lists!$B$14,", size not sure","")&amp;IF($M128=Lists!$B$15,", not cleaned in a while",""),3,200))</f>
        <v/>
      </c>
      <c r="F128" s="28">
        <f>IF($A128="","",MID(IF($J128="",", bedrooms","")&amp;IF($K128="",", bathrooms","")&amp;IF($M128="",", condition","")&amp;IF($N128="",", which clean","")&amp;IF($O128="",", how often",""),3,200))</f>
        <v/>
      </c>
      <c r="G128" s="28">
        <f>IF($A128="","",MID(IF('Your rates'!$C$5="",", base price","")&amp;IF(AND($J128&lt;&gt;"",IFERROR(INDEX('Your rates'!$C$6:$C$11,MATCH($J128,'Your rates'!$B$6:$B$11,0))&amp;"","")=""),", bedrooms","")&amp;IF(AND($K128&lt;&gt;"",IFERROR(INDEX('Your rates'!$C$12:$C$17,MATCH($K128,'Your rates'!$B$12:$B$17,0))&amp;"","")=""),", bathrooms","")&amp;IF(AND($M128&lt;&gt;"",IFERROR(INDEX('Your rates'!$C$18:$C$21,MATCH($M128,'Your rates'!$B$18:$B$21,0))&amp;"","")=""),", condition","")&amp;IF(AND($N128&lt;&gt;"",IFERROR(INDEX('Your rates'!$C$22:$C$25,MATCH($N128,'Your rates'!$B$22:$B$25,0))&amp;"","")=""),", type of clean","")&amp;IF(AND($O128&lt;&gt;"",IFERROR(INDEX('Your rates'!$C$26:$C$30,MATCH($O128,'Your rates'!$B$26:$B$30,0))&amp;"","")=""),", how often",""),3,200))</f>
        <v/>
      </c>
      <c r="H128" s="28">
        <f>IF($A128="","",IF($P128="","",IF(LEN($P128)-LEN(SUBSTITUTE($P128,",",""))+1&gt;SUMPRODUCT(ISNUMBER(SEARCH('Your rates'!$B$31:$B$36,$P128))*1),"Extra not on your list","")))</f>
        <v/>
      </c>
      <c r="I128" s="26">
        <f>IFERROR(TRIM(INDEX(Requests!$A128:$AN128,MATCH(Lists!$B$4,Requests!$A$1:$AN$1,0))&amp;""),"")</f>
        <v/>
      </c>
      <c r="J128" s="26">
        <f>IFERROR(TRIM(INDEX(Requests!$A128:$AN128,MATCH(Lists!$B$5,Requests!$A$1:$AN$1,0))&amp;""),"")</f>
        <v/>
      </c>
      <c r="K128" s="26">
        <f>IFERROR(TRIM(INDEX(Requests!$A128:$AN128,MATCH(Lists!$B$6,Requests!$A$1:$AN$1,0))&amp;""),"")</f>
        <v/>
      </c>
      <c r="L128" s="26">
        <f>IFERROR(TRIM(INDEX(Requests!$A128:$AN128,MATCH(Lists!$B$7,Requests!$A$1:$AN$1,0))&amp;""),"")</f>
        <v/>
      </c>
      <c r="M128" s="26">
        <f>IFERROR(TRIM(INDEX(Requests!$A128:$AN128,MATCH(Lists!$B$8,Requests!$A$1:$AN$1,0))&amp;""),"")</f>
        <v/>
      </c>
      <c r="N128" s="26">
        <f>IFERROR(TRIM(INDEX(Requests!$A128:$AN128,MATCH(Lists!$B$9,Requests!$A$1:$AN$1,0))&amp;""),"")</f>
        <v/>
      </c>
      <c r="O128" s="26">
        <f>IFERROR(TRIM(INDEX(Requests!$A128:$AN128,MATCH(Lists!$B$11,Requests!$A$1:$AN$1,0))&amp;""),"")</f>
        <v/>
      </c>
      <c r="P128" s="26">
        <f>IFERROR(TRIM(INDEX(Requests!$A128:$AN128,MATCH(Lists!$B$10,Requests!$A$1:$AN$1,0))&amp;""),"")</f>
        <v/>
      </c>
      <c r="Q128" s="29">
        <f>IF($A128="","",IFERROR(N(INDEX('Your rates'!$C$6:$C$11,MATCH($J128,'Your rates'!$B$6:$B$11,0))),0))</f>
        <v/>
      </c>
      <c r="R128" s="29">
        <f>IF($A128="","",IFERROR(N(INDEX('Your rates'!$C$12:$C$17,MATCH($K128,'Your rates'!$B$12:$B$17,0))),0))</f>
        <v/>
      </c>
      <c r="S128" s="30">
        <f>IF($A128="","",IFERROR(IF(INDEX('Your rates'!$C$18:$C$21,MATCH($M128,'Your rates'!$B$18:$B$21,0))&amp;""="",1,INDEX('Your rates'!$C$18:$C$21,MATCH($M128,'Your rates'!$B$18:$B$21,0))),1))</f>
        <v/>
      </c>
      <c r="T128" s="30">
        <f>IF($A128="","",IFERROR(IF(INDEX('Your rates'!$C$22:$C$25,MATCH($N128,'Your rates'!$B$22:$B$25,0))&amp;""="",1,INDEX('Your rates'!$C$22:$C$25,MATCH($N128,'Your rates'!$B$22:$B$25,0))),1))</f>
        <v/>
      </c>
      <c r="U128" s="30">
        <f>IF($A128="","",IFERROR(IF(INDEX('Your rates'!$C$26:$C$30,MATCH($O128,'Your rates'!$B$26:$B$30,0))&amp;""="",1,INDEX('Your rates'!$C$26:$C$30,MATCH($O128,'Your rates'!$B$26:$B$30,0))),1))</f>
        <v/>
      </c>
      <c r="V128" s="29">
        <f>IF($A128="","",SUMPRODUCT(ISNUMBER(SEARCH('Your rates'!$B$31:$B$36,$P128))*'Your rates'!$C$31:$C$36))</f>
        <v/>
      </c>
    </row>
    <row r="129">
      <c r="A129" s="26">
        <f>IFERROR(TRIM(INDEX(Requests!$A129:$AN129,MATCH(Lists!$B$2,Requests!$A$1:$AN$1,0))&amp;""),"")</f>
        <v/>
      </c>
      <c r="B129" s="26">
        <f>IFERROR(TRIM(INDEX(Requests!$A129:$AN129,MATCH(Lists!$B$3,Requests!$A$1:$AN$1,0))&amp;""),"")</f>
        <v/>
      </c>
      <c r="C129" s="27">
        <f>IF(OR($A129="",$J129="",$K129="",$M129="",$N129="",'Your rates'!$C$5=""),"",ROUND(MAX(N('Your rates'!$C$37),('Your rates'!$C$5+$Q129+$R129)*$S129*$T129*$U129+$V129),2))</f>
        <v/>
      </c>
      <c r="D129" s="27">
        <f>IF(OR($C129="",N('Your rates'!$C$38)=0),"",ROUND($C129*'Your rates'!$C$38,2))</f>
        <v/>
      </c>
      <c r="E129" s="28">
        <f>IF($A129="","",MID(IF($I129=Lists!$B$13,", office or commercial space","")&amp;IF($L129=Lists!$B$14,", size not sure","")&amp;IF($M129=Lists!$B$15,", not cleaned in a while",""),3,200))</f>
        <v/>
      </c>
      <c r="F129" s="28">
        <f>IF($A129="","",MID(IF($J129="",", bedrooms","")&amp;IF($K129="",", bathrooms","")&amp;IF($M129="",", condition","")&amp;IF($N129="",", which clean","")&amp;IF($O129="",", how often",""),3,200))</f>
        <v/>
      </c>
      <c r="G129" s="28">
        <f>IF($A129="","",MID(IF('Your rates'!$C$5="",", base price","")&amp;IF(AND($J129&lt;&gt;"",IFERROR(INDEX('Your rates'!$C$6:$C$11,MATCH($J129,'Your rates'!$B$6:$B$11,0))&amp;"","")=""),", bedrooms","")&amp;IF(AND($K129&lt;&gt;"",IFERROR(INDEX('Your rates'!$C$12:$C$17,MATCH($K129,'Your rates'!$B$12:$B$17,0))&amp;"","")=""),", bathrooms","")&amp;IF(AND($M129&lt;&gt;"",IFERROR(INDEX('Your rates'!$C$18:$C$21,MATCH($M129,'Your rates'!$B$18:$B$21,0))&amp;"","")=""),", condition","")&amp;IF(AND($N129&lt;&gt;"",IFERROR(INDEX('Your rates'!$C$22:$C$25,MATCH($N129,'Your rates'!$B$22:$B$25,0))&amp;"","")=""),", type of clean","")&amp;IF(AND($O129&lt;&gt;"",IFERROR(INDEX('Your rates'!$C$26:$C$30,MATCH($O129,'Your rates'!$B$26:$B$30,0))&amp;"","")=""),", how often",""),3,200))</f>
        <v/>
      </c>
      <c r="H129" s="28">
        <f>IF($A129="","",IF($P129="","",IF(LEN($P129)-LEN(SUBSTITUTE($P129,",",""))+1&gt;SUMPRODUCT(ISNUMBER(SEARCH('Your rates'!$B$31:$B$36,$P129))*1),"Extra not on your list","")))</f>
        <v/>
      </c>
      <c r="I129" s="26">
        <f>IFERROR(TRIM(INDEX(Requests!$A129:$AN129,MATCH(Lists!$B$4,Requests!$A$1:$AN$1,0))&amp;""),"")</f>
        <v/>
      </c>
      <c r="J129" s="26">
        <f>IFERROR(TRIM(INDEX(Requests!$A129:$AN129,MATCH(Lists!$B$5,Requests!$A$1:$AN$1,0))&amp;""),"")</f>
        <v/>
      </c>
      <c r="K129" s="26">
        <f>IFERROR(TRIM(INDEX(Requests!$A129:$AN129,MATCH(Lists!$B$6,Requests!$A$1:$AN$1,0))&amp;""),"")</f>
        <v/>
      </c>
      <c r="L129" s="26">
        <f>IFERROR(TRIM(INDEX(Requests!$A129:$AN129,MATCH(Lists!$B$7,Requests!$A$1:$AN$1,0))&amp;""),"")</f>
        <v/>
      </c>
      <c r="M129" s="26">
        <f>IFERROR(TRIM(INDEX(Requests!$A129:$AN129,MATCH(Lists!$B$8,Requests!$A$1:$AN$1,0))&amp;""),"")</f>
        <v/>
      </c>
      <c r="N129" s="26">
        <f>IFERROR(TRIM(INDEX(Requests!$A129:$AN129,MATCH(Lists!$B$9,Requests!$A$1:$AN$1,0))&amp;""),"")</f>
        <v/>
      </c>
      <c r="O129" s="26">
        <f>IFERROR(TRIM(INDEX(Requests!$A129:$AN129,MATCH(Lists!$B$11,Requests!$A$1:$AN$1,0))&amp;""),"")</f>
        <v/>
      </c>
      <c r="P129" s="26">
        <f>IFERROR(TRIM(INDEX(Requests!$A129:$AN129,MATCH(Lists!$B$10,Requests!$A$1:$AN$1,0))&amp;""),"")</f>
        <v/>
      </c>
      <c r="Q129" s="29">
        <f>IF($A129="","",IFERROR(N(INDEX('Your rates'!$C$6:$C$11,MATCH($J129,'Your rates'!$B$6:$B$11,0))),0))</f>
        <v/>
      </c>
      <c r="R129" s="29">
        <f>IF($A129="","",IFERROR(N(INDEX('Your rates'!$C$12:$C$17,MATCH($K129,'Your rates'!$B$12:$B$17,0))),0))</f>
        <v/>
      </c>
      <c r="S129" s="30">
        <f>IF($A129="","",IFERROR(IF(INDEX('Your rates'!$C$18:$C$21,MATCH($M129,'Your rates'!$B$18:$B$21,0))&amp;""="",1,INDEX('Your rates'!$C$18:$C$21,MATCH($M129,'Your rates'!$B$18:$B$21,0))),1))</f>
        <v/>
      </c>
      <c r="T129" s="30">
        <f>IF($A129="","",IFERROR(IF(INDEX('Your rates'!$C$22:$C$25,MATCH($N129,'Your rates'!$B$22:$B$25,0))&amp;""="",1,INDEX('Your rates'!$C$22:$C$25,MATCH($N129,'Your rates'!$B$22:$B$25,0))),1))</f>
        <v/>
      </c>
      <c r="U129" s="30">
        <f>IF($A129="","",IFERROR(IF(INDEX('Your rates'!$C$26:$C$30,MATCH($O129,'Your rates'!$B$26:$B$30,0))&amp;""="",1,INDEX('Your rates'!$C$26:$C$30,MATCH($O129,'Your rates'!$B$26:$B$30,0))),1))</f>
        <v/>
      </c>
      <c r="V129" s="29">
        <f>IF($A129="","",SUMPRODUCT(ISNUMBER(SEARCH('Your rates'!$B$31:$B$36,$P129))*'Your rates'!$C$31:$C$36))</f>
        <v/>
      </c>
    </row>
    <row r="130">
      <c r="A130" s="26">
        <f>IFERROR(TRIM(INDEX(Requests!$A130:$AN130,MATCH(Lists!$B$2,Requests!$A$1:$AN$1,0))&amp;""),"")</f>
        <v/>
      </c>
      <c r="B130" s="26">
        <f>IFERROR(TRIM(INDEX(Requests!$A130:$AN130,MATCH(Lists!$B$3,Requests!$A$1:$AN$1,0))&amp;""),"")</f>
        <v/>
      </c>
      <c r="C130" s="27">
        <f>IF(OR($A130="",$J130="",$K130="",$M130="",$N130="",'Your rates'!$C$5=""),"",ROUND(MAX(N('Your rates'!$C$37),('Your rates'!$C$5+$Q130+$R130)*$S130*$T130*$U130+$V130),2))</f>
        <v/>
      </c>
      <c r="D130" s="27">
        <f>IF(OR($C130="",N('Your rates'!$C$38)=0),"",ROUND($C130*'Your rates'!$C$38,2))</f>
        <v/>
      </c>
      <c r="E130" s="28">
        <f>IF($A130="","",MID(IF($I130=Lists!$B$13,", office or commercial space","")&amp;IF($L130=Lists!$B$14,", size not sure","")&amp;IF($M130=Lists!$B$15,", not cleaned in a while",""),3,200))</f>
        <v/>
      </c>
      <c r="F130" s="28">
        <f>IF($A130="","",MID(IF($J130="",", bedrooms","")&amp;IF($K130="",", bathrooms","")&amp;IF($M130="",", condition","")&amp;IF($N130="",", which clean","")&amp;IF($O130="",", how often",""),3,200))</f>
        <v/>
      </c>
      <c r="G130" s="28">
        <f>IF($A130="","",MID(IF('Your rates'!$C$5="",", base price","")&amp;IF(AND($J130&lt;&gt;"",IFERROR(INDEX('Your rates'!$C$6:$C$11,MATCH($J130,'Your rates'!$B$6:$B$11,0))&amp;"","")=""),", bedrooms","")&amp;IF(AND($K130&lt;&gt;"",IFERROR(INDEX('Your rates'!$C$12:$C$17,MATCH($K130,'Your rates'!$B$12:$B$17,0))&amp;"","")=""),", bathrooms","")&amp;IF(AND($M130&lt;&gt;"",IFERROR(INDEX('Your rates'!$C$18:$C$21,MATCH($M130,'Your rates'!$B$18:$B$21,0))&amp;"","")=""),", condition","")&amp;IF(AND($N130&lt;&gt;"",IFERROR(INDEX('Your rates'!$C$22:$C$25,MATCH($N130,'Your rates'!$B$22:$B$25,0))&amp;"","")=""),", type of clean","")&amp;IF(AND($O130&lt;&gt;"",IFERROR(INDEX('Your rates'!$C$26:$C$30,MATCH($O130,'Your rates'!$B$26:$B$30,0))&amp;"","")=""),", how often",""),3,200))</f>
        <v/>
      </c>
      <c r="H130" s="28">
        <f>IF($A130="","",IF($P130="","",IF(LEN($P130)-LEN(SUBSTITUTE($P130,",",""))+1&gt;SUMPRODUCT(ISNUMBER(SEARCH('Your rates'!$B$31:$B$36,$P130))*1),"Extra not on your list","")))</f>
        <v/>
      </c>
      <c r="I130" s="26">
        <f>IFERROR(TRIM(INDEX(Requests!$A130:$AN130,MATCH(Lists!$B$4,Requests!$A$1:$AN$1,0))&amp;""),"")</f>
        <v/>
      </c>
      <c r="J130" s="26">
        <f>IFERROR(TRIM(INDEX(Requests!$A130:$AN130,MATCH(Lists!$B$5,Requests!$A$1:$AN$1,0))&amp;""),"")</f>
        <v/>
      </c>
      <c r="K130" s="26">
        <f>IFERROR(TRIM(INDEX(Requests!$A130:$AN130,MATCH(Lists!$B$6,Requests!$A$1:$AN$1,0))&amp;""),"")</f>
        <v/>
      </c>
      <c r="L130" s="26">
        <f>IFERROR(TRIM(INDEX(Requests!$A130:$AN130,MATCH(Lists!$B$7,Requests!$A$1:$AN$1,0))&amp;""),"")</f>
        <v/>
      </c>
      <c r="M130" s="26">
        <f>IFERROR(TRIM(INDEX(Requests!$A130:$AN130,MATCH(Lists!$B$8,Requests!$A$1:$AN$1,0))&amp;""),"")</f>
        <v/>
      </c>
      <c r="N130" s="26">
        <f>IFERROR(TRIM(INDEX(Requests!$A130:$AN130,MATCH(Lists!$B$9,Requests!$A$1:$AN$1,0))&amp;""),"")</f>
        <v/>
      </c>
      <c r="O130" s="26">
        <f>IFERROR(TRIM(INDEX(Requests!$A130:$AN130,MATCH(Lists!$B$11,Requests!$A$1:$AN$1,0))&amp;""),"")</f>
        <v/>
      </c>
      <c r="P130" s="26">
        <f>IFERROR(TRIM(INDEX(Requests!$A130:$AN130,MATCH(Lists!$B$10,Requests!$A$1:$AN$1,0))&amp;""),"")</f>
        <v/>
      </c>
      <c r="Q130" s="29">
        <f>IF($A130="","",IFERROR(N(INDEX('Your rates'!$C$6:$C$11,MATCH($J130,'Your rates'!$B$6:$B$11,0))),0))</f>
        <v/>
      </c>
      <c r="R130" s="29">
        <f>IF($A130="","",IFERROR(N(INDEX('Your rates'!$C$12:$C$17,MATCH($K130,'Your rates'!$B$12:$B$17,0))),0))</f>
        <v/>
      </c>
      <c r="S130" s="30">
        <f>IF($A130="","",IFERROR(IF(INDEX('Your rates'!$C$18:$C$21,MATCH($M130,'Your rates'!$B$18:$B$21,0))&amp;""="",1,INDEX('Your rates'!$C$18:$C$21,MATCH($M130,'Your rates'!$B$18:$B$21,0))),1))</f>
        <v/>
      </c>
      <c r="T130" s="30">
        <f>IF($A130="","",IFERROR(IF(INDEX('Your rates'!$C$22:$C$25,MATCH($N130,'Your rates'!$B$22:$B$25,0))&amp;""="",1,INDEX('Your rates'!$C$22:$C$25,MATCH($N130,'Your rates'!$B$22:$B$25,0))),1))</f>
        <v/>
      </c>
      <c r="U130" s="30">
        <f>IF($A130="","",IFERROR(IF(INDEX('Your rates'!$C$26:$C$30,MATCH($O130,'Your rates'!$B$26:$B$30,0))&amp;""="",1,INDEX('Your rates'!$C$26:$C$30,MATCH($O130,'Your rates'!$B$26:$B$30,0))),1))</f>
        <v/>
      </c>
      <c r="V130" s="29">
        <f>IF($A130="","",SUMPRODUCT(ISNUMBER(SEARCH('Your rates'!$B$31:$B$36,$P130))*'Your rates'!$C$31:$C$36))</f>
        <v/>
      </c>
    </row>
    <row r="131">
      <c r="A131" s="26">
        <f>IFERROR(TRIM(INDEX(Requests!$A131:$AN131,MATCH(Lists!$B$2,Requests!$A$1:$AN$1,0))&amp;""),"")</f>
        <v/>
      </c>
      <c r="B131" s="26">
        <f>IFERROR(TRIM(INDEX(Requests!$A131:$AN131,MATCH(Lists!$B$3,Requests!$A$1:$AN$1,0))&amp;""),"")</f>
        <v/>
      </c>
      <c r="C131" s="27">
        <f>IF(OR($A131="",$J131="",$K131="",$M131="",$N131="",'Your rates'!$C$5=""),"",ROUND(MAX(N('Your rates'!$C$37),('Your rates'!$C$5+$Q131+$R131)*$S131*$T131*$U131+$V131),2))</f>
        <v/>
      </c>
      <c r="D131" s="27">
        <f>IF(OR($C131="",N('Your rates'!$C$38)=0),"",ROUND($C131*'Your rates'!$C$38,2))</f>
        <v/>
      </c>
      <c r="E131" s="28">
        <f>IF($A131="","",MID(IF($I131=Lists!$B$13,", office or commercial space","")&amp;IF($L131=Lists!$B$14,", size not sure","")&amp;IF($M131=Lists!$B$15,", not cleaned in a while",""),3,200))</f>
        <v/>
      </c>
      <c r="F131" s="28">
        <f>IF($A131="","",MID(IF($J131="",", bedrooms","")&amp;IF($K131="",", bathrooms","")&amp;IF($M131="",", condition","")&amp;IF($N131="",", which clean","")&amp;IF($O131="",", how often",""),3,200))</f>
        <v/>
      </c>
      <c r="G131" s="28">
        <f>IF($A131="","",MID(IF('Your rates'!$C$5="",", base price","")&amp;IF(AND($J131&lt;&gt;"",IFERROR(INDEX('Your rates'!$C$6:$C$11,MATCH($J131,'Your rates'!$B$6:$B$11,0))&amp;"","")=""),", bedrooms","")&amp;IF(AND($K131&lt;&gt;"",IFERROR(INDEX('Your rates'!$C$12:$C$17,MATCH($K131,'Your rates'!$B$12:$B$17,0))&amp;"","")=""),", bathrooms","")&amp;IF(AND($M131&lt;&gt;"",IFERROR(INDEX('Your rates'!$C$18:$C$21,MATCH($M131,'Your rates'!$B$18:$B$21,0))&amp;"","")=""),", condition","")&amp;IF(AND($N131&lt;&gt;"",IFERROR(INDEX('Your rates'!$C$22:$C$25,MATCH($N131,'Your rates'!$B$22:$B$25,0))&amp;"","")=""),", type of clean","")&amp;IF(AND($O131&lt;&gt;"",IFERROR(INDEX('Your rates'!$C$26:$C$30,MATCH($O131,'Your rates'!$B$26:$B$30,0))&amp;"","")=""),", how often",""),3,200))</f>
        <v/>
      </c>
      <c r="H131" s="28">
        <f>IF($A131="","",IF($P131="","",IF(LEN($P131)-LEN(SUBSTITUTE($P131,",",""))+1&gt;SUMPRODUCT(ISNUMBER(SEARCH('Your rates'!$B$31:$B$36,$P131))*1),"Extra not on your list","")))</f>
        <v/>
      </c>
      <c r="I131" s="26">
        <f>IFERROR(TRIM(INDEX(Requests!$A131:$AN131,MATCH(Lists!$B$4,Requests!$A$1:$AN$1,0))&amp;""),"")</f>
        <v/>
      </c>
      <c r="J131" s="26">
        <f>IFERROR(TRIM(INDEX(Requests!$A131:$AN131,MATCH(Lists!$B$5,Requests!$A$1:$AN$1,0))&amp;""),"")</f>
        <v/>
      </c>
      <c r="K131" s="26">
        <f>IFERROR(TRIM(INDEX(Requests!$A131:$AN131,MATCH(Lists!$B$6,Requests!$A$1:$AN$1,0))&amp;""),"")</f>
        <v/>
      </c>
      <c r="L131" s="26">
        <f>IFERROR(TRIM(INDEX(Requests!$A131:$AN131,MATCH(Lists!$B$7,Requests!$A$1:$AN$1,0))&amp;""),"")</f>
        <v/>
      </c>
      <c r="M131" s="26">
        <f>IFERROR(TRIM(INDEX(Requests!$A131:$AN131,MATCH(Lists!$B$8,Requests!$A$1:$AN$1,0))&amp;""),"")</f>
        <v/>
      </c>
      <c r="N131" s="26">
        <f>IFERROR(TRIM(INDEX(Requests!$A131:$AN131,MATCH(Lists!$B$9,Requests!$A$1:$AN$1,0))&amp;""),"")</f>
        <v/>
      </c>
      <c r="O131" s="26">
        <f>IFERROR(TRIM(INDEX(Requests!$A131:$AN131,MATCH(Lists!$B$11,Requests!$A$1:$AN$1,0))&amp;""),"")</f>
        <v/>
      </c>
      <c r="P131" s="26">
        <f>IFERROR(TRIM(INDEX(Requests!$A131:$AN131,MATCH(Lists!$B$10,Requests!$A$1:$AN$1,0))&amp;""),"")</f>
        <v/>
      </c>
      <c r="Q131" s="29">
        <f>IF($A131="","",IFERROR(N(INDEX('Your rates'!$C$6:$C$11,MATCH($J131,'Your rates'!$B$6:$B$11,0))),0))</f>
        <v/>
      </c>
      <c r="R131" s="29">
        <f>IF($A131="","",IFERROR(N(INDEX('Your rates'!$C$12:$C$17,MATCH($K131,'Your rates'!$B$12:$B$17,0))),0))</f>
        <v/>
      </c>
      <c r="S131" s="30">
        <f>IF($A131="","",IFERROR(IF(INDEX('Your rates'!$C$18:$C$21,MATCH($M131,'Your rates'!$B$18:$B$21,0))&amp;""="",1,INDEX('Your rates'!$C$18:$C$21,MATCH($M131,'Your rates'!$B$18:$B$21,0))),1))</f>
        <v/>
      </c>
      <c r="T131" s="30">
        <f>IF($A131="","",IFERROR(IF(INDEX('Your rates'!$C$22:$C$25,MATCH($N131,'Your rates'!$B$22:$B$25,0))&amp;""="",1,INDEX('Your rates'!$C$22:$C$25,MATCH($N131,'Your rates'!$B$22:$B$25,0))),1))</f>
        <v/>
      </c>
      <c r="U131" s="30">
        <f>IF($A131="","",IFERROR(IF(INDEX('Your rates'!$C$26:$C$30,MATCH($O131,'Your rates'!$B$26:$B$30,0))&amp;""="",1,INDEX('Your rates'!$C$26:$C$30,MATCH($O131,'Your rates'!$B$26:$B$30,0))),1))</f>
        <v/>
      </c>
      <c r="V131" s="29">
        <f>IF($A131="","",SUMPRODUCT(ISNUMBER(SEARCH('Your rates'!$B$31:$B$36,$P131))*'Your rates'!$C$31:$C$36))</f>
        <v/>
      </c>
    </row>
    <row r="132">
      <c r="A132" s="26">
        <f>IFERROR(TRIM(INDEX(Requests!$A132:$AN132,MATCH(Lists!$B$2,Requests!$A$1:$AN$1,0))&amp;""),"")</f>
        <v/>
      </c>
      <c r="B132" s="26">
        <f>IFERROR(TRIM(INDEX(Requests!$A132:$AN132,MATCH(Lists!$B$3,Requests!$A$1:$AN$1,0))&amp;""),"")</f>
        <v/>
      </c>
      <c r="C132" s="27">
        <f>IF(OR($A132="",$J132="",$K132="",$M132="",$N132="",'Your rates'!$C$5=""),"",ROUND(MAX(N('Your rates'!$C$37),('Your rates'!$C$5+$Q132+$R132)*$S132*$T132*$U132+$V132),2))</f>
        <v/>
      </c>
      <c r="D132" s="27">
        <f>IF(OR($C132="",N('Your rates'!$C$38)=0),"",ROUND($C132*'Your rates'!$C$38,2))</f>
        <v/>
      </c>
      <c r="E132" s="28">
        <f>IF($A132="","",MID(IF($I132=Lists!$B$13,", office or commercial space","")&amp;IF($L132=Lists!$B$14,", size not sure","")&amp;IF($M132=Lists!$B$15,", not cleaned in a while",""),3,200))</f>
        <v/>
      </c>
      <c r="F132" s="28">
        <f>IF($A132="","",MID(IF($J132="",", bedrooms","")&amp;IF($K132="",", bathrooms","")&amp;IF($M132="",", condition","")&amp;IF($N132="",", which clean","")&amp;IF($O132="",", how often",""),3,200))</f>
        <v/>
      </c>
      <c r="G132" s="28">
        <f>IF($A132="","",MID(IF('Your rates'!$C$5="",", base price","")&amp;IF(AND($J132&lt;&gt;"",IFERROR(INDEX('Your rates'!$C$6:$C$11,MATCH($J132,'Your rates'!$B$6:$B$11,0))&amp;"","")=""),", bedrooms","")&amp;IF(AND($K132&lt;&gt;"",IFERROR(INDEX('Your rates'!$C$12:$C$17,MATCH($K132,'Your rates'!$B$12:$B$17,0))&amp;"","")=""),", bathrooms","")&amp;IF(AND($M132&lt;&gt;"",IFERROR(INDEX('Your rates'!$C$18:$C$21,MATCH($M132,'Your rates'!$B$18:$B$21,0))&amp;"","")=""),", condition","")&amp;IF(AND($N132&lt;&gt;"",IFERROR(INDEX('Your rates'!$C$22:$C$25,MATCH($N132,'Your rates'!$B$22:$B$25,0))&amp;"","")=""),", type of clean","")&amp;IF(AND($O132&lt;&gt;"",IFERROR(INDEX('Your rates'!$C$26:$C$30,MATCH($O132,'Your rates'!$B$26:$B$30,0))&amp;"","")=""),", how often",""),3,200))</f>
        <v/>
      </c>
      <c r="H132" s="28">
        <f>IF($A132="","",IF($P132="","",IF(LEN($P132)-LEN(SUBSTITUTE($P132,",",""))+1&gt;SUMPRODUCT(ISNUMBER(SEARCH('Your rates'!$B$31:$B$36,$P132))*1),"Extra not on your list","")))</f>
        <v/>
      </c>
      <c r="I132" s="26">
        <f>IFERROR(TRIM(INDEX(Requests!$A132:$AN132,MATCH(Lists!$B$4,Requests!$A$1:$AN$1,0))&amp;""),"")</f>
        <v/>
      </c>
      <c r="J132" s="26">
        <f>IFERROR(TRIM(INDEX(Requests!$A132:$AN132,MATCH(Lists!$B$5,Requests!$A$1:$AN$1,0))&amp;""),"")</f>
        <v/>
      </c>
      <c r="K132" s="26">
        <f>IFERROR(TRIM(INDEX(Requests!$A132:$AN132,MATCH(Lists!$B$6,Requests!$A$1:$AN$1,0))&amp;""),"")</f>
        <v/>
      </c>
      <c r="L132" s="26">
        <f>IFERROR(TRIM(INDEX(Requests!$A132:$AN132,MATCH(Lists!$B$7,Requests!$A$1:$AN$1,0))&amp;""),"")</f>
        <v/>
      </c>
      <c r="M132" s="26">
        <f>IFERROR(TRIM(INDEX(Requests!$A132:$AN132,MATCH(Lists!$B$8,Requests!$A$1:$AN$1,0))&amp;""),"")</f>
        <v/>
      </c>
      <c r="N132" s="26">
        <f>IFERROR(TRIM(INDEX(Requests!$A132:$AN132,MATCH(Lists!$B$9,Requests!$A$1:$AN$1,0))&amp;""),"")</f>
        <v/>
      </c>
      <c r="O132" s="26">
        <f>IFERROR(TRIM(INDEX(Requests!$A132:$AN132,MATCH(Lists!$B$11,Requests!$A$1:$AN$1,0))&amp;""),"")</f>
        <v/>
      </c>
      <c r="P132" s="26">
        <f>IFERROR(TRIM(INDEX(Requests!$A132:$AN132,MATCH(Lists!$B$10,Requests!$A$1:$AN$1,0))&amp;""),"")</f>
        <v/>
      </c>
      <c r="Q132" s="29">
        <f>IF($A132="","",IFERROR(N(INDEX('Your rates'!$C$6:$C$11,MATCH($J132,'Your rates'!$B$6:$B$11,0))),0))</f>
        <v/>
      </c>
      <c r="R132" s="29">
        <f>IF($A132="","",IFERROR(N(INDEX('Your rates'!$C$12:$C$17,MATCH($K132,'Your rates'!$B$12:$B$17,0))),0))</f>
        <v/>
      </c>
      <c r="S132" s="30">
        <f>IF($A132="","",IFERROR(IF(INDEX('Your rates'!$C$18:$C$21,MATCH($M132,'Your rates'!$B$18:$B$21,0))&amp;""="",1,INDEX('Your rates'!$C$18:$C$21,MATCH($M132,'Your rates'!$B$18:$B$21,0))),1))</f>
        <v/>
      </c>
      <c r="T132" s="30">
        <f>IF($A132="","",IFERROR(IF(INDEX('Your rates'!$C$22:$C$25,MATCH($N132,'Your rates'!$B$22:$B$25,0))&amp;""="",1,INDEX('Your rates'!$C$22:$C$25,MATCH($N132,'Your rates'!$B$22:$B$25,0))),1))</f>
        <v/>
      </c>
      <c r="U132" s="30">
        <f>IF($A132="","",IFERROR(IF(INDEX('Your rates'!$C$26:$C$30,MATCH($O132,'Your rates'!$B$26:$B$30,0))&amp;""="",1,INDEX('Your rates'!$C$26:$C$30,MATCH($O132,'Your rates'!$B$26:$B$30,0))),1))</f>
        <v/>
      </c>
      <c r="V132" s="29">
        <f>IF($A132="","",SUMPRODUCT(ISNUMBER(SEARCH('Your rates'!$B$31:$B$36,$P132))*'Your rates'!$C$31:$C$36))</f>
        <v/>
      </c>
    </row>
    <row r="133">
      <c r="A133" s="26">
        <f>IFERROR(TRIM(INDEX(Requests!$A133:$AN133,MATCH(Lists!$B$2,Requests!$A$1:$AN$1,0))&amp;""),"")</f>
        <v/>
      </c>
      <c r="B133" s="26">
        <f>IFERROR(TRIM(INDEX(Requests!$A133:$AN133,MATCH(Lists!$B$3,Requests!$A$1:$AN$1,0))&amp;""),"")</f>
        <v/>
      </c>
      <c r="C133" s="27">
        <f>IF(OR($A133="",$J133="",$K133="",$M133="",$N133="",'Your rates'!$C$5=""),"",ROUND(MAX(N('Your rates'!$C$37),('Your rates'!$C$5+$Q133+$R133)*$S133*$T133*$U133+$V133),2))</f>
        <v/>
      </c>
      <c r="D133" s="27">
        <f>IF(OR($C133="",N('Your rates'!$C$38)=0),"",ROUND($C133*'Your rates'!$C$38,2))</f>
        <v/>
      </c>
      <c r="E133" s="28">
        <f>IF($A133="","",MID(IF($I133=Lists!$B$13,", office or commercial space","")&amp;IF($L133=Lists!$B$14,", size not sure","")&amp;IF($M133=Lists!$B$15,", not cleaned in a while",""),3,200))</f>
        <v/>
      </c>
      <c r="F133" s="28">
        <f>IF($A133="","",MID(IF($J133="",", bedrooms","")&amp;IF($K133="",", bathrooms","")&amp;IF($M133="",", condition","")&amp;IF($N133="",", which clean","")&amp;IF($O133="",", how often",""),3,200))</f>
        <v/>
      </c>
      <c r="G133" s="28">
        <f>IF($A133="","",MID(IF('Your rates'!$C$5="",", base price","")&amp;IF(AND($J133&lt;&gt;"",IFERROR(INDEX('Your rates'!$C$6:$C$11,MATCH($J133,'Your rates'!$B$6:$B$11,0))&amp;"","")=""),", bedrooms","")&amp;IF(AND($K133&lt;&gt;"",IFERROR(INDEX('Your rates'!$C$12:$C$17,MATCH($K133,'Your rates'!$B$12:$B$17,0))&amp;"","")=""),", bathrooms","")&amp;IF(AND($M133&lt;&gt;"",IFERROR(INDEX('Your rates'!$C$18:$C$21,MATCH($M133,'Your rates'!$B$18:$B$21,0))&amp;"","")=""),", condition","")&amp;IF(AND($N133&lt;&gt;"",IFERROR(INDEX('Your rates'!$C$22:$C$25,MATCH($N133,'Your rates'!$B$22:$B$25,0))&amp;"","")=""),", type of clean","")&amp;IF(AND($O133&lt;&gt;"",IFERROR(INDEX('Your rates'!$C$26:$C$30,MATCH($O133,'Your rates'!$B$26:$B$30,0))&amp;"","")=""),", how often",""),3,200))</f>
        <v/>
      </c>
      <c r="H133" s="28">
        <f>IF($A133="","",IF($P133="","",IF(LEN($P133)-LEN(SUBSTITUTE($P133,",",""))+1&gt;SUMPRODUCT(ISNUMBER(SEARCH('Your rates'!$B$31:$B$36,$P133))*1),"Extra not on your list","")))</f>
        <v/>
      </c>
      <c r="I133" s="26">
        <f>IFERROR(TRIM(INDEX(Requests!$A133:$AN133,MATCH(Lists!$B$4,Requests!$A$1:$AN$1,0))&amp;""),"")</f>
        <v/>
      </c>
      <c r="J133" s="26">
        <f>IFERROR(TRIM(INDEX(Requests!$A133:$AN133,MATCH(Lists!$B$5,Requests!$A$1:$AN$1,0))&amp;""),"")</f>
        <v/>
      </c>
      <c r="K133" s="26">
        <f>IFERROR(TRIM(INDEX(Requests!$A133:$AN133,MATCH(Lists!$B$6,Requests!$A$1:$AN$1,0))&amp;""),"")</f>
        <v/>
      </c>
      <c r="L133" s="26">
        <f>IFERROR(TRIM(INDEX(Requests!$A133:$AN133,MATCH(Lists!$B$7,Requests!$A$1:$AN$1,0))&amp;""),"")</f>
        <v/>
      </c>
      <c r="M133" s="26">
        <f>IFERROR(TRIM(INDEX(Requests!$A133:$AN133,MATCH(Lists!$B$8,Requests!$A$1:$AN$1,0))&amp;""),"")</f>
        <v/>
      </c>
      <c r="N133" s="26">
        <f>IFERROR(TRIM(INDEX(Requests!$A133:$AN133,MATCH(Lists!$B$9,Requests!$A$1:$AN$1,0))&amp;""),"")</f>
        <v/>
      </c>
      <c r="O133" s="26">
        <f>IFERROR(TRIM(INDEX(Requests!$A133:$AN133,MATCH(Lists!$B$11,Requests!$A$1:$AN$1,0))&amp;""),"")</f>
        <v/>
      </c>
      <c r="P133" s="26">
        <f>IFERROR(TRIM(INDEX(Requests!$A133:$AN133,MATCH(Lists!$B$10,Requests!$A$1:$AN$1,0))&amp;""),"")</f>
        <v/>
      </c>
      <c r="Q133" s="29">
        <f>IF($A133="","",IFERROR(N(INDEX('Your rates'!$C$6:$C$11,MATCH($J133,'Your rates'!$B$6:$B$11,0))),0))</f>
        <v/>
      </c>
      <c r="R133" s="29">
        <f>IF($A133="","",IFERROR(N(INDEX('Your rates'!$C$12:$C$17,MATCH($K133,'Your rates'!$B$12:$B$17,0))),0))</f>
        <v/>
      </c>
      <c r="S133" s="30">
        <f>IF($A133="","",IFERROR(IF(INDEX('Your rates'!$C$18:$C$21,MATCH($M133,'Your rates'!$B$18:$B$21,0))&amp;""="",1,INDEX('Your rates'!$C$18:$C$21,MATCH($M133,'Your rates'!$B$18:$B$21,0))),1))</f>
        <v/>
      </c>
      <c r="T133" s="30">
        <f>IF($A133="","",IFERROR(IF(INDEX('Your rates'!$C$22:$C$25,MATCH($N133,'Your rates'!$B$22:$B$25,0))&amp;""="",1,INDEX('Your rates'!$C$22:$C$25,MATCH($N133,'Your rates'!$B$22:$B$25,0))),1))</f>
        <v/>
      </c>
      <c r="U133" s="30">
        <f>IF($A133="","",IFERROR(IF(INDEX('Your rates'!$C$26:$C$30,MATCH($O133,'Your rates'!$B$26:$B$30,0))&amp;""="",1,INDEX('Your rates'!$C$26:$C$30,MATCH($O133,'Your rates'!$B$26:$B$30,0))),1))</f>
        <v/>
      </c>
      <c r="V133" s="29">
        <f>IF($A133="","",SUMPRODUCT(ISNUMBER(SEARCH('Your rates'!$B$31:$B$36,$P133))*'Your rates'!$C$31:$C$36))</f>
        <v/>
      </c>
    </row>
    <row r="134">
      <c r="A134" s="26">
        <f>IFERROR(TRIM(INDEX(Requests!$A134:$AN134,MATCH(Lists!$B$2,Requests!$A$1:$AN$1,0))&amp;""),"")</f>
        <v/>
      </c>
      <c r="B134" s="26">
        <f>IFERROR(TRIM(INDEX(Requests!$A134:$AN134,MATCH(Lists!$B$3,Requests!$A$1:$AN$1,0))&amp;""),"")</f>
        <v/>
      </c>
      <c r="C134" s="27">
        <f>IF(OR($A134="",$J134="",$K134="",$M134="",$N134="",'Your rates'!$C$5=""),"",ROUND(MAX(N('Your rates'!$C$37),('Your rates'!$C$5+$Q134+$R134)*$S134*$T134*$U134+$V134),2))</f>
        <v/>
      </c>
      <c r="D134" s="27">
        <f>IF(OR($C134="",N('Your rates'!$C$38)=0),"",ROUND($C134*'Your rates'!$C$38,2))</f>
        <v/>
      </c>
      <c r="E134" s="28">
        <f>IF($A134="","",MID(IF($I134=Lists!$B$13,", office or commercial space","")&amp;IF($L134=Lists!$B$14,", size not sure","")&amp;IF($M134=Lists!$B$15,", not cleaned in a while",""),3,200))</f>
        <v/>
      </c>
      <c r="F134" s="28">
        <f>IF($A134="","",MID(IF($J134="",", bedrooms","")&amp;IF($K134="",", bathrooms","")&amp;IF($M134="",", condition","")&amp;IF($N134="",", which clean","")&amp;IF($O134="",", how often",""),3,200))</f>
        <v/>
      </c>
      <c r="G134" s="28">
        <f>IF($A134="","",MID(IF('Your rates'!$C$5="",", base price","")&amp;IF(AND($J134&lt;&gt;"",IFERROR(INDEX('Your rates'!$C$6:$C$11,MATCH($J134,'Your rates'!$B$6:$B$11,0))&amp;"","")=""),", bedrooms","")&amp;IF(AND($K134&lt;&gt;"",IFERROR(INDEX('Your rates'!$C$12:$C$17,MATCH($K134,'Your rates'!$B$12:$B$17,0))&amp;"","")=""),", bathrooms","")&amp;IF(AND($M134&lt;&gt;"",IFERROR(INDEX('Your rates'!$C$18:$C$21,MATCH($M134,'Your rates'!$B$18:$B$21,0))&amp;"","")=""),", condition","")&amp;IF(AND($N134&lt;&gt;"",IFERROR(INDEX('Your rates'!$C$22:$C$25,MATCH($N134,'Your rates'!$B$22:$B$25,0))&amp;"","")=""),", type of clean","")&amp;IF(AND($O134&lt;&gt;"",IFERROR(INDEX('Your rates'!$C$26:$C$30,MATCH($O134,'Your rates'!$B$26:$B$30,0))&amp;"","")=""),", how often",""),3,200))</f>
        <v/>
      </c>
      <c r="H134" s="28">
        <f>IF($A134="","",IF($P134="","",IF(LEN($P134)-LEN(SUBSTITUTE($P134,",",""))+1&gt;SUMPRODUCT(ISNUMBER(SEARCH('Your rates'!$B$31:$B$36,$P134))*1),"Extra not on your list","")))</f>
        <v/>
      </c>
      <c r="I134" s="26">
        <f>IFERROR(TRIM(INDEX(Requests!$A134:$AN134,MATCH(Lists!$B$4,Requests!$A$1:$AN$1,0))&amp;""),"")</f>
        <v/>
      </c>
      <c r="J134" s="26">
        <f>IFERROR(TRIM(INDEX(Requests!$A134:$AN134,MATCH(Lists!$B$5,Requests!$A$1:$AN$1,0))&amp;""),"")</f>
        <v/>
      </c>
      <c r="K134" s="26">
        <f>IFERROR(TRIM(INDEX(Requests!$A134:$AN134,MATCH(Lists!$B$6,Requests!$A$1:$AN$1,0))&amp;""),"")</f>
        <v/>
      </c>
      <c r="L134" s="26">
        <f>IFERROR(TRIM(INDEX(Requests!$A134:$AN134,MATCH(Lists!$B$7,Requests!$A$1:$AN$1,0))&amp;""),"")</f>
        <v/>
      </c>
      <c r="M134" s="26">
        <f>IFERROR(TRIM(INDEX(Requests!$A134:$AN134,MATCH(Lists!$B$8,Requests!$A$1:$AN$1,0))&amp;""),"")</f>
        <v/>
      </c>
      <c r="N134" s="26">
        <f>IFERROR(TRIM(INDEX(Requests!$A134:$AN134,MATCH(Lists!$B$9,Requests!$A$1:$AN$1,0))&amp;""),"")</f>
        <v/>
      </c>
      <c r="O134" s="26">
        <f>IFERROR(TRIM(INDEX(Requests!$A134:$AN134,MATCH(Lists!$B$11,Requests!$A$1:$AN$1,0))&amp;""),"")</f>
        <v/>
      </c>
      <c r="P134" s="26">
        <f>IFERROR(TRIM(INDEX(Requests!$A134:$AN134,MATCH(Lists!$B$10,Requests!$A$1:$AN$1,0))&amp;""),"")</f>
        <v/>
      </c>
      <c r="Q134" s="29">
        <f>IF($A134="","",IFERROR(N(INDEX('Your rates'!$C$6:$C$11,MATCH($J134,'Your rates'!$B$6:$B$11,0))),0))</f>
        <v/>
      </c>
      <c r="R134" s="29">
        <f>IF($A134="","",IFERROR(N(INDEX('Your rates'!$C$12:$C$17,MATCH($K134,'Your rates'!$B$12:$B$17,0))),0))</f>
        <v/>
      </c>
      <c r="S134" s="30">
        <f>IF($A134="","",IFERROR(IF(INDEX('Your rates'!$C$18:$C$21,MATCH($M134,'Your rates'!$B$18:$B$21,0))&amp;""="",1,INDEX('Your rates'!$C$18:$C$21,MATCH($M134,'Your rates'!$B$18:$B$21,0))),1))</f>
        <v/>
      </c>
      <c r="T134" s="30">
        <f>IF($A134="","",IFERROR(IF(INDEX('Your rates'!$C$22:$C$25,MATCH($N134,'Your rates'!$B$22:$B$25,0))&amp;""="",1,INDEX('Your rates'!$C$22:$C$25,MATCH($N134,'Your rates'!$B$22:$B$25,0))),1))</f>
        <v/>
      </c>
      <c r="U134" s="30">
        <f>IF($A134="","",IFERROR(IF(INDEX('Your rates'!$C$26:$C$30,MATCH($O134,'Your rates'!$B$26:$B$30,0))&amp;""="",1,INDEX('Your rates'!$C$26:$C$30,MATCH($O134,'Your rates'!$B$26:$B$30,0))),1))</f>
        <v/>
      </c>
      <c r="V134" s="29">
        <f>IF($A134="","",SUMPRODUCT(ISNUMBER(SEARCH('Your rates'!$B$31:$B$36,$P134))*'Your rates'!$C$31:$C$36))</f>
        <v/>
      </c>
    </row>
    <row r="135">
      <c r="A135" s="26">
        <f>IFERROR(TRIM(INDEX(Requests!$A135:$AN135,MATCH(Lists!$B$2,Requests!$A$1:$AN$1,0))&amp;""),"")</f>
        <v/>
      </c>
      <c r="B135" s="26">
        <f>IFERROR(TRIM(INDEX(Requests!$A135:$AN135,MATCH(Lists!$B$3,Requests!$A$1:$AN$1,0))&amp;""),"")</f>
        <v/>
      </c>
      <c r="C135" s="27">
        <f>IF(OR($A135="",$J135="",$K135="",$M135="",$N135="",'Your rates'!$C$5=""),"",ROUND(MAX(N('Your rates'!$C$37),('Your rates'!$C$5+$Q135+$R135)*$S135*$T135*$U135+$V135),2))</f>
        <v/>
      </c>
      <c r="D135" s="27">
        <f>IF(OR($C135="",N('Your rates'!$C$38)=0),"",ROUND($C135*'Your rates'!$C$38,2))</f>
        <v/>
      </c>
      <c r="E135" s="28">
        <f>IF($A135="","",MID(IF($I135=Lists!$B$13,", office or commercial space","")&amp;IF($L135=Lists!$B$14,", size not sure","")&amp;IF($M135=Lists!$B$15,", not cleaned in a while",""),3,200))</f>
        <v/>
      </c>
      <c r="F135" s="28">
        <f>IF($A135="","",MID(IF($J135="",", bedrooms","")&amp;IF($K135="",", bathrooms","")&amp;IF($M135="",", condition","")&amp;IF($N135="",", which clean","")&amp;IF($O135="",", how often",""),3,200))</f>
        <v/>
      </c>
      <c r="G135" s="28">
        <f>IF($A135="","",MID(IF('Your rates'!$C$5="",", base price","")&amp;IF(AND($J135&lt;&gt;"",IFERROR(INDEX('Your rates'!$C$6:$C$11,MATCH($J135,'Your rates'!$B$6:$B$11,0))&amp;"","")=""),", bedrooms","")&amp;IF(AND($K135&lt;&gt;"",IFERROR(INDEX('Your rates'!$C$12:$C$17,MATCH($K135,'Your rates'!$B$12:$B$17,0))&amp;"","")=""),", bathrooms","")&amp;IF(AND($M135&lt;&gt;"",IFERROR(INDEX('Your rates'!$C$18:$C$21,MATCH($M135,'Your rates'!$B$18:$B$21,0))&amp;"","")=""),", condition","")&amp;IF(AND($N135&lt;&gt;"",IFERROR(INDEX('Your rates'!$C$22:$C$25,MATCH($N135,'Your rates'!$B$22:$B$25,0))&amp;"","")=""),", type of clean","")&amp;IF(AND($O135&lt;&gt;"",IFERROR(INDEX('Your rates'!$C$26:$C$30,MATCH($O135,'Your rates'!$B$26:$B$30,0))&amp;"","")=""),", how often",""),3,200))</f>
        <v/>
      </c>
      <c r="H135" s="28">
        <f>IF($A135="","",IF($P135="","",IF(LEN($P135)-LEN(SUBSTITUTE($P135,",",""))+1&gt;SUMPRODUCT(ISNUMBER(SEARCH('Your rates'!$B$31:$B$36,$P135))*1),"Extra not on your list","")))</f>
        <v/>
      </c>
      <c r="I135" s="26">
        <f>IFERROR(TRIM(INDEX(Requests!$A135:$AN135,MATCH(Lists!$B$4,Requests!$A$1:$AN$1,0))&amp;""),"")</f>
        <v/>
      </c>
      <c r="J135" s="26">
        <f>IFERROR(TRIM(INDEX(Requests!$A135:$AN135,MATCH(Lists!$B$5,Requests!$A$1:$AN$1,0))&amp;""),"")</f>
        <v/>
      </c>
      <c r="K135" s="26">
        <f>IFERROR(TRIM(INDEX(Requests!$A135:$AN135,MATCH(Lists!$B$6,Requests!$A$1:$AN$1,0))&amp;""),"")</f>
        <v/>
      </c>
      <c r="L135" s="26">
        <f>IFERROR(TRIM(INDEX(Requests!$A135:$AN135,MATCH(Lists!$B$7,Requests!$A$1:$AN$1,0))&amp;""),"")</f>
        <v/>
      </c>
      <c r="M135" s="26">
        <f>IFERROR(TRIM(INDEX(Requests!$A135:$AN135,MATCH(Lists!$B$8,Requests!$A$1:$AN$1,0))&amp;""),"")</f>
        <v/>
      </c>
      <c r="N135" s="26">
        <f>IFERROR(TRIM(INDEX(Requests!$A135:$AN135,MATCH(Lists!$B$9,Requests!$A$1:$AN$1,0))&amp;""),"")</f>
        <v/>
      </c>
      <c r="O135" s="26">
        <f>IFERROR(TRIM(INDEX(Requests!$A135:$AN135,MATCH(Lists!$B$11,Requests!$A$1:$AN$1,0))&amp;""),"")</f>
        <v/>
      </c>
      <c r="P135" s="26">
        <f>IFERROR(TRIM(INDEX(Requests!$A135:$AN135,MATCH(Lists!$B$10,Requests!$A$1:$AN$1,0))&amp;""),"")</f>
        <v/>
      </c>
      <c r="Q135" s="29">
        <f>IF($A135="","",IFERROR(N(INDEX('Your rates'!$C$6:$C$11,MATCH($J135,'Your rates'!$B$6:$B$11,0))),0))</f>
        <v/>
      </c>
      <c r="R135" s="29">
        <f>IF($A135="","",IFERROR(N(INDEX('Your rates'!$C$12:$C$17,MATCH($K135,'Your rates'!$B$12:$B$17,0))),0))</f>
        <v/>
      </c>
      <c r="S135" s="30">
        <f>IF($A135="","",IFERROR(IF(INDEX('Your rates'!$C$18:$C$21,MATCH($M135,'Your rates'!$B$18:$B$21,0))&amp;""="",1,INDEX('Your rates'!$C$18:$C$21,MATCH($M135,'Your rates'!$B$18:$B$21,0))),1))</f>
        <v/>
      </c>
      <c r="T135" s="30">
        <f>IF($A135="","",IFERROR(IF(INDEX('Your rates'!$C$22:$C$25,MATCH($N135,'Your rates'!$B$22:$B$25,0))&amp;""="",1,INDEX('Your rates'!$C$22:$C$25,MATCH($N135,'Your rates'!$B$22:$B$25,0))),1))</f>
        <v/>
      </c>
      <c r="U135" s="30">
        <f>IF($A135="","",IFERROR(IF(INDEX('Your rates'!$C$26:$C$30,MATCH($O135,'Your rates'!$B$26:$B$30,0))&amp;""="",1,INDEX('Your rates'!$C$26:$C$30,MATCH($O135,'Your rates'!$B$26:$B$30,0))),1))</f>
        <v/>
      </c>
      <c r="V135" s="29">
        <f>IF($A135="","",SUMPRODUCT(ISNUMBER(SEARCH('Your rates'!$B$31:$B$36,$P135))*'Your rates'!$C$31:$C$36))</f>
        <v/>
      </c>
    </row>
    <row r="136">
      <c r="A136" s="26">
        <f>IFERROR(TRIM(INDEX(Requests!$A136:$AN136,MATCH(Lists!$B$2,Requests!$A$1:$AN$1,0))&amp;""),"")</f>
        <v/>
      </c>
      <c r="B136" s="26">
        <f>IFERROR(TRIM(INDEX(Requests!$A136:$AN136,MATCH(Lists!$B$3,Requests!$A$1:$AN$1,0))&amp;""),"")</f>
        <v/>
      </c>
      <c r="C136" s="27">
        <f>IF(OR($A136="",$J136="",$K136="",$M136="",$N136="",'Your rates'!$C$5=""),"",ROUND(MAX(N('Your rates'!$C$37),('Your rates'!$C$5+$Q136+$R136)*$S136*$T136*$U136+$V136),2))</f>
        <v/>
      </c>
      <c r="D136" s="27">
        <f>IF(OR($C136="",N('Your rates'!$C$38)=0),"",ROUND($C136*'Your rates'!$C$38,2))</f>
        <v/>
      </c>
      <c r="E136" s="28">
        <f>IF($A136="","",MID(IF($I136=Lists!$B$13,", office or commercial space","")&amp;IF($L136=Lists!$B$14,", size not sure","")&amp;IF($M136=Lists!$B$15,", not cleaned in a while",""),3,200))</f>
        <v/>
      </c>
      <c r="F136" s="28">
        <f>IF($A136="","",MID(IF($J136="",", bedrooms","")&amp;IF($K136="",", bathrooms","")&amp;IF($M136="",", condition","")&amp;IF($N136="",", which clean","")&amp;IF($O136="",", how often",""),3,200))</f>
        <v/>
      </c>
      <c r="G136" s="28">
        <f>IF($A136="","",MID(IF('Your rates'!$C$5="",", base price","")&amp;IF(AND($J136&lt;&gt;"",IFERROR(INDEX('Your rates'!$C$6:$C$11,MATCH($J136,'Your rates'!$B$6:$B$11,0))&amp;"","")=""),", bedrooms","")&amp;IF(AND($K136&lt;&gt;"",IFERROR(INDEX('Your rates'!$C$12:$C$17,MATCH($K136,'Your rates'!$B$12:$B$17,0))&amp;"","")=""),", bathrooms","")&amp;IF(AND($M136&lt;&gt;"",IFERROR(INDEX('Your rates'!$C$18:$C$21,MATCH($M136,'Your rates'!$B$18:$B$21,0))&amp;"","")=""),", condition","")&amp;IF(AND($N136&lt;&gt;"",IFERROR(INDEX('Your rates'!$C$22:$C$25,MATCH($N136,'Your rates'!$B$22:$B$25,0))&amp;"","")=""),", type of clean","")&amp;IF(AND($O136&lt;&gt;"",IFERROR(INDEX('Your rates'!$C$26:$C$30,MATCH($O136,'Your rates'!$B$26:$B$30,0))&amp;"","")=""),", how often",""),3,200))</f>
        <v/>
      </c>
      <c r="H136" s="28">
        <f>IF($A136="","",IF($P136="","",IF(LEN($P136)-LEN(SUBSTITUTE($P136,",",""))+1&gt;SUMPRODUCT(ISNUMBER(SEARCH('Your rates'!$B$31:$B$36,$P136))*1),"Extra not on your list","")))</f>
        <v/>
      </c>
      <c r="I136" s="26">
        <f>IFERROR(TRIM(INDEX(Requests!$A136:$AN136,MATCH(Lists!$B$4,Requests!$A$1:$AN$1,0))&amp;""),"")</f>
        <v/>
      </c>
      <c r="J136" s="26">
        <f>IFERROR(TRIM(INDEX(Requests!$A136:$AN136,MATCH(Lists!$B$5,Requests!$A$1:$AN$1,0))&amp;""),"")</f>
        <v/>
      </c>
      <c r="K136" s="26">
        <f>IFERROR(TRIM(INDEX(Requests!$A136:$AN136,MATCH(Lists!$B$6,Requests!$A$1:$AN$1,0))&amp;""),"")</f>
        <v/>
      </c>
      <c r="L136" s="26">
        <f>IFERROR(TRIM(INDEX(Requests!$A136:$AN136,MATCH(Lists!$B$7,Requests!$A$1:$AN$1,0))&amp;""),"")</f>
        <v/>
      </c>
      <c r="M136" s="26">
        <f>IFERROR(TRIM(INDEX(Requests!$A136:$AN136,MATCH(Lists!$B$8,Requests!$A$1:$AN$1,0))&amp;""),"")</f>
        <v/>
      </c>
      <c r="N136" s="26">
        <f>IFERROR(TRIM(INDEX(Requests!$A136:$AN136,MATCH(Lists!$B$9,Requests!$A$1:$AN$1,0))&amp;""),"")</f>
        <v/>
      </c>
      <c r="O136" s="26">
        <f>IFERROR(TRIM(INDEX(Requests!$A136:$AN136,MATCH(Lists!$B$11,Requests!$A$1:$AN$1,0))&amp;""),"")</f>
        <v/>
      </c>
      <c r="P136" s="26">
        <f>IFERROR(TRIM(INDEX(Requests!$A136:$AN136,MATCH(Lists!$B$10,Requests!$A$1:$AN$1,0))&amp;""),"")</f>
        <v/>
      </c>
      <c r="Q136" s="29">
        <f>IF($A136="","",IFERROR(N(INDEX('Your rates'!$C$6:$C$11,MATCH($J136,'Your rates'!$B$6:$B$11,0))),0))</f>
        <v/>
      </c>
      <c r="R136" s="29">
        <f>IF($A136="","",IFERROR(N(INDEX('Your rates'!$C$12:$C$17,MATCH($K136,'Your rates'!$B$12:$B$17,0))),0))</f>
        <v/>
      </c>
      <c r="S136" s="30">
        <f>IF($A136="","",IFERROR(IF(INDEX('Your rates'!$C$18:$C$21,MATCH($M136,'Your rates'!$B$18:$B$21,0))&amp;""="",1,INDEX('Your rates'!$C$18:$C$21,MATCH($M136,'Your rates'!$B$18:$B$21,0))),1))</f>
        <v/>
      </c>
      <c r="T136" s="30">
        <f>IF($A136="","",IFERROR(IF(INDEX('Your rates'!$C$22:$C$25,MATCH($N136,'Your rates'!$B$22:$B$25,0))&amp;""="",1,INDEX('Your rates'!$C$22:$C$25,MATCH($N136,'Your rates'!$B$22:$B$25,0))),1))</f>
        <v/>
      </c>
      <c r="U136" s="30">
        <f>IF($A136="","",IFERROR(IF(INDEX('Your rates'!$C$26:$C$30,MATCH($O136,'Your rates'!$B$26:$B$30,0))&amp;""="",1,INDEX('Your rates'!$C$26:$C$30,MATCH($O136,'Your rates'!$B$26:$B$30,0))),1))</f>
        <v/>
      </c>
      <c r="V136" s="29">
        <f>IF($A136="","",SUMPRODUCT(ISNUMBER(SEARCH('Your rates'!$B$31:$B$36,$P136))*'Your rates'!$C$31:$C$36))</f>
        <v/>
      </c>
    </row>
    <row r="137">
      <c r="A137" s="26">
        <f>IFERROR(TRIM(INDEX(Requests!$A137:$AN137,MATCH(Lists!$B$2,Requests!$A$1:$AN$1,0))&amp;""),"")</f>
        <v/>
      </c>
      <c r="B137" s="26">
        <f>IFERROR(TRIM(INDEX(Requests!$A137:$AN137,MATCH(Lists!$B$3,Requests!$A$1:$AN$1,0))&amp;""),"")</f>
        <v/>
      </c>
      <c r="C137" s="27">
        <f>IF(OR($A137="",$J137="",$K137="",$M137="",$N137="",'Your rates'!$C$5=""),"",ROUND(MAX(N('Your rates'!$C$37),('Your rates'!$C$5+$Q137+$R137)*$S137*$T137*$U137+$V137),2))</f>
        <v/>
      </c>
      <c r="D137" s="27">
        <f>IF(OR($C137="",N('Your rates'!$C$38)=0),"",ROUND($C137*'Your rates'!$C$38,2))</f>
        <v/>
      </c>
      <c r="E137" s="28">
        <f>IF($A137="","",MID(IF($I137=Lists!$B$13,", office or commercial space","")&amp;IF($L137=Lists!$B$14,", size not sure","")&amp;IF($M137=Lists!$B$15,", not cleaned in a while",""),3,200))</f>
        <v/>
      </c>
      <c r="F137" s="28">
        <f>IF($A137="","",MID(IF($J137="",", bedrooms","")&amp;IF($K137="",", bathrooms","")&amp;IF($M137="",", condition","")&amp;IF($N137="",", which clean","")&amp;IF($O137="",", how often",""),3,200))</f>
        <v/>
      </c>
      <c r="G137" s="28">
        <f>IF($A137="","",MID(IF('Your rates'!$C$5="",", base price","")&amp;IF(AND($J137&lt;&gt;"",IFERROR(INDEX('Your rates'!$C$6:$C$11,MATCH($J137,'Your rates'!$B$6:$B$11,0))&amp;"","")=""),", bedrooms","")&amp;IF(AND($K137&lt;&gt;"",IFERROR(INDEX('Your rates'!$C$12:$C$17,MATCH($K137,'Your rates'!$B$12:$B$17,0))&amp;"","")=""),", bathrooms","")&amp;IF(AND($M137&lt;&gt;"",IFERROR(INDEX('Your rates'!$C$18:$C$21,MATCH($M137,'Your rates'!$B$18:$B$21,0))&amp;"","")=""),", condition","")&amp;IF(AND($N137&lt;&gt;"",IFERROR(INDEX('Your rates'!$C$22:$C$25,MATCH($N137,'Your rates'!$B$22:$B$25,0))&amp;"","")=""),", type of clean","")&amp;IF(AND($O137&lt;&gt;"",IFERROR(INDEX('Your rates'!$C$26:$C$30,MATCH($O137,'Your rates'!$B$26:$B$30,0))&amp;"","")=""),", how often",""),3,200))</f>
        <v/>
      </c>
      <c r="H137" s="28">
        <f>IF($A137="","",IF($P137="","",IF(LEN($P137)-LEN(SUBSTITUTE($P137,",",""))+1&gt;SUMPRODUCT(ISNUMBER(SEARCH('Your rates'!$B$31:$B$36,$P137))*1),"Extra not on your list","")))</f>
        <v/>
      </c>
      <c r="I137" s="26">
        <f>IFERROR(TRIM(INDEX(Requests!$A137:$AN137,MATCH(Lists!$B$4,Requests!$A$1:$AN$1,0))&amp;""),"")</f>
        <v/>
      </c>
      <c r="J137" s="26">
        <f>IFERROR(TRIM(INDEX(Requests!$A137:$AN137,MATCH(Lists!$B$5,Requests!$A$1:$AN$1,0))&amp;""),"")</f>
        <v/>
      </c>
      <c r="K137" s="26">
        <f>IFERROR(TRIM(INDEX(Requests!$A137:$AN137,MATCH(Lists!$B$6,Requests!$A$1:$AN$1,0))&amp;""),"")</f>
        <v/>
      </c>
      <c r="L137" s="26">
        <f>IFERROR(TRIM(INDEX(Requests!$A137:$AN137,MATCH(Lists!$B$7,Requests!$A$1:$AN$1,0))&amp;""),"")</f>
        <v/>
      </c>
      <c r="M137" s="26">
        <f>IFERROR(TRIM(INDEX(Requests!$A137:$AN137,MATCH(Lists!$B$8,Requests!$A$1:$AN$1,0))&amp;""),"")</f>
        <v/>
      </c>
      <c r="N137" s="26">
        <f>IFERROR(TRIM(INDEX(Requests!$A137:$AN137,MATCH(Lists!$B$9,Requests!$A$1:$AN$1,0))&amp;""),"")</f>
        <v/>
      </c>
      <c r="O137" s="26">
        <f>IFERROR(TRIM(INDEX(Requests!$A137:$AN137,MATCH(Lists!$B$11,Requests!$A$1:$AN$1,0))&amp;""),"")</f>
        <v/>
      </c>
      <c r="P137" s="26">
        <f>IFERROR(TRIM(INDEX(Requests!$A137:$AN137,MATCH(Lists!$B$10,Requests!$A$1:$AN$1,0))&amp;""),"")</f>
        <v/>
      </c>
      <c r="Q137" s="29">
        <f>IF($A137="","",IFERROR(N(INDEX('Your rates'!$C$6:$C$11,MATCH($J137,'Your rates'!$B$6:$B$11,0))),0))</f>
        <v/>
      </c>
      <c r="R137" s="29">
        <f>IF($A137="","",IFERROR(N(INDEX('Your rates'!$C$12:$C$17,MATCH($K137,'Your rates'!$B$12:$B$17,0))),0))</f>
        <v/>
      </c>
      <c r="S137" s="30">
        <f>IF($A137="","",IFERROR(IF(INDEX('Your rates'!$C$18:$C$21,MATCH($M137,'Your rates'!$B$18:$B$21,0))&amp;""="",1,INDEX('Your rates'!$C$18:$C$21,MATCH($M137,'Your rates'!$B$18:$B$21,0))),1))</f>
        <v/>
      </c>
      <c r="T137" s="30">
        <f>IF($A137="","",IFERROR(IF(INDEX('Your rates'!$C$22:$C$25,MATCH($N137,'Your rates'!$B$22:$B$25,0))&amp;""="",1,INDEX('Your rates'!$C$22:$C$25,MATCH($N137,'Your rates'!$B$22:$B$25,0))),1))</f>
        <v/>
      </c>
      <c r="U137" s="30">
        <f>IF($A137="","",IFERROR(IF(INDEX('Your rates'!$C$26:$C$30,MATCH($O137,'Your rates'!$B$26:$B$30,0))&amp;""="",1,INDEX('Your rates'!$C$26:$C$30,MATCH($O137,'Your rates'!$B$26:$B$30,0))),1))</f>
        <v/>
      </c>
      <c r="V137" s="29">
        <f>IF($A137="","",SUMPRODUCT(ISNUMBER(SEARCH('Your rates'!$B$31:$B$36,$P137))*'Your rates'!$C$31:$C$36))</f>
        <v/>
      </c>
    </row>
    <row r="138">
      <c r="A138" s="26">
        <f>IFERROR(TRIM(INDEX(Requests!$A138:$AN138,MATCH(Lists!$B$2,Requests!$A$1:$AN$1,0))&amp;""),"")</f>
        <v/>
      </c>
      <c r="B138" s="26">
        <f>IFERROR(TRIM(INDEX(Requests!$A138:$AN138,MATCH(Lists!$B$3,Requests!$A$1:$AN$1,0))&amp;""),"")</f>
        <v/>
      </c>
      <c r="C138" s="27">
        <f>IF(OR($A138="",$J138="",$K138="",$M138="",$N138="",'Your rates'!$C$5=""),"",ROUND(MAX(N('Your rates'!$C$37),('Your rates'!$C$5+$Q138+$R138)*$S138*$T138*$U138+$V138),2))</f>
        <v/>
      </c>
      <c r="D138" s="27">
        <f>IF(OR($C138="",N('Your rates'!$C$38)=0),"",ROUND($C138*'Your rates'!$C$38,2))</f>
        <v/>
      </c>
      <c r="E138" s="28">
        <f>IF($A138="","",MID(IF($I138=Lists!$B$13,", office or commercial space","")&amp;IF($L138=Lists!$B$14,", size not sure","")&amp;IF($M138=Lists!$B$15,", not cleaned in a while",""),3,200))</f>
        <v/>
      </c>
      <c r="F138" s="28">
        <f>IF($A138="","",MID(IF($J138="",", bedrooms","")&amp;IF($K138="",", bathrooms","")&amp;IF($M138="",", condition","")&amp;IF($N138="",", which clean","")&amp;IF($O138="",", how often",""),3,200))</f>
        <v/>
      </c>
      <c r="G138" s="28">
        <f>IF($A138="","",MID(IF('Your rates'!$C$5="",", base price","")&amp;IF(AND($J138&lt;&gt;"",IFERROR(INDEX('Your rates'!$C$6:$C$11,MATCH($J138,'Your rates'!$B$6:$B$11,0))&amp;"","")=""),", bedrooms","")&amp;IF(AND($K138&lt;&gt;"",IFERROR(INDEX('Your rates'!$C$12:$C$17,MATCH($K138,'Your rates'!$B$12:$B$17,0))&amp;"","")=""),", bathrooms","")&amp;IF(AND($M138&lt;&gt;"",IFERROR(INDEX('Your rates'!$C$18:$C$21,MATCH($M138,'Your rates'!$B$18:$B$21,0))&amp;"","")=""),", condition","")&amp;IF(AND($N138&lt;&gt;"",IFERROR(INDEX('Your rates'!$C$22:$C$25,MATCH($N138,'Your rates'!$B$22:$B$25,0))&amp;"","")=""),", type of clean","")&amp;IF(AND($O138&lt;&gt;"",IFERROR(INDEX('Your rates'!$C$26:$C$30,MATCH($O138,'Your rates'!$B$26:$B$30,0))&amp;"","")=""),", how often",""),3,200))</f>
        <v/>
      </c>
      <c r="H138" s="28">
        <f>IF($A138="","",IF($P138="","",IF(LEN($P138)-LEN(SUBSTITUTE($P138,",",""))+1&gt;SUMPRODUCT(ISNUMBER(SEARCH('Your rates'!$B$31:$B$36,$P138))*1),"Extra not on your list","")))</f>
        <v/>
      </c>
      <c r="I138" s="26">
        <f>IFERROR(TRIM(INDEX(Requests!$A138:$AN138,MATCH(Lists!$B$4,Requests!$A$1:$AN$1,0))&amp;""),"")</f>
        <v/>
      </c>
      <c r="J138" s="26">
        <f>IFERROR(TRIM(INDEX(Requests!$A138:$AN138,MATCH(Lists!$B$5,Requests!$A$1:$AN$1,0))&amp;""),"")</f>
        <v/>
      </c>
      <c r="K138" s="26">
        <f>IFERROR(TRIM(INDEX(Requests!$A138:$AN138,MATCH(Lists!$B$6,Requests!$A$1:$AN$1,0))&amp;""),"")</f>
        <v/>
      </c>
      <c r="L138" s="26">
        <f>IFERROR(TRIM(INDEX(Requests!$A138:$AN138,MATCH(Lists!$B$7,Requests!$A$1:$AN$1,0))&amp;""),"")</f>
        <v/>
      </c>
      <c r="M138" s="26">
        <f>IFERROR(TRIM(INDEX(Requests!$A138:$AN138,MATCH(Lists!$B$8,Requests!$A$1:$AN$1,0))&amp;""),"")</f>
        <v/>
      </c>
      <c r="N138" s="26">
        <f>IFERROR(TRIM(INDEX(Requests!$A138:$AN138,MATCH(Lists!$B$9,Requests!$A$1:$AN$1,0))&amp;""),"")</f>
        <v/>
      </c>
      <c r="O138" s="26">
        <f>IFERROR(TRIM(INDEX(Requests!$A138:$AN138,MATCH(Lists!$B$11,Requests!$A$1:$AN$1,0))&amp;""),"")</f>
        <v/>
      </c>
      <c r="P138" s="26">
        <f>IFERROR(TRIM(INDEX(Requests!$A138:$AN138,MATCH(Lists!$B$10,Requests!$A$1:$AN$1,0))&amp;""),"")</f>
        <v/>
      </c>
      <c r="Q138" s="29">
        <f>IF($A138="","",IFERROR(N(INDEX('Your rates'!$C$6:$C$11,MATCH($J138,'Your rates'!$B$6:$B$11,0))),0))</f>
        <v/>
      </c>
      <c r="R138" s="29">
        <f>IF($A138="","",IFERROR(N(INDEX('Your rates'!$C$12:$C$17,MATCH($K138,'Your rates'!$B$12:$B$17,0))),0))</f>
        <v/>
      </c>
      <c r="S138" s="30">
        <f>IF($A138="","",IFERROR(IF(INDEX('Your rates'!$C$18:$C$21,MATCH($M138,'Your rates'!$B$18:$B$21,0))&amp;""="",1,INDEX('Your rates'!$C$18:$C$21,MATCH($M138,'Your rates'!$B$18:$B$21,0))),1))</f>
        <v/>
      </c>
      <c r="T138" s="30">
        <f>IF($A138="","",IFERROR(IF(INDEX('Your rates'!$C$22:$C$25,MATCH($N138,'Your rates'!$B$22:$B$25,0))&amp;""="",1,INDEX('Your rates'!$C$22:$C$25,MATCH($N138,'Your rates'!$B$22:$B$25,0))),1))</f>
        <v/>
      </c>
      <c r="U138" s="30">
        <f>IF($A138="","",IFERROR(IF(INDEX('Your rates'!$C$26:$C$30,MATCH($O138,'Your rates'!$B$26:$B$30,0))&amp;""="",1,INDEX('Your rates'!$C$26:$C$30,MATCH($O138,'Your rates'!$B$26:$B$30,0))),1))</f>
        <v/>
      </c>
      <c r="V138" s="29">
        <f>IF($A138="","",SUMPRODUCT(ISNUMBER(SEARCH('Your rates'!$B$31:$B$36,$P138))*'Your rates'!$C$31:$C$36))</f>
        <v/>
      </c>
    </row>
    <row r="139">
      <c r="A139" s="26">
        <f>IFERROR(TRIM(INDEX(Requests!$A139:$AN139,MATCH(Lists!$B$2,Requests!$A$1:$AN$1,0))&amp;""),"")</f>
        <v/>
      </c>
      <c r="B139" s="26">
        <f>IFERROR(TRIM(INDEX(Requests!$A139:$AN139,MATCH(Lists!$B$3,Requests!$A$1:$AN$1,0))&amp;""),"")</f>
        <v/>
      </c>
      <c r="C139" s="27">
        <f>IF(OR($A139="",$J139="",$K139="",$M139="",$N139="",'Your rates'!$C$5=""),"",ROUND(MAX(N('Your rates'!$C$37),('Your rates'!$C$5+$Q139+$R139)*$S139*$T139*$U139+$V139),2))</f>
        <v/>
      </c>
      <c r="D139" s="27">
        <f>IF(OR($C139="",N('Your rates'!$C$38)=0),"",ROUND($C139*'Your rates'!$C$38,2))</f>
        <v/>
      </c>
      <c r="E139" s="28">
        <f>IF($A139="","",MID(IF($I139=Lists!$B$13,", office or commercial space","")&amp;IF($L139=Lists!$B$14,", size not sure","")&amp;IF($M139=Lists!$B$15,", not cleaned in a while",""),3,200))</f>
        <v/>
      </c>
      <c r="F139" s="28">
        <f>IF($A139="","",MID(IF($J139="",", bedrooms","")&amp;IF($K139="",", bathrooms","")&amp;IF($M139="",", condition","")&amp;IF($N139="",", which clean","")&amp;IF($O139="",", how often",""),3,200))</f>
        <v/>
      </c>
      <c r="G139" s="28">
        <f>IF($A139="","",MID(IF('Your rates'!$C$5="",", base price","")&amp;IF(AND($J139&lt;&gt;"",IFERROR(INDEX('Your rates'!$C$6:$C$11,MATCH($J139,'Your rates'!$B$6:$B$11,0))&amp;"","")=""),", bedrooms","")&amp;IF(AND($K139&lt;&gt;"",IFERROR(INDEX('Your rates'!$C$12:$C$17,MATCH($K139,'Your rates'!$B$12:$B$17,0))&amp;"","")=""),", bathrooms","")&amp;IF(AND($M139&lt;&gt;"",IFERROR(INDEX('Your rates'!$C$18:$C$21,MATCH($M139,'Your rates'!$B$18:$B$21,0))&amp;"","")=""),", condition","")&amp;IF(AND($N139&lt;&gt;"",IFERROR(INDEX('Your rates'!$C$22:$C$25,MATCH($N139,'Your rates'!$B$22:$B$25,0))&amp;"","")=""),", type of clean","")&amp;IF(AND($O139&lt;&gt;"",IFERROR(INDEX('Your rates'!$C$26:$C$30,MATCH($O139,'Your rates'!$B$26:$B$30,0))&amp;"","")=""),", how often",""),3,200))</f>
        <v/>
      </c>
      <c r="H139" s="28">
        <f>IF($A139="","",IF($P139="","",IF(LEN($P139)-LEN(SUBSTITUTE($P139,",",""))+1&gt;SUMPRODUCT(ISNUMBER(SEARCH('Your rates'!$B$31:$B$36,$P139))*1),"Extra not on your list","")))</f>
        <v/>
      </c>
      <c r="I139" s="26">
        <f>IFERROR(TRIM(INDEX(Requests!$A139:$AN139,MATCH(Lists!$B$4,Requests!$A$1:$AN$1,0))&amp;""),"")</f>
        <v/>
      </c>
      <c r="J139" s="26">
        <f>IFERROR(TRIM(INDEX(Requests!$A139:$AN139,MATCH(Lists!$B$5,Requests!$A$1:$AN$1,0))&amp;""),"")</f>
        <v/>
      </c>
      <c r="K139" s="26">
        <f>IFERROR(TRIM(INDEX(Requests!$A139:$AN139,MATCH(Lists!$B$6,Requests!$A$1:$AN$1,0))&amp;""),"")</f>
        <v/>
      </c>
      <c r="L139" s="26">
        <f>IFERROR(TRIM(INDEX(Requests!$A139:$AN139,MATCH(Lists!$B$7,Requests!$A$1:$AN$1,0))&amp;""),"")</f>
        <v/>
      </c>
      <c r="M139" s="26">
        <f>IFERROR(TRIM(INDEX(Requests!$A139:$AN139,MATCH(Lists!$B$8,Requests!$A$1:$AN$1,0))&amp;""),"")</f>
        <v/>
      </c>
      <c r="N139" s="26">
        <f>IFERROR(TRIM(INDEX(Requests!$A139:$AN139,MATCH(Lists!$B$9,Requests!$A$1:$AN$1,0))&amp;""),"")</f>
        <v/>
      </c>
      <c r="O139" s="26">
        <f>IFERROR(TRIM(INDEX(Requests!$A139:$AN139,MATCH(Lists!$B$11,Requests!$A$1:$AN$1,0))&amp;""),"")</f>
        <v/>
      </c>
      <c r="P139" s="26">
        <f>IFERROR(TRIM(INDEX(Requests!$A139:$AN139,MATCH(Lists!$B$10,Requests!$A$1:$AN$1,0))&amp;""),"")</f>
        <v/>
      </c>
      <c r="Q139" s="29">
        <f>IF($A139="","",IFERROR(N(INDEX('Your rates'!$C$6:$C$11,MATCH($J139,'Your rates'!$B$6:$B$11,0))),0))</f>
        <v/>
      </c>
      <c r="R139" s="29">
        <f>IF($A139="","",IFERROR(N(INDEX('Your rates'!$C$12:$C$17,MATCH($K139,'Your rates'!$B$12:$B$17,0))),0))</f>
        <v/>
      </c>
      <c r="S139" s="30">
        <f>IF($A139="","",IFERROR(IF(INDEX('Your rates'!$C$18:$C$21,MATCH($M139,'Your rates'!$B$18:$B$21,0))&amp;""="",1,INDEX('Your rates'!$C$18:$C$21,MATCH($M139,'Your rates'!$B$18:$B$21,0))),1))</f>
        <v/>
      </c>
      <c r="T139" s="30">
        <f>IF($A139="","",IFERROR(IF(INDEX('Your rates'!$C$22:$C$25,MATCH($N139,'Your rates'!$B$22:$B$25,0))&amp;""="",1,INDEX('Your rates'!$C$22:$C$25,MATCH($N139,'Your rates'!$B$22:$B$25,0))),1))</f>
        <v/>
      </c>
      <c r="U139" s="30">
        <f>IF($A139="","",IFERROR(IF(INDEX('Your rates'!$C$26:$C$30,MATCH($O139,'Your rates'!$B$26:$B$30,0))&amp;""="",1,INDEX('Your rates'!$C$26:$C$30,MATCH($O139,'Your rates'!$B$26:$B$30,0))),1))</f>
        <v/>
      </c>
      <c r="V139" s="29">
        <f>IF($A139="","",SUMPRODUCT(ISNUMBER(SEARCH('Your rates'!$B$31:$B$36,$P139))*'Your rates'!$C$31:$C$36))</f>
        <v/>
      </c>
    </row>
    <row r="140">
      <c r="A140" s="26">
        <f>IFERROR(TRIM(INDEX(Requests!$A140:$AN140,MATCH(Lists!$B$2,Requests!$A$1:$AN$1,0))&amp;""),"")</f>
        <v/>
      </c>
      <c r="B140" s="26">
        <f>IFERROR(TRIM(INDEX(Requests!$A140:$AN140,MATCH(Lists!$B$3,Requests!$A$1:$AN$1,0))&amp;""),"")</f>
        <v/>
      </c>
      <c r="C140" s="27">
        <f>IF(OR($A140="",$J140="",$K140="",$M140="",$N140="",'Your rates'!$C$5=""),"",ROUND(MAX(N('Your rates'!$C$37),('Your rates'!$C$5+$Q140+$R140)*$S140*$T140*$U140+$V140),2))</f>
        <v/>
      </c>
      <c r="D140" s="27">
        <f>IF(OR($C140="",N('Your rates'!$C$38)=0),"",ROUND($C140*'Your rates'!$C$38,2))</f>
        <v/>
      </c>
      <c r="E140" s="28">
        <f>IF($A140="","",MID(IF($I140=Lists!$B$13,", office or commercial space","")&amp;IF($L140=Lists!$B$14,", size not sure","")&amp;IF($M140=Lists!$B$15,", not cleaned in a while",""),3,200))</f>
        <v/>
      </c>
      <c r="F140" s="28">
        <f>IF($A140="","",MID(IF($J140="",", bedrooms","")&amp;IF($K140="",", bathrooms","")&amp;IF($M140="",", condition","")&amp;IF($N140="",", which clean","")&amp;IF($O140="",", how often",""),3,200))</f>
        <v/>
      </c>
      <c r="G140" s="28">
        <f>IF($A140="","",MID(IF('Your rates'!$C$5="",", base price","")&amp;IF(AND($J140&lt;&gt;"",IFERROR(INDEX('Your rates'!$C$6:$C$11,MATCH($J140,'Your rates'!$B$6:$B$11,0))&amp;"","")=""),", bedrooms","")&amp;IF(AND($K140&lt;&gt;"",IFERROR(INDEX('Your rates'!$C$12:$C$17,MATCH($K140,'Your rates'!$B$12:$B$17,0))&amp;"","")=""),", bathrooms","")&amp;IF(AND($M140&lt;&gt;"",IFERROR(INDEX('Your rates'!$C$18:$C$21,MATCH($M140,'Your rates'!$B$18:$B$21,0))&amp;"","")=""),", condition","")&amp;IF(AND($N140&lt;&gt;"",IFERROR(INDEX('Your rates'!$C$22:$C$25,MATCH($N140,'Your rates'!$B$22:$B$25,0))&amp;"","")=""),", type of clean","")&amp;IF(AND($O140&lt;&gt;"",IFERROR(INDEX('Your rates'!$C$26:$C$30,MATCH($O140,'Your rates'!$B$26:$B$30,0))&amp;"","")=""),", how often",""),3,200))</f>
        <v/>
      </c>
      <c r="H140" s="28">
        <f>IF($A140="","",IF($P140="","",IF(LEN($P140)-LEN(SUBSTITUTE($P140,",",""))+1&gt;SUMPRODUCT(ISNUMBER(SEARCH('Your rates'!$B$31:$B$36,$P140))*1),"Extra not on your list","")))</f>
        <v/>
      </c>
      <c r="I140" s="26">
        <f>IFERROR(TRIM(INDEX(Requests!$A140:$AN140,MATCH(Lists!$B$4,Requests!$A$1:$AN$1,0))&amp;""),"")</f>
        <v/>
      </c>
      <c r="J140" s="26">
        <f>IFERROR(TRIM(INDEX(Requests!$A140:$AN140,MATCH(Lists!$B$5,Requests!$A$1:$AN$1,0))&amp;""),"")</f>
        <v/>
      </c>
      <c r="K140" s="26">
        <f>IFERROR(TRIM(INDEX(Requests!$A140:$AN140,MATCH(Lists!$B$6,Requests!$A$1:$AN$1,0))&amp;""),"")</f>
        <v/>
      </c>
      <c r="L140" s="26">
        <f>IFERROR(TRIM(INDEX(Requests!$A140:$AN140,MATCH(Lists!$B$7,Requests!$A$1:$AN$1,0))&amp;""),"")</f>
        <v/>
      </c>
      <c r="M140" s="26">
        <f>IFERROR(TRIM(INDEX(Requests!$A140:$AN140,MATCH(Lists!$B$8,Requests!$A$1:$AN$1,0))&amp;""),"")</f>
        <v/>
      </c>
      <c r="N140" s="26">
        <f>IFERROR(TRIM(INDEX(Requests!$A140:$AN140,MATCH(Lists!$B$9,Requests!$A$1:$AN$1,0))&amp;""),"")</f>
        <v/>
      </c>
      <c r="O140" s="26">
        <f>IFERROR(TRIM(INDEX(Requests!$A140:$AN140,MATCH(Lists!$B$11,Requests!$A$1:$AN$1,0))&amp;""),"")</f>
        <v/>
      </c>
      <c r="P140" s="26">
        <f>IFERROR(TRIM(INDEX(Requests!$A140:$AN140,MATCH(Lists!$B$10,Requests!$A$1:$AN$1,0))&amp;""),"")</f>
        <v/>
      </c>
      <c r="Q140" s="29">
        <f>IF($A140="","",IFERROR(N(INDEX('Your rates'!$C$6:$C$11,MATCH($J140,'Your rates'!$B$6:$B$11,0))),0))</f>
        <v/>
      </c>
      <c r="R140" s="29">
        <f>IF($A140="","",IFERROR(N(INDEX('Your rates'!$C$12:$C$17,MATCH($K140,'Your rates'!$B$12:$B$17,0))),0))</f>
        <v/>
      </c>
      <c r="S140" s="30">
        <f>IF($A140="","",IFERROR(IF(INDEX('Your rates'!$C$18:$C$21,MATCH($M140,'Your rates'!$B$18:$B$21,0))&amp;""="",1,INDEX('Your rates'!$C$18:$C$21,MATCH($M140,'Your rates'!$B$18:$B$21,0))),1))</f>
        <v/>
      </c>
      <c r="T140" s="30">
        <f>IF($A140="","",IFERROR(IF(INDEX('Your rates'!$C$22:$C$25,MATCH($N140,'Your rates'!$B$22:$B$25,0))&amp;""="",1,INDEX('Your rates'!$C$22:$C$25,MATCH($N140,'Your rates'!$B$22:$B$25,0))),1))</f>
        <v/>
      </c>
      <c r="U140" s="30">
        <f>IF($A140="","",IFERROR(IF(INDEX('Your rates'!$C$26:$C$30,MATCH($O140,'Your rates'!$B$26:$B$30,0))&amp;""="",1,INDEX('Your rates'!$C$26:$C$30,MATCH($O140,'Your rates'!$B$26:$B$30,0))),1))</f>
        <v/>
      </c>
      <c r="V140" s="29">
        <f>IF($A140="","",SUMPRODUCT(ISNUMBER(SEARCH('Your rates'!$B$31:$B$36,$P140))*'Your rates'!$C$31:$C$36))</f>
        <v/>
      </c>
    </row>
    <row r="141">
      <c r="A141" s="26">
        <f>IFERROR(TRIM(INDEX(Requests!$A141:$AN141,MATCH(Lists!$B$2,Requests!$A$1:$AN$1,0))&amp;""),"")</f>
        <v/>
      </c>
      <c r="B141" s="26">
        <f>IFERROR(TRIM(INDEX(Requests!$A141:$AN141,MATCH(Lists!$B$3,Requests!$A$1:$AN$1,0))&amp;""),"")</f>
        <v/>
      </c>
      <c r="C141" s="27">
        <f>IF(OR($A141="",$J141="",$K141="",$M141="",$N141="",'Your rates'!$C$5=""),"",ROUND(MAX(N('Your rates'!$C$37),('Your rates'!$C$5+$Q141+$R141)*$S141*$T141*$U141+$V141),2))</f>
        <v/>
      </c>
      <c r="D141" s="27">
        <f>IF(OR($C141="",N('Your rates'!$C$38)=0),"",ROUND($C141*'Your rates'!$C$38,2))</f>
        <v/>
      </c>
      <c r="E141" s="28">
        <f>IF($A141="","",MID(IF($I141=Lists!$B$13,", office or commercial space","")&amp;IF($L141=Lists!$B$14,", size not sure","")&amp;IF($M141=Lists!$B$15,", not cleaned in a while",""),3,200))</f>
        <v/>
      </c>
      <c r="F141" s="28">
        <f>IF($A141="","",MID(IF($J141="",", bedrooms","")&amp;IF($K141="",", bathrooms","")&amp;IF($M141="",", condition","")&amp;IF($N141="",", which clean","")&amp;IF($O141="",", how often",""),3,200))</f>
        <v/>
      </c>
      <c r="G141" s="28">
        <f>IF($A141="","",MID(IF('Your rates'!$C$5="",", base price","")&amp;IF(AND($J141&lt;&gt;"",IFERROR(INDEX('Your rates'!$C$6:$C$11,MATCH($J141,'Your rates'!$B$6:$B$11,0))&amp;"","")=""),", bedrooms","")&amp;IF(AND($K141&lt;&gt;"",IFERROR(INDEX('Your rates'!$C$12:$C$17,MATCH($K141,'Your rates'!$B$12:$B$17,0))&amp;"","")=""),", bathrooms","")&amp;IF(AND($M141&lt;&gt;"",IFERROR(INDEX('Your rates'!$C$18:$C$21,MATCH($M141,'Your rates'!$B$18:$B$21,0))&amp;"","")=""),", condition","")&amp;IF(AND($N141&lt;&gt;"",IFERROR(INDEX('Your rates'!$C$22:$C$25,MATCH($N141,'Your rates'!$B$22:$B$25,0))&amp;"","")=""),", type of clean","")&amp;IF(AND($O141&lt;&gt;"",IFERROR(INDEX('Your rates'!$C$26:$C$30,MATCH($O141,'Your rates'!$B$26:$B$30,0))&amp;"","")=""),", how often",""),3,200))</f>
        <v/>
      </c>
      <c r="H141" s="28">
        <f>IF($A141="","",IF($P141="","",IF(LEN($P141)-LEN(SUBSTITUTE($P141,",",""))+1&gt;SUMPRODUCT(ISNUMBER(SEARCH('Your rates'!$B$31:$B$36,$P141))*1),"Extra not on your list","")))</f>
        <v/>
      </c>
      <c r="I141" s="26">
        <f>IFERROR(TRIM(INDEX(Requests!$A141:$AN141,MATCH(Lists!$B$4,Requests!$A$1:$AN$1,0))&amp;""),"")</f>
        <v/>
      </c>
      <c r="J141" s="26">
        <f>IFERROR(TRIM(INDEX(Requests!$A141:$AN141,MATCH(Lists!$B$5,Requests!$A$1:$AN$1,0))&amp;""),"")</f>
        <v/>
      </c>
      <c r="K141" s="26">
        <f>IFERROR(TRIM(INDEX(Requests!$A141:$AN141,MATCH(Lists!$B$6,Requests!$A$1:$AN$1,0))&amp;""),"")</f>
        <v/>
      </c>
      <c r="L141" s="26">
        <f>IFERROR(TRIM(INDEX(Requests!$A141:$AN141,MATCH(Lists!$B$7,Requests!$A$1:$AN$1,0))&amp;""),"")</f>
        <v/>
      </c>
      <c r="M141" s="26">
        <f>IFERROR(TRIM(INDEX(Requests!$A141:$AN141,MATCH(Lists!$B$8,Requests!$A$1:$AN$1,0))&amp;""),"")</f>
        <v/>
      </c>
      <c r="N141" s="26">
        <f>IFERROR(TRIM(INDEX(Requests!$A141:$AN141,MATCH(Lists!$B$9,Requests!$A$1:$AN$1,0))&amp;""),"")</f>
        <v/>
      </c>
      <c r="O141" s="26">
        <f>IFERROR(TRIM(INDEX(Requests!$A141:$AN141,MATCH(Lists!$B$11,Requests!$A$1:$AN$1,0))&amp;""),"")</f>
        <v/>
      </c>
      <c r="P141" s="26">
        <f>IFERROR(TRIM(INDEX(Requests!$A141:$AN141,MATCH(Lists!$B$10,Requests!$A$1:$AN$1,0))&amp;""),"")</f>
        <v/>
      </c>
      <c r="Q141" s="29">
        <f>IF($A141="","",IFERROR(N(INDEX('Your rates'!$C$6:$C$11,MATCH($J141,'Your rates'!$B$6:$B$11,0))),0))</f>
        <v/>
      </c>
      <c r="R141" s="29">
        <f>IF($A141="","",IFERROR(N(INDEX('Your rates'!$C$12:$C$17,MATCH($K141,'Your rates'!$B$12:$B$17,0))),0))</f>
        <v/>
      </c>
      <c r="S141" s="30">
        <f>IF($A141="","",IFERROR(IF(INDEX('Your rates'!$C$18:$C$21,MATCH($M141,'Your rates'!$B$18:$B$21,0))&amp;""="",1,INDEX('Your rates'!$C$18:$C$21,MATCH($M141,'Your rates'!$B$18:$B$21,0))),1))</f>
        <v/>
      </c>
      <c r="T141" s="30">
        <f>IF($A141="","",IFERROR(IF(INDEX('Your rates'!$C$22:$C$25,MATCH($N141,'Your rates'!$B$22:$B$25,0))&amp;""="",1,INDEX('Your rates'!$C$22:$C$25,MATCH($N141,'Your rates'!$B$22:$B$25,0))),1))</f>
        <v/>
      </c>
      <c r="U141" s="30">
        <f>IF($A141="","",IFERROR(IF(INDEX('Your rates'!$C$26:$C$30,MATCH($O141,'Your rates'!$B$26:$B$30,0))&amp;""="",1,INDEX('Your rates'!$C$26:$C$30,MATCH($O141,'Your rates'!$B$26:$B$30,0))),1))</f>
        <v/>
      </c>
      <c r="V141" s="29">
        <f>IF($A141="","",SUMPRODUCT(ISNUMBER(SEARCH('Your rates'!$B$31:$B$36,$P141))*'Your rates'!$C$31:$C$36))</f>
        <v/>
      </c>
    </row>
    <row r="142">
      <c r="A142" s="26">
        <f>IFERROR(TRIM(INDEX(Requests!$A142:$AN142,MATCH(Lists!$B$2,Requests!$A$1:$AN$1,0))&amp;""),"")</f>
        <v/>
      </c>
      <c r="B142" s="26">
        <f>IFERROR(TRIM(INDEX(Requests!$A142:$AN142,MATCH(Lists!$B$3,Requests!$A$1:$AN$1,0))&amp;""),"")</f>
        <v/>
      </c>
      <c r="C142" s="27">
        <f>IF(OR($A142="",$J142="",$K142="",$M142="",$N142="",'Your rates'!$C$5=""),"",ROUND(MAX(N('Your rates'!$C$37),('Your rates'!$C$5+$Q142+$R142)*$S142*$T142*$U142+$V142),2))</f>
        <v/>
      </c>
      <c r="D142" s="27">
        <f>IF(OR($C142="",N('Your rates'!$C$38)=0),"",ROUND($C142*'Your rates'!$C$38,2))</f>
        <v/>
      </c>
      <c r="E142" s="28">
        <f>IF($A142="","",MID(IF($I142=Lists!$B$13,", office or commercial space","")&amp;IF($L142=Lists!$B$14,", size not sure","")&amp;IF($M142=Lists!$B$15,", not cleaned in a while",""),3,200))</f>
        <v/>
      </c>
      <c r="F142" s="28">
        <f>IF($A142="","",MID(IF($J142="",", bedrooms","")&amp;IF($K142="",", bathrooms","")&amp;IF($M142="",", condition","")&amp;IF($N142="",", which clean","")&amp;IF($O142="",", how often",""),3,200))</f>
        <v/>
      </c>
      <c r="G142" s="28">
        <f>IF($A142="","",MID(IF('Your rates'!$C$5="",", base price","")&amp;IF(AND($J142&lt;&gt;"",IFERROR(INDEX('Your rates'!$C$6:$C$11,MATCH($J142,'Your rates'!$B$6:$B$11,0))&amp;"","")=""),", bedrooms","")&amp;IF(AND($K142&lt;&gt;"",IFERROR(INDEX('Your rates'!$C$12:$C$17,MATCH($K142,'Your rates'!$B$12:$B$17,0))&amp;"","")=""),", bathrooms","")&amp;IF(AND($M142&lt;&gt;"",IFERROR(INDEX('Your rates'!$C$18:$C$21,MATCH($M142,'Your rates'!$B$18:$B$21,0))&amp;"","")=""),", condition","")&amp;IF(AND($N142&lt;&gt;"",IFERROR(INDEX('Your rates'!$C$22:$C$25,MATCH($N142,'Your rates'!$B$22:$B$25,0))&amp;"","")=""),", type of clean","")&amp;IF(AND($O142&lt;&gt;"",IFERROR(INDEX('Your rates'!$C$26:$C$30,MATCH($O142,'Your rates'!$B$26:$B$30,0))&amp;"","")=""),", how often",""),3,200))</f>
        <v/>
      </c>
      <c r="H142" s="28">
        <f>IF($A142="","",IF($P142="","",IF(LEN($P142)-LEN(SUBSTITUTE($P142,",",""))+1&gt;SUMPRODUCT(ISNUMBER(SEARCH('Your rates'!$B$31:$B$36,$P142))*1),"Extra not on your list","")))</f>
        <v/>
      </c>
      <c r="I142" s="26">
        <f>IFERROR(TRIM(INDEX(Requests!$A142:$AN142,MATCH(Lists!$B$4,Requests!$A$1:$AN$1,0))&amp;""),"")</f>
        <v/>
      </c>
      <c r="J142" s="26">
        <f>IFERROR(TRIM(INDEX(Requests!$A142:$AN142,MATCH(Lists!$B$5,Requests!$A$1:$AN$1,0))&amp;""),"")</f>
        <v/>
      </c>
      <c r="K142" s="26">
        <f>IFERROR(TRIM(INDEX(Requests!$A142:$AN142,MATCH(Lists!$B$6,Requests!$A$1:$AN$1,0))&amp;""),"")</f>
        <v/>
      </c>
      <c r="L142" s="26">
        <f>IFERROR(TRIM(INDEX(Requests!$A142:$AN142,MATCH(Lists!$B$7,Requests!$A$1:$AN$1,0))&amp;""),"")</f>
        <v/>
      </c>
      <c r="M142" s="26">
        <f>IFERROR(TRIM(INDEX(Requests!$A142:$AN142,MATCH(Lists!$B$8,Requests!$A$1:$AN$1,0))&amp;""),"")</f>
        <v/>
      </c>
      <c r="N142" s="26">
        <f>IFERROR(TRIM(INDEX(Requests!$A142:$AN142,MATCH(Lists!$B$9,Requests!$A$1:$AN$1,0))&amp;""),"")</f>
        <v/>
      </c>
      <c r="O142" s="26">
        <f>IFERROR(TRIM(INDEX(Requests!$A142:$AN142,MATCH(Lists!$B$11,Requests!$A$1:$AN$1,0))&amp;""),"")</f>
        <v/>
      </c>
      <c r="P142" s="26">
        <f>IFERROR(TRIM(INDEX(Requests!$A142:$AN142,MATCH(Lists!$B$10,Requests!$A$1:$AN$1,0))&amp;""),"")</f>
        <v/>
      </c>
      <c r="Q142" s="29">
        <f>IF($A142="","",IFERROR(N(INDEX('Your rates'!$C$6:$C$11,MATCH($J142,'Your rates'!$B$6:$B$11,0))),0))</f>
        <v/>
      </c>
      <c r="R142" s="29">
        <f>IF($A142="","",IFERROR(N(INDEX('Your rates'!$C$12:$C$17,MATCH($K142,'Your rates'!$B$12:$B$17,0))),0))</f>
        <v/>
      </c>
      <c r="S142" s="30">
        <f>IF($A142="","",IFERROR(IF(INDEX('Your rates'!$C$18:$C$21,MATCH($M142,'Your rates'!$B$18:$B$21,0))&amp;""="",1,INDEX('Your rates'!$C$18:$C$21,MATCH($M142,'Your rates'!$B$18:$B$21,0))),1))</f>
        <v/>
      </c>
      <c r="T142" s="30">
        <f>IF($A142="","",IFERROR(IF(INDEX('Your rates'!$C$22:$C$25,MATCH($N142,'Your rates'!$B$22:$B$25,0))&amp;""="",1,INDEX('Your rates'!$C$22:$C$25,MATCH($N142,'Your rates'!$B$22:$B$25,0))),1))</f>
        <v/>
      </c>
      <c r="U142" s="30">
        <f>IF($A142="","",IFERROR(IF(INDEX('Your rates'!$C$26:$C$30,MATCH($O142,'Your rates'!$B$26:$B$30,0))&amp;""="",1,INDEX('Your rates'!$C$26:$C$30,MATCH($O142,'Your rates'!$B$26:$B$30,0))),1))</f>
        <v/>
      </c>
      <c r="V142" s="29">
        <f>IF($A142="","",SUMPRODUCT(ISNUMBER(SEARCH('Your rates'!$B$31:$B$36,$P142))*'Your rates'!$C$31:$C$36))</f>
        <v/>
      </c>
    </row>
    <row r="143">
      <c r="A143" s="26">
        <f>IFERROR(TRIM(INDEX(Requests!$A143:$AN143,MATCH(Lists!$B$2,Requests!$A$1:$AN$1,0))&amp;""),"")</f>
        <v/>
      </c>
      <c r="B143" s="26">
        <f>IFERROR(TRIM(INDEX(Requests!$A143:$AN143,MATCH(Lists!$B$3,Requests!$A$1:$AN$1,0))&amp;""),"")</f>
        <v/>
      </c>
      <c r="C143" s="27">
        <f>IF(OR($A143="",$J143="",$K143="",$M143="",$N143="",'Your rates'!$C$5=""),"",ROUND(MAX(N('Your rates'!$C$37),('Your rates'!$C$5+$Q143+$R143)*$S143*$T143*$U143+$V143),2))</f>
        <v/>
      </c>
      <c r="D143" s="27">
        <f>IF(OR($C143="",N('Your rates'!$C$38)=0),"",ROUND($C143*'Your rates'!$C$38,2))</f>
        <v/>
      </c>
      <c r="E143" s="28">
        <f>IF($A143="","",MID(IF($I143=Lists!$B$13,", office or commercial space","")&amp;IF($L143=Lists!$B$14,", size not sure","")&amp;IF($M143=Lists!$B$15,", not cleaned in a while",""),3,200))</f>
        <v/>
      </c>
      <c r="F143" s="28">
        <f>IF($A143="","",MID(IF($J143="",", bedrooms","")&amp;IF($K143="",", bathrooms","")&amp;IF($M143="",", condition","")&amp;IF($N143="",", which clean","")&amp;IF($O143="",", how often",""),3,200))</f>
        <v/>
      </c>
      <c r="G143" s="28">
        <f>IF($A143="","",MID(IF('Your rates'!$C$5="",", base price","")&amp;IF(AND($J143&lt;&gt;"",IFERROR(INDEX('Your rates'!$C$6:$C$11,MATCH($J143,'Your rates'!$B$6:$B$11,0))&amp;"","")=""),", bedrooms","")&amp;IF(AND($K143&lt;&gt;"",IFERROR(INDEX('Your rates'!$C$12:$C$17,MATCH($K143,'Your rates'!$B$12:$B$17,0))&amp;"","")=""),", bathrooms","")&amp;IF(AND($M143&lt;&gt;"",IFERROR(INDEX('Your rates'!$C$18:$C$21,MATCH($M143,'Your rates'!$B$18:$B$21,0))&amp;"","")=""),", condition","")&amp;IF(AND($N143&lt;&gt;"",IFERROR(INDEX('Your rates'!$C$22:$C$25,MATCH($N143,'Your rates'!$B$22:$B$25,0))&amp;"","")=""),", type of clean","")&amp;IF(AND($O143&lt;&gt;"",IFERROR(INDEX('Your rates'!$C$26:$C$30,MATCH($O143,'Your rates'!$B$26:$B$30,0))&amp;"","")=""),", how often",""),3,200))</f>
        <v/>
      </c>
      <c r="H143" s="28">
        <f>IF($A143="","",IF($P143="","",IF(LEN($P143)-LEN(SUBSTITUTE($P143,",",""))+1&gt;SUMPRODUCT(ISNUMBER(SEARCH('Your rates'!$B$31:$B$36,$P143))*1),"Extra not on your list","")))</f>
        <v/>
      </c>
      <c r="I143" s="26">
        <f>IFERROR(TRIM(INDEX(Requests!$A143:$AN143,MATCH(Lists!$B$4,Requests!$A$1:$AN$1,0))&amp;""),"")</f>
        <v/>
      </c>
      <c r="J143" s="26">
        <f>IFERROR(TRIM(INDEX(Requests!$A143:$AN143,MATCH(Lists!$B$5,Requests!$A$1:$AN$1,0))&amp;""),"")</f>
        <v/>
      </c>
      <c r="K143" s="26">
        <f>IFERROR(TRIM(INDEX(Requests!$A143:$AN143,MATCH(Lists!$B$6,Requests!$A$1:$AN$1,0))&amp;""),"")</f>
        <v/>
      </c>
      <c r="L143" s="26">
        <f>IFERROR(TRIM(INDEX(Requests!$A143:$AN143,MATCH(Lists!$B$7,Requests!$A$1:$AN$1,0))&amp;""),"")</f>
        <v/>
      </c>
      <c r="M143" s="26">
        <f>IFERROR(TRIM(INDEX(Requests!$A143:$AN143,MATCH(Lists!$B$8,Requests!$A$1:$AN$1,0))&amp;""),"")</f>
        <v/>
      </c>
      <c r="N143" s="26">
        <f>IFERROR(TRIM(INDEX(Requests!$A143:$AN143,MATCH(Lists!$B$9,Requests!$A$1:$AN$1,0))&amp;""),"")</f>
        <v/>
      </c>
      <c r="O143" s="26">
        <f>IFERROR(TRIM(INDEX(Requests!$A143:$AN143,MATCH(Lists!$B$11,Requests!$A$1:$AN$1,0))&amp;""),"")</f>
        <v/>
      </c>
      <c r="P143" s="26">
        <f>IFERROR(TRIM(INDEX(Requests!$A143:$AN143,MATCH(Lists!$B$10,Requests!$A$1:$AN$1,0))&amp;""),"")</f>
        <v/>
      </c>
      <c r="Q143" s="29">
        <f>IF($A143="","",IFERROR(N(INDEX('Your rates'!$C$6:$C$11,MATCH($J143,'Your rates'!$B$6:$B$11,0))),0))</f>
        <v/>
      </c>
      <c r="R143" s="29">
        <f>IF($A143="","",IFERROR(N(INDEX('Your rates'!$C$12:$C$17,MATCH($K143,'Your rates'!$B$12:$B$17,0))),0))</f>
        <v/>
      </c>
      <c r="S143" s="30">
        <f>IF($A143="","",IFERROR(IF(INDEX('Your rates'!$C$18:$C$21,MATCH($M143,'Your rates'!$B$18:$B$21,0))&amp;""="",1,INDEX('Your rates'!$C$18:$C$21,MATCH($M143,'Your rates'!$B$18:$B$21,0))),1))</f>
        <v/>
      </c>
      <c r="T143" s="30">
        <f>IF($A143="","",IFERROR(IF(INDEX('Your rates'!$C$22:$C$25,MATCH($N143,'Your rates'!$B$22:$B$25,0))&amp;""="",1,INDEX('Your rates'!$C$22:$C$25,MATCH($N143,'Your rates'!$B$22:$B$25,0))),1))</f>
        <v/>
      </c>
      <c r="U143" s="30">
        <f>IF($A143="","",IFERROR(IF(INDEX('Your rates'!$C$26:$C$30,MATCH($O143,'Your rates'!$B$26:$B$30,0))&amp;""="",1,INDEX('Your rates'!$C$26:$C$30,MATCH($O143,'Your rates'!$B$26:$B$30,0))),1))</f>
        <v/>
      </c>
      <c r="V143" s="29">
        <f>IF($A143="","",SUMPRODUCT(ISNUMBER(SEARCH('Your rates'!$B$31:$B$36,$P143))*'Your rates'!$C$31:$C$36))</f>
        <v/>
      </c>
    </row>
    <row r="144">
      <c r="A144" s="26">
        <f>IFERROR(TRIM(INDEX(Requests!$A144:$AN144,MATCH(Lists!$B$2,Requests!$A$1:$AN$1,0))&amp;""),"")</f>
        <v/>
      </c>
      <c r="B144" s="26">
        <f>IFERROR(TRIM(INDEX(Requests!$A144:$AN144,MATCH(Lists!$B$3,Requests!$A$1:$AN$1,0))&amp;""),"")</f>
        <v/>
      </c>
      <c r="C144" s="27">
        <f>IF(OR($A144="",$J144="",$K144="",$M144="",$N144="",'Your rates'!$C$5=""),"",ROUND(MAX(N('Your rates'!$C$37),('Your rates'!$C$5+$Q144+$R144)*$S144*$T144*$U144+$V144),2))</f>
        <v/>
      </c>
      <c r="D144" s="27">
        <f>IF(OR($C144="",N('Your rates'!$C$38)=0),"",ROUND($C144*'Your rates'!$C$38,2))</f>
        <v/>
      </c>
      <c r="E144" s="28">
        <f>IF($A144="","",MID(IF($I144=Lists!$B$13,", office or commercial space","")&amp;IF($L144=Lists!$B$14,", size not sure","")&amp;IF($M144=Lists!$B$15,", not cleaned in a while",""),3,200))</f>
        <v/>
      </c>
      <c r="F144" s="28">
        <f>IF($A144="","",MID(IF($J144="",", bedrooms","")&amp;IF($K144="",", bathrooms","")&amp;IF($M144="",", condition","")&amp;IF($N144="",", which clean","")&amp;IF($O144="",", how often",""),3,200))</f>
        <v/>
      </c>
      <c r="G144" s="28">
        <f>IF($A144="","",MID(IF('Your rates'!$C$5="",", base price","")&amp;IF(AND($J144&lt;&gt;"",IFERROR(INDEX('Your rates'!$C$6:$C$11,MATCH($J144,'Your rates'!$B$6:$B$11,0))&amp;"","")=""),", bedrooms","")&amp;IF(AND($K144&lt;&gt;"",IFERROR(INDEX('Your rates'!$C$12:$C$17,MATCH($K144,'Your rates'!$B$12:$B$17,0))&amp;"","")=""),", bathrooms","")&amp;IF(AND($M144&lt;&gt;"",IFERROR(INDEX('Your rates'!$C$18:$C$21,MATCH($M144,'Your rates'!$B$18:$B$21,0))&amp;"","")=""),", condition","")&amp;IF(AND($N144&lt;&gt;"",IFERROR(INDEX('Your rates'!$C$22:$C$25,MATCH($N144,'Your rates'!$B$22:$B$25,0))&amp;"","")=""),", type of clean","")&amp;IF(AND($O144&lt;&gt;"",IFERROR(INDEX('Your rates'!$C$26:$C$30,MATCH($O144,'Your rates'!$B$26:$B$30,0))&amp;"","")=""),", how often",""),3,200))</f>
        <v/>
      </c>
      <c r="H144" s="28">
        <f>IF($A144="","",IF($P144="","",IF(LEN($P144)-LEN(SUBSTITUTE($P144,",",""))+1&gt;SUMPRODUCT(ISNUMBER(SEARCH('Your rates'!$B$31:$B$36,$P144))*1),"Extra not on your list","")))</f>
        <v/>
      </c>
      <c r="I144" s="26">
        <f>IFERROR(TRIM(INDEX(Requests!$A144:$AN144,MATCH(Lists!$B$4,Requests!$A$1:$AN$1,0))&amp;""),"")</f>
        <v/>
      </c>
      <c r="J144" s="26">
        <f>IFERROR(TRIM(INDEX(Requests!$A144:$AN144,MATCH(Lists!$B$5,Requests!$A$1:$AN$1,0))&amp;""),"")</f>
        <v/>
      </c>
      <c r="K144" s="26">
        <f>IFERROR(TRIM(INDEX(Requests!$A144:$AN144,MATCH(Lists!$B$6,Requests!$A$1:$AN$1,0))&amp;""),"")</f>
        <v/>
      </c>
      <c r="L144" s="26">
        <f>IFERROR(TRIM(INDEX(Requests!$A144:$AN144,MATCH(Lists!$B$7,Requests!$A$1:$AN$1,0))&amp;""),"")</f>
        <v/>
      </c>
      <c r="M144" s="26">
        <f>IFERROR(TRIM(INDEX(Requests!$A144:$AN144,MATCH(Lists!$B$8,Requests!$A$1:$AN$1,0))&amp;""),"")</f>
        <v/>
      </c>
      <c r="N144" s="26">
        <f>IFERROR(TRIM(INDEX(Requests!$A144:$AN144,MATCH(Lists!$B$9,Requests!$A$1:$AN$1,0))&amp;""),"")</f>
        <v/>
      </c>
      <c r="O144" s="26">
        <f>IFERROR(TRIM(INDEX(Requests!$A144:$AN144,MATCH(Lists!$B$11,Requests!$A$1:$AN$1,0))&amp;""),"")</f>
        <v/>
      </c>
      <c r="P144" s="26">
        <f>IFERROR(TRIM(INDEX(Requests!$A144:$AN144,MATCH(Lists!$B$10,Requests!$A$1:$AN$1,0))&amp;""),"")</f>
        <v/>
      </c>
      <c r="Q144" s="29">
        <f>IF($A144="","",IFERROR(N(INDEX('Your rates'!$C$6:$C$11,MATCH($J144,'Your rates'!$B$6:$B$11,0))),0))</f>
        <v/>
      </c>
      <c r="R144" s="29">
        <f>IF($A144="","",IFERROR(N(INDEX('Your rates'!$C$12:$C$17,MATCH($K144,'Your rates'!$B$12:$B$17,0))),0))</f>
        <v/>
      </c>
      <c r="S144" s="30">
        <f>IF($A144="","",IFERROR(IF(INDEX('Your rates'!$C$18:$C$21,MATCH($M144,'Your rates'!$B$18:$B$21,0))&amp;""="",1,INDEX('Your rates'!$C$18:$C$21,MATCH($M144,'Your rates'!$B$18:$B$21,0))),1))</f>
        <v/>
      </c>
      <c r="T144" s="30">
        <f>IF($A144="","",IFERROR(IF(INDEX('Your rates'!$C$22:$C$25,MATCH($N144,'Your rates'!$B$22:$B$25,0))&amp;""="",1,INDEX('Your rates'!$C$22:$C$25,MATCH($N144,'Your rates'!$B$22:$B$25,0))),1))</f>
        <v/>
      </c>
      <c r="U144" s="30">
        <f>IF($A144="","",IFERROR(IF(INDEX('Your rates'!$C$26:$C$30,MATCH($O144,'Your rates'!$B$26:$B$30,0))&amp;""="",1,INDEX('Your rates'!$C$26:$C$30,MATCH($O144,'Your rates'!$B$26:$B$30,0))),1))</f>
        <v/>
      </c>
      <c r="V144" s="29">
        <f>IF($A144="","",SUMPRODUCT(ISNUMBER(SEARCH('Your rates'!$B$31:$B$36,$P144))*'Your rates'!$C$31:$C$36))</f>
        <v/>
      </c>
    </row>
    <row r="145">
      <c r="A145" s="26">
        <f>IFERROR(TRIM(INDEX(Requests!$A145:$AN145,MATCH(Lists!$B$2,Requests!$A$1:$AN$1,0))&amp;""),"")</f>
        <v/>
      </c>
      <c r="B145" s="26">
        <f>IFERROR(TRIM(INDEX(Requests!$A145:$AN145,MATCH(Lists!$B$3,Requests!$A$1:$AN$1,0))&amp;""),"")</f>
        <v/>
      </c>
      <c r="C145" s="27">
        <f>IF(OR($A145="",$J145="",$K145="",$M145="",$N145="",'Your rates'!$C$5=""),"",ROUND(MAX(N('Your rates'!$C$37),('Your rates'!$C$5+$Q145+$R145)*$S145*$T145*$U145+$V145),2))</f>
        <v/>
      </c>
      <c r="D145" s="27">
        <f>IF(OR($C145="",N('Your rates'!$C$38)=0),"",ROUND($C145*'Your rates'!$C$38,2))</f>
        <v/>
      </c>
      <c r="E145" s="28">
        <f>IF($A145="","",MID(IF($I145=Lists!$B$13,", office or commercial space","")&amp;IF($L145=Lists!$B$14,", size not sure","")&amp;IF($M145=Lists!$B$15,", not cleaned in a while",""),3,200))</f>
        <v/>
      </c>
      <c r="F145" s="28">
        <f>IF($A145="","",MID(IF($J145="",", bedrooms","")&amp;IF($K145="",", bathrooms","")&amp;IF($M145="",", condition","")&amp;IF($N145="",", which clean","")&amp;IF($O145="",", how often",""),3,200))</f>
        <v/>
      </c>
      <c r="G145" s="28">
        <f>IF($A145="","",MID(IF('Your rates'!$C$5="",", base price","")&amp;IF(AND($J145&lt;&gt;"",IFERROR(INDEX('Your rates'!$C$6:$C$11,MATCH($J145,'Your rates'!$B$6:$B$11,0))&amp;"","")=""),", bedrooms","")&amp;IF(AND($K145&lt;&gt;"",IFERROR(INDEX('Your rates'!$C$12:$C$17,MATCH($K145,'Your rates'!$B$12:$B$17,0))&amp;"","")=""),", bathrooms","")&amp;IF(AND($M145&lt;&gt;"",IFERROR(INDEX('Your rates'!$C$18:$C$21,MATCH($M145,'Your rates'!$B$18:$B$21,0))&amp;"","")=""),", condition","")&amp;IF(AND($N145&lt;&gt;"",IFERROR(INDEX('Your rates'!$C$22:$C$25,MATCH($N145,'Your rates'!$B$22:$B$25,0))&amp;"","")=""),", type of clean","")&amp;IF(AND($O145&lt;&gt;"",IFERROR(INDEX('Your rates'!$C$26:$C$30,MATCH($O145,'Your rates'!$B$26:$B$30,0))&amp;"","")=""),", how often",""),3,200))</f>
        <v/>
      </c>
      <c r="H145" s="28">
        <f>IF($A145="","",IF($P145="","",IF(LEN($P145)-LEN(SUBSTITUTE($P145,",",""))+1&gt;SUMPRODUCT(ISNUMBER(SEARCH('Your rates'!$B$31:$B$36,$P145))*1),"Extra not on your list","")))</f>
        <v/>
      </c>
      <c r="I145" s="26">
        <f>IFERROR(TRIM(INDEX(Requests!$A145:$AN145,MATCH(Lists!$B$4,Requests!$A$1:$AN$1,0))&amp;""),"")</f>
        <v/>
      </c>
      <c r="J145" s="26">
        <f>IFERROR(TRIM(INDEX(Requests!$A145:$AN145,MATCH(Lists!$B$5,Requests!$A$1:$AN$1,0))&amp;""),"")</f>
        <v/>
      </c>
      <c r="K145" s="26">
        <f>IFERROR(TRIM(INDEX(Requests!$A145:$AN145,MATCH(Lists!$B$6,Requests!$A$1:$AN$1,0))&amp;""),"")</f>
        <v/>
      </c>
      <c r="L145" s="26">
        <f>IFERROR(TRIM(INDEX(Requests!$A145:$AN145,MATCH(Lists!$B$7,Requests!$A$1:$AN$1,0))&amp;""),"")</f>
        <v/>
      </c>
      <c r="M145" s="26">
        <f>IFERROR(TRIM(INDEX(Requests!$A145:$AN145,MATCH(Lists!$B$8,Requests!$A$1:$AN$1,0))&amp;""),"")</f>
        <v/>
      </c>
      <c r="N145" s="26">
        <f>IFERROR(TRIM(INDEX(Requests!$A145:$AN145,MATCH(Lists!$B$9,Requests!$A$1:$AN$1,0))&amp;""),"")</f>
        <v/>
      </c>
      <c r="O145" s="26">
        <f>IFERROR(TRIM(INDEX(Requests!$A145:$AN145,MATCH(Lists!$B$11,Requests!$A$1:$AN$1,0))&amp;""),"")</f>
        <v/>
      </c>
      <c r="P145" s="26">
        <f>IFERROR(TRIM(INDEX(Requests!$A145:$AN145,MATCH(Lists!$B$10,Requests!$A$1:$AN$1,0))&amp;""),"")</f>
        <v/>
      </c>
      <c r="Q145" s="29">
        <f>IF($A145="","",IFERROR(N(INDEX('Your rates'!$C$6:$C$11,MATCH($J145,'Your rates'!$B$6:$B$11,0))),0))</f>
        <v/>
      </c>
      <c r="R145" s="29">
        <f>IF($A145="","",IFERROR(N(INDEX('Your rates'!$C$12:$C$17,MATCH($K145,'Your rates'!$B$12:$B$17,0))),0))</f>
        <v/>
      </c>
      <c r="S145" s="30">
        <f>IF($A145="","",IFERROR(IF(INDEX('Your rates'!$C$18:$C$21,MATCH($M145,'Your rates'!$B$18:$B$21,0))&amp;""="",1,INDEX('Your rates'!$C$18:$C$21,MATCH($M145,'Your rates'!$B$18:$B$21,0))),1))</f>
        <v/>
      </c>
      <c r="T145" s="30">
        <f>IF($A145="","",IFERROR(IF(INDEX('Your rates'!$C$22:$C$25,MATCH($N145,'Your rates'!$B$22:$B$25,0))&amp;""="",1,INDEX('Your rates'!$C$22:$C$25,MATCH($N145,'Your rates'!$B$22:$B$25,0))),1))</f>
        <v/>
      </c>
      <c r="U145" s="30">
        <f>IF($A145="","",IFERROR(IF(INDEX('Your rates'!$C$26:$C$30,MATCH($O145,'Your rates'!$B$26:$B$30,0))&amp;""="",1,INDEX('Your rates'!$C$26:$C$30,MATCH($O145,'Your rates'!$B$26:$B$30,0))),1))</f>
        <v/>
      </c>
      <c r="V145" s="29">
        <f>IF($A145="","",SUMPRODUCT(ISNUMBER(SEARCH('Your rates'!$B$31:$B$36,$P145))*'Your rates'!$C$31:$C$36))</f>
        <v/>
      </c>
    </row>
    <row r="146">
      <c r="A146" s="26">
        <f>IFERROR(TRIM(INDEX(Requests!$A146:$AN146,MATCH(Lists!$B$2,Requests!$A$1:$AN$1,0))&amp;""),"")</f>
        <v/>
      </c>
      <c r="B146" s="26">
        <f>IFERROR(TRIM(INDEX(Requests!$A146:$AN146,MATCH(Lists!$B$3,Requests!$A$1:$AN$1,0))&amp;""),"")</f>
        <v/>
      </c>
      <c r="C146" s="27">
        <f>IF(OR($A146="",$J146="",$K146="",$M146="",$N146="",'Your rates'!$C$5=""),"",ROUND(MAX(N('Your rates'!$C$37),('Your rates'!$C$5+$Q146+$R146)*$S146*$T146*$U146+$V146),2))</f>
        <v/>
      </c>
      <c r="D146" s="27">
        <f>IF(OR($C146="",N('Your rates'!$C$38)=0),"",ROUND($C146*'Your rates'!$C$38,2))</f>
        <v/>
      </c>
      <c r="E146" s="28">
        <f>IF($A146="","",MID(IF($I146=Lists!$B$13,", office or commercial space","")&amp;IF($L146=Lists!$B$14,", size not sure","")&amp;IF($M146=Lists!$B$15,", not cleaned in a while",""),3,200))</f>
        <v/>
      </c>
      <c r="F146" s="28">
        <f>IF($A146="","",MID(IF($J146="",", bedrooms","")&amp;IF($K146="",", bathrooms","")&amp;IF($M146="",", condition","")&amp;IF($N146="",", which clean","")&amp;IF($O146="",", how often",""),3,200))</f>
        <v/>
      </c>
      <c r="G146" s="28">
        <f>IF($A146="","",MID(IF('Your rates'!$C$5="",", base price","")&amp;IF(AND($J146&lt;&gt;"",IFERROR(INDEX('Your rates'!$C$6:$C$11,MATCH($J146,'Your rates'!$B$6:$B$11,0))&amp;"","")=""),", bedrooms","")&amp;IF(AND($K146&lt;&gt;"",IFERROR(INDEX('Your rates'!$C$12:$C$17,MATCH($K146,'Your rates'!$B$12:$B$17,0))&amp;"","")=""),", bathrooms","")&amp;IF(AND($M146&lt;&gt;"",IFERROR(INDEX('Your rates'!$C$18:$C$21,MATCH($M146,'Your rates'!$B$18:$B$21,0))&amp;"","")=""),", condition","")&amp;IF(AND($N146&lt;&gt;"",IFERROR(INDEX('Your rates'!$C$22:$C$25,MATCH($N146,'Your rates'!$B$22:$B$25,0))&amp;"","")=""),", type of clean","")&amp;IF(AND($O146&lt;&gt;"",IFERROR(INDEX('Your rates'!$C$26:$C$30,MATCH($O146,'Your rates'!$B$26:$B$30,0))&amp;"","")=""),", how often",""),3,200))</f>
        <v/>
      </c>
      <c r="H146" s="28">
        <f>IF($A146="","",IF($P146="","",IF(LEN($P146)-LEN(SUBSTITUTE($P146,",",""))+1&gt;SUMPRODUCT(ISNUMBER(SEARCH('Your rates'!$B$31:$B$36,$P146))*1),"Extra not on your list","")))</f>
        <v/>
      </c>
      <c r="I146" s="26">
        <f>IFERROR(TRIM(INDEX(Requests!$A146:$AN146,MATCH(Lists!$B$4,Requests!$A$1:$AN$1,0))&amp;""),"")</f>
        <v/>
      </c>
      <c r="J146" s="26">
        <f>IFERROR(TRIM(INDEX(Requests!$A146:$AN146,MATCH(Lists!$B$5,Requests!$A$1:$AN$1,0))&amp;""),"")</f>
        <v/>
      </c>
      <c r="K146" s="26">
        <f>IFERROR(TRIM(INDEX(Requests!$A146:$AN146,MATCH(Lists!$B$6,Requests!$A$1:$AN$1,0))&amp;""),"")</f>
        <v/>
      </c>
      <c r="L146" s="26">
        <f>IFERROR(TRIM(INDEX(Requests!$A146:$AN146,MATCH(Lists!$B$7,Requests!$A$1:$AN$1,0))&amp;""),"")</f>
        <v/>
      </c>
      <c r="M146" s="26">
        <f>IFERROR(TRIM(INDEX(Requests!$A146:$AN146,MATCH(Lists!$B$8,Requests!$A$1:$AN$1,0))&amp;""),"")</f>
        <v/>
      </c>
      <c r="N146" s="26">
        <f>IFERROR(TRIM(INDEX(Requests!$A146:$AN146,MATCH(Lists!$B$9,Requests!$A$1:$AN$1,0))&amp;""),"")</f>
        <v/>
      </c>
      <c r="O146" s="26">
        <f>IFERROR(TRIM(INDEX(Requests!$A146:$AN146,MATCH(Lists!$B$11,Requests!$A$1:$AN$1,0))&amp;""),"")</f>
        <v/>
      </c>
      <c r="P146" s="26">
        <f>IFERROR(TRIM(INDEX(Requests!$A146:$AN146,MATCH(Lists!$B$10,Requests!$A$1:$AN$1,0))&amp;""),"")</f>
        <v/>
      </c>
      <c r="Q146" s="29">
        <f>IF($A146="","",IFERROR(N(INDEX('Your rates'!$C$6:$C$11,MATCH($J146,'Your rates'!$B$6:$B$11,0))),0))</f>
        <v/>
      </c>
      <c r="R146" s="29">
        <f>IF($A146="","",IFERROR(N(INDEX('Your rates'!$C$12:$C$17,MATCH($K146,'Your rates'!$B$12:$B$17,0))),0))</f>
        <v/>
      </c>
      <c r="S146" s="30">
        <f>IF($A146="","",IFERROR(IF(INDEX('Your rates'!$C$18:$C$21,MATCH($M146,'Your rates'!$B$18:$B$21,0))&amp;""="",1,INDEX('Your rates'!$C$18:$C$21,MATCH($M146,'Your rates'!$B$18:$B$21,0))),1))</f>
        <v/>
      </c>
      <c r="T146" s="30">
        <f>IF($A146="","",IFERROR(IF(INDEX('Your rates'!$C$22:$C$25,MATCH($N146,'Your rates'!$B$22:$B$25,0))&amp;""="",1,INDEX('Your rates'!$C$22:$C$25,MATCH($N146,'Your rates'!$B$22:$B$25,0))),1))</f>
        <v/>
      </c>
      <c r="U146" s="30">
        <f>IF($A146="","",IFERROR(IF(INDEX('Your rates'!$C$26:$C$30,MATCH($O146,'Your rates'!$B$26:$B$30,0))&amp;""="",1,INDEX('Your rates'!$C$26:$C$30,MATCH($O146,'Your rates'!$B$26:$B$30,0))),1))</f>
        <v/>
      </c>
      <c r="V146" s="29">
        <f>IF($A146="","",SUMPRODUCT(ISNUMBER(SEARCH('Your rates'!$B$31:$B$36,$P146))*'Your rates'!$C$31:$C$36))</f>
        <v/>
      </c>
    </row>
    <row r="147">
      <c r="A147" s="26">
        <f>IFERROR(TRIM(INDEX(Requests!$A147:$AN147,MATCH(Lists!$B$2,Requests!$A$1:$AN$1,0))&amp;""),"")</f>
        <v/>
      </c>
      <c r="B147" s="26">
        <f>IFERROR(TRIM(INDEX(Requests!$A147:$AN147,MATCH(Lists!$B$3,Requests!$A$1:$AN$1,0))&amp;""),"")</f>
        <v/>
      </c>
      <c r="C147" s="27">
        <f>IF(OR($A147="",$J147="",$K147="",$M147="",$N147="",'Your rates'!$C$5=""),"",ROUND(MAX(N('Your rates'!$C$37),('Your rates'!$C$5+$Q147+$R147)*$S147*$T147*$U147+$V147),2))</f>
        <v/>
      </c>
      <c r="D147" s="27">
        <f>IF(OR($C147="",N('Your rates'!$C$38)=0),"",ROUND($C147*'Your rates'!$C$38,2))</f>
        <v/>
      </c>
      <c r="E147" s="28">
        <f>IF($A147="","",MID(IF($I147=Lists!$B$13,", office or commercial space","")&amp;IF($L147=Lists!$B$14,", size not sure","")&amp;IF($M147=Lists!$B$15,", not cleaned in a while",""),3,200))</f>
        <v/>
      </c>
      <c r="F147" s="28">
        <f>IF($A147="","",MID(IF($J147="",", bedrooms","")&amp;IF($K147="",", bathrooms","")&amp;IF($M147="",", condition","")&amp;IF($N147="",", which clean","")&amp;IF($O147="",", how often",""),3,200))</f>
        <v/>
      </c>
      <c r="G147" s="28">
        <f>IF($A147="","",MID(IF('Your rates'!$C$5="",", base price","")&amp;IF(AND($J147&lt;&gt;"",IFERROR(INDEX('Your rates'!$C$6:$C$11,MATCH($J147,'Your rates'!$B$6:$B$11,0))&amp;"","")=""),", bedrooms","")&amp;IF(AND($K147&lt;&gt;"",IFERROR(INDEX('Your rates'!$C$12:$C$17,MATCH($K147,'Your rates'!$B$12:$B$17,0))&amp;"","")=""),", bathrooms","")&amp;IF(AND($M147&lt;&gt;"",IFERROR(INDEX('Your rates'!$C$18:$C$21,MATCH($M147,'Your rates'!$B$18:$B$21,0))&amp;"","")=""),", condition","")&amp;IF(AND($N147&lt;&gt;"",IFERROR(INDEX('Your rates'!$C$22:$C$25,MATCH($N147,'Your rates'!$B$22:$B$25,0))&amp;"","")=""),", type of clean","")&amp;IF(AND($O147&lt;&gt;"",IFERROR(INDEX('Your rates'!$C$26:$C$30,MATCH($O147,'Your rates'!$B$26:$B$30,0))&amp;"","")=""),", how often",""),3,200))</f>
        <v/>
      </c>
      <c r="H147" s="28">
        <f>IF($A147="","",IF($P147="","",IF(LEN($P147)-LEN(SUBSTITUTE($P147,",",""))+1&gt;SUMPRODUCT(ISNUMBER(SEARCH('Your rates'!$B$31:$B$36,$P147))*1),"Extra not on your list","")))</f>
        <v/>
      </c>
      <c r="I147" s="26">
        <f>IFERROR(TRIM(INDEX(Requests!$A147:$AN147,MATCH(Lists!$B$4,Requests!$A$1:$AN$1,0))&amp;""),"")</f>
        <v/>
      </c>
      <c r="J147" s="26">
        <f>IFERROR(TRIM(INDEX(Requests!$A147:$AN147,MATCH(Lists!$B$5,Requests!$A$1:$AN$1,0))&amp;""),"")</f>
        <v/>
      </c>
      <c r="K147" s="26">
        <f>IFERROR(TRIM(INDEX(Requests!$A147:$AN147,MATCH(Lists!$B$6,Requests!$A$1:$AN$1,0))&amp;""),"")</f>
        <v/>
      </c>
      <c r="L147" s="26">
        <f>IFERROR(TRIM(INDEX(Requests!$A147:$AN147,MATCH(Lists!$B$7,Requests!$A$1:$AN$1,0))&amp;""),"")</f>
        <v/>
      </c>
      <c r="M147" s="26">
        <f>IFERROR(TRIM(INDEX(Requests!$A147:$AN147,MATCH(Lists!$B$8,Requests!$A$1:$AN$1,0))&amp;""),"")</f>
        <v/>
      </c>
      <c r="N147" s="26">
        <f>IFERROR(TRIM(INDEX(Requests!$A147:$AN147,MATCH(Lists!$B$9,Requests!$A$1:$AN$1,0))&amp;""),"")</f>
        <v/>
      </c>
      <c r="O147" s="26">
        <f>IFERROR(TRIM(INDEX(Requests!$A147:$AN147,MATCH(Lists!$B$11,Requests!$A$1:$AN$1,0))&amp;""),"")</f>
        <v/>
      </c>
      <c r="P147" s="26">
        <f>IFERROR(TRIM(INDEX(Requests!$A147:$AN147,MATCH(Lists!$B$10,Requests!$A$1:$AN$1,0))&amp;""),"")</f>
        <v/>
      </c>
      <c r="Q147" s="29">
        <f>IF($A147="","",IFERROR(N(INDEX('Your rates'!$C$6:$C$11,MATCH($J147,'Your rates'!$B$6:$B$11,0))),0))</f>
        <v/>
      </c>
      <c r="R147" s="29">
        <f>IF($A147="","",IFERROR(N(INDEX('Your rates'!$C$12:$C$17,MATCH($K147,'Your rates'!$B$12:$B$17,0))),0))</f>
        <v/>
      </c>
      <c r="S147" s="30">
        <f>IF($A147="","",IFERROR(IF(INDEX('Your rates'!$C$18:$C$21,MATCH($M147,'Your rates'!$B$18:$B$21,0))&amp;""="",1,INDEX('Your rates'!$C$18:$C$21,MATCH($M147,'Your rates'!$B$18:$B$21,0))),1))</f>
        <v/>
      </c>
      <c r="T147" s="30">
        <f>IF($A147="","",IFERROR(IF(INDEX('Your rates'!$C$22:$C$25,MATCH($N147,'Your rates'!$B$22:$B$25,0))&amp;""="",1,INDEX('Your rates'!$C$22:$C$25,MATCH($N147,'Your rates'!$B$22:$B$25,0))),1))</f>
        <v/>
      </c>
      <c r="U147" s="30">
        <f>IF($A147="","",IFERROR(IF(INDEX('Your rates'!$C$26:$C$30,MATCH($O147,'Your rates'!$B$26:$B$30,0))&amp;""="",1,INDEX('Your rates'!$C$26:$C$30,MATCH($O147,'Your rates'!$B$26:$B$30,0))),1))</f>
        <v/>
      </c>
      <c r="V147" s="29">
        <f>IF($A147="","",SUMPRODUCT(ISNUMBER(SEARCH('Your rates'!$B$31:$B$36,$P147))*'Your rates'!$C$31:$C$36))</f>
        <v/>
      </c>
    </row>
    <row r="148">
      <c r="A148" s="26">
        <f>IFERROR(TRIM(INDEX(Requests!$A148:$AN148,MATCH(Lists!$B$2,Requests!$A$1:$AN$1,0))&amp;""),"")</f>
        <v/>
      </c>
      <c r="B148" s="26">
        <f>IFERROR(TRIM(INDEX(Requests!$A148:$AN148,MATCH(Lists!$B$3,Requests!$A$1:$AN$1,0))&amp;""),"")</f>
        <v/>
      </c>
      <c r="C148" s="27">
        <f>IF(OR($A148="",$J148="",$K148="",$M148="",$N148="",'Your rates'!$C$5=""),"",ROUND(MAX(N('Your rates'!$C$37),('Your rates'!$C$5+$Q148+$R148)*$S148*$T148*$U148+$V148),2))</f>
        <v/>
      </c>
      <c r="D148" s="27">
        <f>IF(OR($C148="",N('Your rates'!$C$38)=0),"",ROUND($C148*'Your rates'!$C$38,2))</f>
        <v/>
      </c>
      <c r="E148" s="28">
        <f>IF($A148="","",MID(IF($I148=Lists!$B$13,", office or commercial space","")&amp;IF($L148=Lists!$B$14,", size not sure","")&amp;IF($M148=Lists!$B$15,", not cleaned in a while",""),3,200))</f>
        <v/>
      </c>
      <c r="F148" s="28">
        <f>IF($A148="","",MID(IF($J148="",", bedrooms","")&amp;IF($K148="",", bathrooms","")&amp;IF($M148="",", condition","")&amp;IF($N148="",", which clean","")&amp;IF($O148="",", how often",""),3,200))</f>
        <v/>
      </c>
      <c r="G148" s="28">
        <f>IF($A148="","",MID(IF('Your rates'!$C$5="",", base price","")&amp;IF(AND($J148&lt;&gt;"",IFERROR(INDEX('Your rates'!$C$6:$C$11,MATCH($J148,'Your rates'!$B$6:$B$11,0))&amp;"","")=""),", bedrooms","")&amp;IF(AND($K148&lt;&gt;"",IFERROR(INDEX('Your rates'!$C$12:$C$17,MATCH($K148,'Your rates'!$B$12:$B$17,0))&amp;"","")=""),", bathrooms","")&amp;IF(AND($M148&lt;&gt;"",IFERROR(INDEX('Your rates'!$C$18:$C$21,MATCH($M148,'Your rates'!$B$18:$B$21,0))&amp;"","")=""),", condition","")&amp;IF(AND($N148&lt;&gt;"",IFERROR(INDEX('Your rates'!$C$22:$C$25,MATCH($N148,'Your rates'!$B$22:$B$25,0))&amp;"","")=""),", type of clean","")&amp;IF(AND($O148&lt;&gt;"",IFERROR(INDEX('Your rates'!$C$26:$C$30,MATCH($O148,'Your rates'!$B$26:$B$30,0))&amp;"","")=""),", how often",""),3,200))</f>
        <v/>
      </c>
      <c r="H148" s="28">
        <f>IF($A148="","",IF($P148="","",IF(LEN($P148)-LEN(SUBSTITUTE($P148,",",""))+1&gt;SUMPRODUCT(ISNUMBER(SEARCH('Your rates'!$B$31:$B$36,$P148))*1),"Extra not on your list","")))</f>
        <v/>
      </c>
      <c r="I148" s="26">
        <f>IFERROR(TRIM(INDEX(Requests!$A148:$AN148,MATCH(Lists!$B$4,Requests!$A$1:$AN$1,0))&amp;""),"")</f>
        <v/>
      </c>
      <c r="J148" s="26">
        <f>IFERROR(TRIM(INDEX(Requests!$A148:$AN148,MATCH(Lists!$B$5,Requests!$A$1:$AN$1,0))&amp;""),"")</f>
        <v/>
      </c>
      <c r="K148" s="26">
        <f>IFERROR(TRIM(INDEX(Requests!$A148:$AN148,MATCH(Lists!$B$6,Requests!$A$1:$AN$1,0))&amp;""),"")</f>
        <v/>
      </c>
      <c r="L148" s="26">
        <f>IFERROR(TRIM(INDEX(Requests!$A148:$AN148,MATCH(Lists!$B$7,Requests!$A$1:$AN$1,0))&amp;""),"")</f>
        <v/>
      </c>
      <c r="M148" s="26">
        <f>IFERROR(TRIM(INDEX(Requests!$A148:$AN148,MATCH(Lists!$B$8,Requests!$A$1:$AN$1,0))&amp;""),"")</f>
        <v/>
      </c>
      <c r="N148" s="26">
        <f>IFERROR(TRIM(INDEX(Requests!$A148:$AN148,MATCH(Lists!$B$9,Requests!$A$1:$AN$1,0))&amp;""),"")</f>
        <v/>
      </c>
      <c r="O148" s="26">
        <f>IFERROR(TRIM(INDEX(Requests!$A148:$AN148,MATCH(Lists!$B$11,Requests!$A$1:$AN$1,0))&amp;""),"")</f>
        <v/>
      </c>
      <c r="P148" s="26">
        <f>IFERROR(TRIM(INDEX(Requests!$A148:$AN148,MATCH(Lists!$B$10,Requests!$A$1:$AN$1,0))&amp;""),"")</f>
        <v/>
      </c>
      <c r="Q148" s="29">
        <f>IF($A148="","",IFERROR(N(INDEX('Your rates'!$C$6:$C$11,MATCH($J148,'Your rates'!$B$6:$B$11,0))),0))</f>
        <v/>
      </c>
      <c r="R148" s="29">
        <f>IF($A148="","",IFERROR(N(INDEX('Your rates'!$C$12:$C$17,MATCH($K148,'Your rates'!$B$12:$B$17,0))),0))</f>
        <v/>
      </c>
      <c r="S148" s="30">
        <f>IF($A148="","",IFERROR(IF(INDEX('Your rates'!$C$18:$C$21,MATCH($M148,'Your rates'!$B$18:$B$21,0))&amp;""="",1,INDEX('Your rates'!$C$18:$C$21,MATCH($M148,'Your rates'!$B$18:$B$21,0))),1))</f>
        <v/>
      </c>
      <c r="T148" s="30">
        <f>IF($A148="","",IFERROR(IF(INDEX('Your rates'!$C$22:$C$25,MATCH($N148,'Your rates'!$B$22:$B$25,0))&amp;""="",1,INDEX('Your rates'!$C$22:$C$25,MATCH($N148,'Your rates'!$B$22:$B$25,0))),1))</f>
        <v/>
      </c>
      <c r="U148" s="30">
        <f>IF($A148="","",IFERROR(IF(INDEX('Your rates'!$C$26:$C$30,MATCH($O148,'Your rates'!$B$26:$B$30,0))&amp;""="",1,INDEX('Your rates'!$C$26:$C$30,MATCH($O148,'Your rates'!$B$26:$B$30,0))),1))</f>
        <v/>
      </c>
      <c r="V148" s="29">
        <f>IF($A148="","",SUMPRODUCT(ISNUMBER(SEARCH('Your rates'!$B$31:$B$36,$P148))*'Your rates'!$C$31:$C$36))</f>
        <v/>
      </c>
    </row>
    <row r="149">
      <c r="A149" s="26">
        <f>IFERROR(TRIM(INDEX(Requests!$A149:$AN149,MATCH(Lists!$B$2,Requests!$A$1:$AN$1,0))&amp;""),"")</f>
        <v/>
      </c>
      <c r="B149" s="26">
        <f>IFERROR(TRIM(INDEX(Requests!$A149:$AN149,MATCH(Lists!$B$3,Requests!$A$1:$AN$1,0))&amp;""),"")</f>
        <v/>
      </c>
      <c r="C149" s="27">
        <f>IF(OR($A149="",$J149="",$K149="",$M149="",$N149="",'Your rates'!$C$5=""),"",ROUND(MAX(N('Your rates'!$C$37),('Your rates'!$C$5+$Q149+$R149)*$S149*$T149*$U149+$V149),2))</f>
        <v/>
      </c>
      <c r="D149" s="27">
        <f>IF(OR($C149="",N('Your rates'!$C$38)=0),"",ROUND($C149*'Your rates'!$C$38,2))</f>
        <v/>
      </c>
      <c r="E149" s="28">
        <f>IF($A149="","",MID(IF($I149=Lists!$B$13,", office or commercial space","")&amp;IF($L149=Lists!$B$14,", size not sure","")&amp;IF($M149=Lists!$B$15,", not cleaned in a while",""),3,200))</f>
        <v/>
      </c>
      <c r="F149" s="28">
        <f>IF($A149="","",MID(IF($J149="",", bedrooms","")&amp;IF($K149="",", bathrooms","")&amp;IF($M149="",", condition","")&amp;IF($N149="",", which clean","")&amp;IF($O149="",", how often",""),3,200))</f>
        <v/>
      </c>
      <c r="G149" s="28">
        <f>IF($A149="","",MID(IF('Your rates'!$C$5="",", base price","")&amp;IF(AND($J149&lt;&gt;"",IFERROR(INDEX('Your rates'!$C$6:$C$11,MATCH($J149,'Your rates'!$B$6:$B$11,0))&amp;"","")=""),", bedrooms","")&amp;IF(AND($K149&lt;&gt;"",IFERROR(INDEX('Your rates'!$C$12:$C$17,MATCH($K149,'Your rates'!$B$12:$B$17,0))&amp;"","")=""),", bathrooms","")&amp;IF(AND($M149&lt;&gt;"",IFERROR(INDEX('Your rates'!$C$18:$C$21,MATCH($M149,'Your rates'!$B$18:$B$21,0))&amp;"","")=""),", condition","")&amp;IF(AND($N149&lt;&gt;"",IFERROR(INDEX('Your rates'!$C$22:$C$25,MATCH($N149,'Your rates'!$B$22:$B$25,0))&amp;"","")=""),", type of clean","")&amp;IF(AND($O149&lt;&gt;"",IFERROR(INDEX('Your rates'!$C$26:$C$30,MATCH($O149,'Your rates'!$B$26:$B$30,0))&amp;"","")=""),", how often",""),3,200))</f>
        <v/>
      </c>
      <c r="H149" s="28">
        <f>IF($A149="","",IF($P149="","",IF(LEN($P149)-LEN(SUBSTITUTE($P149,",",""))+1&gt;SUMPRODUCT(ISNUMBER(SEARCH('Your rates'!$B$31:$B$36,$P149))*1),"Extra not on your list","")))</f>
        <v/>
      </c>
      <c r="I149" s="26">
        <f>IFERROR(TRIM(INDEX(Requests!$A149:$AN149,MATCH(Lists!$B$4,Requests!$A$1:$AN$1,0))&amp;""),"")</f>
        <v/>
      </c>
      <c r="J149" s="26">
        <f>IFERROR(TRIM(INDEX(Requests!$A149:$AN149,MATCH(Lists!$B$5,Requests!$A$1:$AN$1,0))&amp;""),"")</f>
        <v/>
      </c>
      <c r="K149" s="26">
        <f>IFERROR(TRIM(INDEX(Requests!$A149:$AN149,MATCH(Lists!$B$6,Requests!$A$1:$AN$1,0))&amp;""),"")</f>
        <v/>
      </c>
      <c r="L149" s="26">
        <f>IFERROR(TRIM(INDEX(Requests!$A149:$AN149,MATCH(Lists!$B$7,Requests!$A$1:$AN$1,0))&amp;""),"")</f>
        <v/>
      </c>
      <c r="M149" s="26">
        <f>IFERROR(TRIM(INDEX(Requests!$A149:$AN149,MATCH(Lists!$B$8,Requests!$A$1:$AN$1,0))&amp;""),"")</f>
        <v/>
      </c>
      <c r="N149" s="26">
        <f>IFERROR(TRIM(INDEX(Requests!$A149:$AN149,MATCH(Lists!$B$9,Requests!$A$1:$AN$1,0))&amp;""),"")</f>
        <v/>
      </c>
      <c r="O149" s="26">
        <f>IFERROR(TRIM(INDEX(Requests!$A149:$AN149,MATCH(Lists!$B$11,Requests!$A$1:$AN$1,0))&amp;""),"")</f>
        <v/>
      </c>
      <c r="P149" s="26">
        <f>IFERROR(TRIM(INDEX(Requests!$A149:$AN149,MATCH(Lists!$B$10,Requests!$A$1:$AN$1,0))&amp;""),"")</f>
        <v/>
      </c>
      <c r="Q149" s="29">
        <f>IF($A149="","",IFERROR(N(INDEX('Your rates'!$C$6:$C$11,MATCH($J149,'Your rates'!$B$6:$B$11,0))),0))</f>
        <v/>
      </c>
      <c r="R149" s="29">
        <f>IF($A149="","",IFERROR(N(INDEX('Your rates'!$C$12:$C$17,MATCH($K149,'Your rates'!$B$12:$B$17,0))),0))</f>
        <v/>
      </c>
      <c r="S149" s="30">
        <f>IF($A149="","",IFERROR(IF(INDEX('Your rates'!$C$18:$C$21,MATCH($M149,'Your rates'!$B$18:$B$21,0))&amp;""="",1,INDEX('Your rates'!$C$18:$C$21,MATCH($M149,'Your rates'!$B$18:$B$21,0))),1))</f>
        <v/>
      </c>
      <c r="T149" s="30">
        <f>IF($A149="","",IFERROR(IF(INDEX('Your rates'!$C$22:$C$25,MATCH($N149,'Your rates'!$B$22:$B$25,0))&amp;""="",1,INDEX('Your rates'!$C$22:$C$25,MATCH($N149,'Your rates'!$B$22:$B$25,0))),1))</f>
        <v/>
      </c>
      <c r="U149" s="30">
        <f>IF($A149="","",IFERROR(IF(INDEX('Your rates'!$C$26:$C$30,MATCH($O149,'Your rates'!$B$26:$B$30,0))&amp;""="",1,INDEX('Your rates'!$C$26:$C$30,MATCH($O149,'Your rates'!$B$26:$B$30,0))),1))</f>
        <v/>
      </c>
      <c r="V149" s="29">
        <f>IF($A149="","",SUMPRODUCT(ISNUMBER(SEARCH('Your rates'!$B$31:$B$36,$P149))*'Your rates'!$C$31:$C$36))</f>
        <v/>
      </c>
    </row>
    <row r="150">
      <c r="A150" s="26">
        <f>IFERROR(TRIM(INDEX(Requests!$A150:$AN150,MATCH(Lists!$B$2,Requests!$A$1:$AN$1,0))&amp;""),"")</f>
        <v/>
      </c>
      <c r="B150" s="26">
        <f>IFERROR(TRIM(INDEX(Requests!$A150:$AN150,MATCH(Lists!$B$3,Requests!$A$1:$AN$1,0))&amp;""),"")</f>
        <v/>
      </c>
      <c r="C150" s="27">
        <f>IF(OR($A150="",$J150="",$K150="",$M150="",$N150="",'Your rates'!$C$5=""),"",ROUND(MAX(N('Your rates'!$C$37),('Your rates'!$C$5+$Q150+$R150)*$S150*$T150*$U150+$V150),2))</f>
        <v/>
      </c>
      <c r="D150" s="27">
        <f>IF(OR($C150="",N('Your rates'!$C$38)=0),"",ROUND($C150*'Your rates'!$C$38,2))</f>
        <v/>
      </c>
      <c r="E150" s="28">
        <f>IF($A150="","",MID(IF($I150=Lists!$B$13,", office or commercial space","")&amp;IF($L150=Lists!$B$14,", size not sure","")&amp;IF($M150=Lists!$B$15,", not cleaned in a while",""),3,200))</f>
        <v/>
      </c>
      <c r="F150" s="28">
        <f>IF($A150="","",MID(IF($J150="",", bedrooms","")&amp;IF($K150="",", bathrooms","")&amp;IF($M150="",", condition","")&amp;IF($N150="",", which clean","")&amp;IF($O150="",", how often",""),3,200))</f>
        <v/>
      </c>
      <c r="G150" s="28">
        <f>IF($A150="","",MID(IF('Your rates'!$C$5="",", base price","")&amp;IF(AND($J150&lt;&gt;"",IFERROR(INDEX('Your rates'!$C$6:$C$11,MATCH($J150,'Your rates'!$B$6:$B$11,0))&amp;"","")=""),", bedrooms","")&amp;IF(AND($K150&lt;&gt;"",IFERROR(INDEX('Your rates'!$C$12:$C$17,MATCH($K150,'Your rates'!$B$12:$B$17,0))&amp;"","")=""),", bathrooms","")&amp;IF(AND($M150&lt;&gt;"",IFERROR(INDEX('Your rates'!$C$18:$C$21,MATCH($M150,'Your rates'!$B$18:$B$21,0))&amp;"","")=""),", condition","")&amp;IF(AND($N150&lt;&gt;"",IFERROR(INDEX('Your rates'!$C$22:$C$25,MATCH($N150,'Your rates'!$B$22:$B$25,0))&amp;"","")=""),", type of clean","")&amp;IF(AND($O150&lt;&gt;"",IFERROR(INDEX('Your rates'!$C$26:$C$30,MATCH($O150,'Your rates'!$B$26:$B$30,0))&amp;"","")=""),", how often",""),3,200))</f>
        <v/>
      </c>
      <c r="H150" s="28">
        <f>IF($A150="","",IF($P150="","",IF(LEN($P150)-LEN(SUBSTITUTE($P150,",",""))+1&gt;SUMPRODUCT(ISNUMBER(SEARCH('Your rates'!$B$31:$B$36,$P150))*1),"Extra not on your list","")))</f>
        <v/>
      </c>
      <c r="I150" s="26">
        <f>IFERROR(TRIM(INDEX(Requests!$A150:$AN150,MATCH(Lists!$B$4,Requests!$A$1:$AN$1,0))&amp;""),"")</f>
        <v/>
      </c>
      <c r="J150" s="26">
        <f>IFERROR(TRIM(INDEX(Requests!$A150:$AN150,MATCH(Lists!$B$5,Requests!$A$1:$AN$1,0))&amp;""),"")</f>
        <v/>
      </c>
      <c r="K150" s="26">
        <f>IFERROR(TRIM(INDEX(Requests!$A150:$AN150,MATCH(Lists!$B$6,Requests!$A$1:$AN$1,0))&amp;""),"")</f>
        <v/>
      </c>
      <c r="L150" s="26">
        <f>IFERROR(TRIM(INDEX(Requests!$A150:$AN150,MATCH(Lists!$B$7,Requests!$A$1:$AN$1,0))&amp;""),"")</f>
        <v/>
      </c>
      <c r="M150" s="26">
        <f>IFERROR(TRIM(INDEX(Requests!$A150:$AN150,MATCH(Lists!$B$8,Requests!$A$1:$AN$1,0))&amp;""),"")</f>
        <v/>
      </c>
      <c r="N150" s="26">
        <f>IFERROR(TRIM(INDEX(Requests!$A150:$AN150,MATCH(Lists!$B$9,Requests!$A$1:$AN$1,0))&amp;""),"")</f>
        <v/>
      </c>
      <c r="O150" s="26">
        <f>IFERROR(TRIM(INDEX(Requests!$A150:$AN150,MATCH(Lists!$B$11,Requests!$A$1:$AN$1,0))&amp;""),"")</f>
        <v/>
      </c>
      <c r="P150" s="26">
        <f>IFERROR(TRIM(INDEX(Requests!$A150:$AN150,MATCH(Lists!$B$10,Requests!$A$1:$AN$1,0))&amp;""),"")</f>
        <v/>
      </c>
      <c r="Q150" s="29">
        <f>IF($A150="","",IFERROR(N(INDEX('Your rates'!$C$6:$C$11,MATCH($J150,'Your rates'!$B$6:$B$11,0))),0))</f>
        <v/>
      </c>
      <c r="R150" s="29">
        <f>IF($A150="","",IFERROR(N(INDEX('Your rates'!$C$12:$C$17,MATCH($K150,'Your rates'!$B$12:$B$17,0))),0))</f>
        <v/>
      </c>
      <c r="S150" s="30">
        <f>IF($A150="","",IFERROR(IF(INDEX('Your rates'!$C$18:$C$21,MATCH($M150,'Your rates'!$B$18:$B$21,0))&amp;""="",1,INDEX('Your rates'!$C$18:$C$21,MATCH($M150,'Your rates'!$B$18:$B$21,0))),1))</f>
        <v/>
      </c>
      <c r="T150" s="30">
        <f>IF($A150="","",IFERROR(IF(INDEX('Your rates'!$C$22:$C$25,MATCH($N150,'Your rates'!$B$22:$B$25,0))&amp;""="",1,INDEX('Your rates'!$C$22:$C$25,MATCH($N150,'Your rates'!$B$22:$B$25,0))),1))</f>
        <v/>
      </c>
      <c r="U150" s="30">
        <f>IF($A150="","",IFERROR(IF(INDEX('Your rates'!$C$26:$C$30,MATCH($O150,'Your rates'!$B$26:$B$30,0))&amp;""="",1,INDEX('Your rates'!$C$26:$C$30,MATCH($O150,'Your rates'!$B$26:$B$30,0))),1))</f>
        <v/>
      </c>
      <c r="V150" s="29">
        <f>IF($A150="","",SUMPRODUCT(ISNUMBER(SEARCH('Your rates'!$B$31:$B$36,$P150))*'Your rates'!$C$31:$C$36))</f>
        <v/>
      </c>
    </row>
    <row r="151">
      <c r="A151" s="26">
        <f>IFERROR(TRIM(INDEX(Requests!$A151:$AN151,MATCH(Lists!$B$2,Requests!$A$1:$AN$1,0))&amp;""),"")</f>
        <v/>
      </c>
      <c r="B151" s="26">
        <f>IFERROR(TRIM(INDEX(Requests!$A151:$AN151,MATCH(Lists!$B$3,Requests!$A$1:$AN$1,0))&amp;""),"")</f>
        <v/>
      </c>
      <c r="C151" s="27">
        <f>IF(OR($A151="",$J151="",$K151="",$M151="",$N151="",'Your rates'!$C$5=""),"",ROUND(MAX(N('Your rates'!$C$37),('Your rates'!$C$5+$Q151+$R151)*$S151*$T151*$U151+$V151),2))</f>
        <v/>
      </c>
      <c r="D151" s="27">
        <f>IF(OR($C151="",N('Your rates'!$C$38)=0),"",ROUND($C151*'Your rates'!$C$38,2))</f>
        <v/>
      </c>
      <c r="E151" s="28">
        <f>IF($A151="","",MID(IF($I151=Lists!$B$13,", office or commercial space","")&amp;IF($L151=Lists!$B$14,", size not sure","")&amp;IF($M151=Lists!$B$15,", not cleaned in a while",""),3,200))</f>
        <v/>
      </c>
      <c r="F151" s="28">
        <f>IF($A151="","",MID(IF($J151="",", bedrooms","")&amp;IF($K151="",", bathrooms","")&amp;IF($M151="",", condition","")&amp;IF($N151="",", which clean","")&amp;IF($O151="",", how often",""),3,200))</f>
        <v/>
      </c>
      <c r="G151" s="28">
        <f>IF($A151="","",MID(IF('Your rates'!$C$5="",", base price","")&amp;IF(AND($J151&lt;&gt;"",IFERROR(INDEX('Your rates'!$C$6:$C$11,MATCH($J151,'Your rates'!$B$6:$B$11,0))&amp;"","")=""),", bedrooms","")&amp;IF(AND($K151&lt;&gt;"",IFERROR(INDEX('Your rates'!$C$12:$C$17,MATCH($K151,'Your rates'!$B$12:$B$17,0))&amp;"","")=""),", bathrooms","")&amp;IF(AND($M151&lt;&gt;"",IFERROR(INDEX('Your rates'!$C$18:$C$21,MATCH($M151,'Your rates'!$B$18:$B$21,0))&amp;"","")=""),", condition","")&amp;IF(AND($N151&lt;&gt;"",IFERROR(INDEX('Your rates'!$C$22:$C$25,MATCH($N151,'Your rates'!$B$22:$B$25,0))&amp;"","")=""),", type of clean","")&amp;IF(AND($O151&lt;&gt;"",IFERROR(INDEX('Your rates'!$C$26:$C$30,MATCH($O151,'Your rates'!$B$26:$B$30,0))&amp;"","")=""),", how often",""),3,200))</f>
        <v/>
      </c>
      <c r="H151" s="28">
        <f>IF($A151="","",IF($P151="","",IF(LEN($P151)-LEN(SUBSTITUTE($P151,",",""))+1&gt;SUMPRODUCT(ISNUMBER(SEARCH('Your rates'!$B$31:$B$36,$P151))*1),"Extra not on your list","")))</f>
        <v/>
      </c>
      <c r="I151" s="26">
        <f>IFERROR(TRIM(INDEX(Requests!$A151:$AN151,MATCH(Lists!$B$4,Requests!$A$1:$AN$1,0))&amp;""),"")</f>
        <v/>
      </c>
      <c r="J151" s="26">
        <f>IFERROR(TRIM(INDEX(Requests!$A151:$AN151,MATCH(Lists!$B$5,Requests!$A$1:$AN$1,0))&amp;""),"")</f>
        <v/>
      </c>
      <c r="K151" s="26">
        <f>IFERROR(TRIM(INDEX(Requests!$A151:$AN151,MATCH(Lists!$B$6,Requests!$A$1:$AN$1,0))&amp;""),"")</f>
        <v/>
      </c>
      <c r="L151" s="26">
        <f>IFERROR(TRIM(INDEX(Requests!$A151:$AN151,MATCH(Lists!$B$7,Requests!$A$1:$AN$1,0))&amp;""),"")</f>
        <v/>
      </c>
      <c r="M151" s="26">
        <f>IFERROR(TRIM(INDEX(Requests!$A151:$AN151,MATCH(Lists!$B$8,Requests!$A$1:$AN$1,0))&amp;""),"")</f>
        <v/>
      </c>
      <c r="N151" s="26">
        <f>IFERROR(TRIM(INDEX(Requests!$A151:$AN151,MATCH(Lists!$B$9,Requests!$A$1:$AN$1,0))&amp;""),"")</f>
        <v/>
      </c>
      <c r="O151" s="26">
        <f>IFERROR(TRIM(INDEX(Requests!$A151:$AN151,MATCH(Lists!$B$11,Requests!$A$1:$AN$1,0))&amp;""),"")</f>
        <v/>
      </c>
      <c r="P151" s="26">
        <f>IFERROR(TRIM(INDEX(Requests!$A151:$AN151,MATCH(Lists!$B$10,Requests!$A$1:$AN$1,0))&amp;""),"")</f>
        <v/>
      </c>
      <c r="Q151" s="29">
        <f>IF($A151="","",IFERROR(N(INDEX('Your rates'!$C$6:$C$11,MATCH($J151,'Your rates'!$B$6:$B$11,0))),0))</f>
        <v/>
      </c>
      <c r="R151" s="29">
        <f>IF($A151="","",IFERROR(N(INDEX('Your rates'!$C$12:$C$17,MATCH($K151,'Your rates'!$B$12:$B$17,0))),0))</f>
        <v/>
      </c>
      <c r="S151" s="30">
        <f>IF($A151="","",IFERROR(IF(INDEX('Your rates'!$C$18:$C$21,MATCH($M151,'Your rates'!$B$18:$B$21,0))&amp;""="",1,INDEX('Your rates'!$C$18:$C$21,MATCH($M151,'Your rates'!$B$18:$B$21,0))),1))</f>
        <v/>
      </c>
      <c r="T151" s="30">
        <f>IF($A151="","",IFERROR(IF(INDEX('Your rates'!$C$22:$C$25,MATCH($N151,'Your rates'!$B$22:$B$25,0))&amp;""="",1,INDEX('Your rates'!$C$22:$C$25,MATCH($N151,'Your rates'!$B$22:$B$25,0))),1))</f>
        <v/>
      </c>
      <c r="U151" s="30">
        <f>IF($A151="","",IFERROR(IF(INDEX('Your rates'!$C$26:$C$30,MATCH($O151,'Your rates'!$B$26:$B$30,0))&amp;""="",1,INDEX('Your rates'!$C$26:$C$30,MATCH($O151,'Your rates'!$B$26:$B$30,0))),1))</f>
        <v/>
      </c>
      <c r="V151" s="29">
        <f>IF($A151="","",SUMPRODUCT(ISNUMBER(SEARCH('Your rates'!$B$31:$B$36,$P151))*'Your rates'!$C$31:$C$36))</f>
        <v/>
      </c>
    </row>
    <row r="152">
      <c r="A152" s="26">
        <f>IFERROR(TRIM(INDEX(Requests!$A152:$AN152,MATCH(Lists!$B$2,Requests!$A$1:$AN$1,0))&amp;""),"")</f>
        <v/>
      </c>
      <c r="B152" s="26">
        <f>IFERROR(TRIM(INDEX(Requests!$A152:$AN152,MATCH(Lists!$B$3,Requests!$A$1:$AN$1,0))&amp;""),"")</f>
        <v/>
      </c>
      <c r="C152" s="27">
        <f>IF(OR($A152="",$J152="",$K152="",$M152="",$N152="",'Your rates'!$C$5=""),"",ROUND(MAX(N('Your rates'!$C$37),('Your rates'!$C$5+$Q152+$R152)*$S152*$T152*$U152+$V152),2))</f>
        <v/>
      </c>
      <c r="D152" s="27">
        <f>IF(OR($C152="",N('Your rates'!$C$38)=0),"",ROUND($C152*'Your rates'!$C$38,2))</f>
        <v/>
      </c>
      <c r="E152" s="28">
        <f>IF($A152="","",MID(IF($I152=Lists!$B$13,", office or commercial space","")&amp;IF($L152=Lists!$B$14,", size not sure","")&amp;IF($M152=Lists!$B$15,", not cleaned in a while",""),3,200))</f>
        <v/>
      </c>
      <c r="F152" s="28">
        <f>IF($A152="","",MID(IF($J152="",", bedrooms","")&amp;IF($K152="",", bathrooms","")&amp;IF($M152="",", condition","")&amp;IF($N152="",", which clean","")&amp;IF($O152="",", how often",""),3,200))</f>
        <v/>
      </c>
      <c r="G152" s="28">
        <f>IF($A152="","",MID(IF('Your rates'!$C$5="",", base price","")&amp;IF(AND($J152&lt;&gt;"",IFERROR(INDEX('Your rates'!$C$6:$C$11,MATCH($J152,'Your rates'!$B$6:$B$11,0))&amp;"","")=""),", bedrooms","")&amp;IF(AND($K152&lt;&gt;"",IFERROR(INDEX('Your rates'!$C$12:$C$17,MATCH($K152,'Your rates'!$B$12:$B$17,0))&amp;"","")=""),", bathrooms","")&amp;IF(AND($M152&lt;&gt;"",IFERROR(INDEX('Your rates'!$C$18:$C$21,MATCH($M152,'Your rates'!$B$18:$B$21,0))&amp;"","")=""),", condition","")&amp;IF(AND($N152&lt;&gt;"",IFERROR(INDEX('Your rates'!$C$22:$C$25,MATCH($N152,'Your rates'!$B$22:$B$25,0))&amp;"","")=""),", type of clean","")&amp;IF(AND($O152&lt;&gt;"",IFERROR(INDEX('Your rates'!$C$26:$C$30,MATCH($O152,'Your rates'!$B$26:$B$30,0))&amp;"","")=""),", how often",""),3,200))</f>
        <v/>
      </c>
      <c r="H152" s="28">
        <f>IF($A152="","",IF($P152="","",IF(LEN($P152)-LEN(SUBSTITUTE($P152,",",""))+1&gt;SUMPRODUCT(ISNUMBER(SEARCH('Your rates'!$B$31:$B$36,$P152))*1),"Extra not on your list","")))</f>
        <v/>
      </c>
      <c r="I152" s="26">
        <f>IFERROR(TRIM(INDEX(Requests!$A152:$AN152,MATCH(Lists!$B$4,Requests!$A$1:$AN$1,0))&amp;""),"")</f>
        <v/>
      </c>
      <c r="J152" s="26">
        <f>IFERROR(TRIM(INDEX(Requests!$A152:$AN152,MATCH(Lists!$B$5,Requests!$A$1:$AN$1,0))&amp;""),"")</f>
        <v/>
      </c>
      <c r="K152" s="26">
        <f>IFERROR(TRIM(INDEX(Requests!$A152:$AN152,MATCH(Lists!$B$6,Requests!$A$1:$AN$1,0))&amp;""),"")</f>
        <v/>
      </c>
      <c r="L152" s="26">
        <f>IFERROR(TRIM(INDEX(Requests!$A152:$AN152,MATCH(Lists!$B$7,Requests!$A$1:$AN$1,0))&amp;""),"")</f>
        <v/>
      </c>
      <c r="M152" s="26">
        <f>IFERROR(TRIM(INDEX(Requests!$A152:$AN152,MATCH(Lists!$B$8,Requests!$A$1:$AN$1,0))&amp;""),"")</f>
        <v/>
      </c>
      <c r="N152" s="26">
        <f>IFERROR(TRIM(INDEX(Requests!$A152:$AN152,MATCH(Lists!$B$9,Requests!$A$1:$AN$1,0))&amp;""),"")</f>
        <v/>
      </c>
      <c r="O152" s="26">
        <f>IFERROR(TRIM(INDEX(Requests!$A152:$AN152,MATCH(Lists!$B$11,Requests!$A$1:$AN$1,0))&amp;""),"")</f>
        <v/>
      </c>
      <c r="P152" s="26">
        <f>IFERROR(TRIM(INDEX(Requests!$A152:$AN152,MATCH(Lists!$B$10,Requests!$A$1:$AN$1,0))&amp;""),"")</f>
        <v/>
      </c>
      <c r="Q152" s="29">
        <f>IF($A152="","",IFERROR(N(INDEX('Your rates'!$C$6:$C$11,MATCH($J152,'Your rates'!$B$6:$B$11,0))),0))</f>
        <v/>
      </c>
      <c r="R152" s="29">
        <f>IF($A152="","",IFERROR(N(INDEX('Your rates'!$C$12:$C$17,MATCH($K152,'Your rates'!$B$12:$B$17,0))),0))</f>
        <v/>
      </c>
      <c r="S152" s="30">
        <f>IF($A152="","",IFERROR(IF(INDEX('Your rates'!$C$18:$C$21,MATCH($M152,'Your rates'!$B$18:$B$21,0))&amp;""="",1,INDEX('Your rates'!$C$18:$C$21,MATCH($M152,'Your rates'!$B$18:$B$21,0))),1))</f>
        <v/>
      </c>
      <c r="T152" s="30">
        <f>IF($A152="","",IFERROR(IF(INDEX('Your rates'!$C$22:$C$25,MATCH($N152,'Your rates'!$B$22:$B$25,0))&amp;""="",1,INDEX('Your rates'!$C$22:$C$25,MATCH($N152,'Your rates'!$B$22:$B$25,0))),1))</f>
        <v/>
      </c>
      <c r="U152" s="30">
        <f>IF($A152="","",IFERROR(IF(INDEX('Your rates'!$C$26:$C$30,MATCH($O152,'Your rates'!$B$26:$B$30,0))&amp;""="",1,INDEX('Your rates'!$C$26:$C$30,MATCH($O152,'Your rates'!$B$26:$B$30,0))),1))</f>
        <v/>
      </c>
      <c r="V152" s="29">
        <f>IF($A152="","",SUMPRODUCT(ISNUMBER(SEARCH('Your rates'!$B$31:$B$36,$P152))*'Your rates'!$C$31:$C$36))</f>
        <v/>
      </c>
    </row>
    <row r="153">
      <c r="A153" s="26">
        <f>IFERROR(TRIM(INDEX(Requests!$A153:$AN153,MATCH(Lists!$B$2,Requests!$A$1:$AN$1,0))&amp;""),"")</f>
        <v/>
      </c>
      <c r="B153" s="26">
        <f>IFERROR(TRIM(INDEX(Requests!$A153:$AN153,MATCH(Lists!$B$3,Requests!$A$1:$AN$1,0))&amp;""),"")</f>
        <v/>
      </c>
      <c r="C153" s="27">
        <f>IF(OR($A153="",$J153="",$K153="",$M153="",$N153="",'Your rates'!$C$5=""),"",ROUND(MAX(N('Your rates'!$C$37),('Your rates'!$C$5+$Q153+$R153)*$S153*$T153*$U153+$V153),2))</f>
        <v/>
      </c>
      <c r="D153" s="27">
        <f>IF(OR($C153="",N('Your rates'!$C$38)=0),"",ROUND($C153*'Your rates'!$C$38,2))</f>
        <v/>
      </c>
      <c r="E153" s="28">
        <f>IF($A153="","",MID(IF($I153=Lists!$B$13,", office or commercial space","")&amp;IF($L153=Lists!$B$14,", size not sure","")&amp;IF($M153=Lists!$B$15,", not cleaned in a while",""),3,200))</f>
        <v/>
      </c>
      <c r="F153" s="28">
        <f>IF($A153="","",MID(IF($J153="",", bedrooms","")&amp;IF($K153="",", bathrooms","")&amp;IF($M153="",", condition","")&amp;IF($N153="",", which clean","")&amp;IF($O153="",", how often",""),3,200))</f>
        <v/>
      </c>
      <c r="G153" s="28">
        <f>IF($A153="","",MID(IF('Your rates'!$C$5="",", base price","")&amp;IF(AND($J153&lt;&gt;"",IFERROR(INDEX('Your rates'!$C$6:$C$11,MATCH($J153,'Your rates'!$B$6:$B$11,0))&amp;"","")=""),", bedrooms","")&amp;IF(AND($K153&lt;&gt;"",IFERROR(INDEX('Your rates'!$C$12:$C$17,MATCH($K153,'Your rates'!$B$12:$B$17,0))&amp;"","")=""),", bathrooms","")&amp;IF(AND($M153&lt;&gt;"",IFERROR(INDEX('Your rates'!$C$18:$C$21,MATCH($M153,'Your rates'!$B$18:$B$21,0))&amp;"","")=""),", condition","")&amp;IF(AND($N153&lt;&gt;"",IFERROR(INDEX('Your rates'!$C$22:$C$25,MATCH($N153,'Your rates'!$B$22:$B$25,0))&amp;"","")=""),", type of clean","")&amp;IF(AND($O153&lt;&gt;"",IFERROR(INDEX('Your rates'!$C$26:$C$30,MATCH($O153,'Your rates'!$B$26:$B$30,0))&amp;"","")=""),", how often",""),3,200))</f>
        <v/>
      </c>
      <c r="H153" s="28">
        <f>IF($A153="","",IF($P153="","",IF(LEN($P153)-LEN(SUBSTITUTE($P153,",",""))+1&gt;SUMPRODUCT(ISNUMBER(SEARCH('Your rates'!$B$31:$B$36,$P153))*1),"Extra not on your list","")))</f>
        <v/>
      </c>
      <c r="I153" s="26">
        <f>IFERROR(TRIM(INDEX(Requests!$A153:$AN153,MATCH(Lists!$B$4,Requests!$A$1:$AN$1,0))&amp;""),"")</f>
        <v/>
      </c>
      <c r="J153" s="26">
        <f>IFERROR(TRIM(INDEX(Requests!$A153:$AN153,MATCH(Lists!$B$5,Requests!$A$1:$AN$1,0))&amp;""),"")</f>
        <v/>
      </c>
      <c r="K153" s="26">
        <f>IFERROR(TRIM(INDEX(Requests!$A153:$AN153,MATCH(Lists!$B$6,Requests!$A$1:$AN$1,0))&amp;""),"")</f>
        <v/>
      </c>
      <c r="L153" s="26">
        <f>IFERROR(TRIM(INDEX(Requests!$A153:$AN153,MATCH(Lists!$B$7,Requests!$A$1:$AN$1,0))&amp;""),"")</f>
        <v/>
      </c>
      <c r="M153" s="26">
        <f>IFERROR(TRIM(INDEX(Requests!$A153:$AN153,MATCH(Lists!$B$8,Requests!$A$1:$AN$1,0))&amp;""),"")</f>
        <v/>
      </c>
      <c r="N153" s="26">
        <f>IFERROR(TRIM(INDEX(Requests!$A153:$AN153,MATCH(Lists!$B$9,Requests!$A$1:$AN$1,0))&amp;""),"")</f>
        <v/>
      </c>
      <c r="O153" s="26">
        <f>IFERROR(TRIM(INDEX(Requests!$A153:$AN153,MATCH(Lists!$B$11,Requests!$A$1:$AN$1,0))&amp;""),"")</f>
        <v/>
      </c>
      <c r="P153" s="26">
        <f>IFERROR(TRIM(INDEX(Requests!$A153:$AN153,MATCH(Lists!$B$10,Requests!$A$1:$AN$1,0))&amp;""),"")</f>
        <v/>
      </c>
      <c r="Q153" s="29">
        <f>IF($A153="","",IFERROR(N(INDEX('Your rates'!$C$6:$C$11,MATCH($J153,'Your rates'!$B$6:$B$11,0))),0))</f>
        <v/>
      </c>
      <c r="R153" s="29">
        <f>IF($A153="","",IFERROR(N(INDEX('Your rates'!$C$12:$C$17,MATCH($K153,'Your rates'!$B$12:$B$17,0))),0))</f>
        <v/>
      </c>
      <c r="S153" s="30">
        <f>IF($A153="","",IFERROR(IF(INDEX('Your rates'!$C$18:$C$21,MATCH($M153,'Your rates'!$B$18:$B$21,0))&amp;""="",1,INDEX('Your rates'!$C$18:$C$21,MATCH($M153,'Your rates'!$B$18:$B$21,0))),1))</f>
        <v/>
      </c>
      <c r="T153" s="30">
        <f>IF($A153="","",IFERROR(IF(INDEX('Your rates'!$C$22:$C$25,MATCH($N153,'Your rates'!$B$22:$B$25,0))&amp;""="",1,INDEX('Your rates'!$C$22:$C$25,MATCH($N153,'Your rates'!$B$22:$B$25,0))),1))</f>
        <v/>
      </c>
      <c r="U153" s="30">
        <f>IF($A153="","",IFERROR(IF(INDEX('Your rates'!$C$26:$C$30,MATCH($O153,'Your rates'!$B$26:$B$30,0))&amp;""="",1,INDEX('Your rates'!$C$26:$C$30,MATCH($O153,'Your rates'!$B$26:$B$30,0))),1))</f>
        <v/>
      </c>
      <c r="V153" s="29">
        <f>IF($A153="","",SUMPRODUCT(ISNUMBER(SEARCH('Your rates'!$B$31:$B$36,$P153))*'Your rates'!$C$31:$C$36))</f>
        <v/>
      </c>
    </row>
    <row r="154">
      <c r="A154" s="26">
        <f>IFERROR(TRIM(INDEX(Requests!$A154:$AN154,MATCH(Lists!$B$2,Requests!$A$1:$AN$1,0))&amp;""),"")</f>
        <v/>
      </c>
      <c r="B154" s="26">
        <f>IFERROR(TRIM(INDEX(Requests!$A154:$AN154,MATCH(Lists!$B$3,Requests!$A$1:$AN$1,0))&amp;""),"")</f>
        <v/>
      </c>
      <c r="C154" s="27">
        <f>IF(OR($A154="",$J154="",$K154="",$M154="",$N154="",'Your rates'!$C$5=""),"",ROUND(MAX(N('Your rates'!$C$37),('Your rates'!$C$5+$Q154+$R154)*$S154*$T154*$U154+$V154),2))</f>
        <v/>
      </c>
      <c r="D154" s="27">
        <f>IF(OR($C154="",N('Your rates'!$C$38)=0),"",ROUND($C154*'Your rates'!$C$38,2))</f>
        <v/>
      </c>
      <c r="E154" s="28">
        <f>IF($A154="","",MID(IF($I154=Lists!$B$13,", office or commercial space","")&amp;IF($L154=Lists!$B$14,", size not sure","")&amp;IF($M154=Lists!$B$15,", not cleaned in a while",""),3,200))</f>
        <v/>
      </c>
      <c r="F154" s="28">
        <f>IF($A154="","",MID(IF($J154="",", bedrooms","")&amp;IF($K154="",", bathrooms","")&amp;IF($M154="",", condition","")&amp;IF($N154="",", which clean","")&amp;IF($O154="",", how often",""),3,200))</f>
        <v/>
      </c>
      <c r="G154" s="28">
        <f>IF($A154="","",MID(IF('Your rates'!$C$5="",", base price","")&amp;IF(AND($J154&lt;&gt;"",IFERROR(INDEX('Your rates'!$C$6:$C$11,MATCH($J154,'Your rates'!$B$6:$B$11,0))&amp;"","")=""),", bedrooms","")&amp;IF(AND($K154&lt;&gt;"",IFERROR(INDEX('Your rates'!$C$12:$C$17,MATCH($K154,'Your rates'!$B$12:$B$17,0))&amp;"","")=""),", bathrooms","")&amp;IF(AND($M154&lt;&gt;"",IFERROR(INDEX('Your rates'!$C$18:$C$21,MATCH($M154,'Your rates'!$B$18:$B$21,0))&amp;"","")=""),", condition","")&amp;IF(AND($N154&lt;&gt;"",IFERROR(INDEX('Your rates'!$C$22:$C$25,MATCH($N154,'Your rates'!$B$22:$B$25,0))&amp;"","")=""),", type of clean","")&amp;IF(AND($O154&lt;&gt;"",IFERROR(INDEX('Your rates'!$C$26:$C$30,MATCH($O154,'Your rates'!$B$26:$B$30,0))&amp;"","")=""),", how often",""),3,200))</f>
        <v/>
      </c>
      <c r="H154" s="28">
        <f>IF($A154="","",IF($P154="","",IF(LEN($P154)-LEN(SUBSTITUTE($P154,",",""))+1&gt;SUMPRODUCT(ISNUMBER(SEARCH('Your rates'!$B$31:$B$36,$P154))*1),"Extra not on your list","")))</f>
        <v/>
      </c>
      <c r="I154" s="26">
        <f>IFERROR(TRIM(INDEX(Requests!$A154:$AN154,MATCH(Lists!$B$4,Requests!$A$1:$AN$1,0))&amp;""),"")</f>
        <v/>
      </c>
      <c r="J154" s="26">
        <f>IFERROR(TRIM(INDEX(Requests!$A154:$AN154,MATCH(Lists!$B$5,Requests!$A$1:$AN$1,0))&amp;""),"")</f>
        <v/>
      </c>
      <c r="K154" s="26">
        <f>IFERROR(TRIM(INDEX(Requests!$A154:$AN154,MATCH(Lists!$B$6,Requests!$A$1:$AN$1,0))&amp;""),"")</f>
        <v/>
      </c>
      <c r="L154" s="26">
        <f>IFERROR(TRIM(INDEX(Requests!$A154:$AN154,MATCH(Lists!$B$7,Requests!$A$1:$AN$1,0))&amp;""),"")</f>
        <v/>
      </c>
      <c r="M154" s="26">
        <f>IFERROR(TRIM(INDEX(Requests!$A154:$AN154,MATCH(Lists!$B$8,Requests!$A$1:$AN$1,0))&amp;""),"")</f>
        <v/>
      </c>
      <c r="N154" s="26">
        <f>IFERROR(TRIM(INDEX(Requests!$A154:$AN154,MATCH(Lists!$B$9,Requests!$A$1:$AN$1,0))&amp;""),"")</f>
        <v/>
      </c>
      <c r="O154" s="26">
        <f>IFERROR(TRIM(INDEX(Requests!$A154:$AN154,MATCH(Lists!$B$11,Requests!$A$1:$AN$1,0))&amp;""),"")</f>
        <v/>
      </c>
      <c r="P154" s="26">
        <f>IFERROR(TRIM(INDEX(Requests!$A154:$AN154,MATCH(Lists!$B$10,Requests!$A$1:$AN$1,0))&amp;""),"")</f>
        <v/>
      </c>
      <c r="Q154" s="29">
        <f>IF($A154="","",IFERROR(N(INDEX('Your rates'!$C$6:$C$11,MATCH($J154,'Your rates'!$B$6:$B$11,0))),0))</f>
        <v/>
      </c>
      <c r="R154" s="29">
        <f>IF($A154="","",IFERROR(N(INDEX('Your rates'!$C$12:$C$17,MATCH($K154,'Your rates'!$B$12:$B$17,0))),0))</f>
        <v/>
      </c>
      <c r="S154" s="30">
        <f>IF($A154="","",IFERROR(IF(INDEX('Your rates'!$C$18:$C$21,MATCH($M154,'Your rates'!$B$18:$B$21,0))&amp;""="",1,INDEX('Your rates'!$C$18:$C$21,MATCH($M154,'Your rates'!$B$18:$B$21,0))),1))</f>
        <v/>
      </c>
      <c r="T154" s="30">
        <f>IF($A154="","",IFERROR(IF(INDEX('Your rates'!$C$22:$C$25,MATCH($N154,'Your rates'!$B$22:$B$25,0))&amp;""="",1,INDEX('Your rates'!$C$22:$C$25,MATCH($N154,'Your rates'!$B$22:$B$25,0))),1))</f>
        <v/>
      </c>
      <c r="U154" s="30">
        <f>IF($A154="","",IFERROR(IF(INDEX('Your rates'!$C$26:$C$30,MATCH($O154,'Your rates'!$B$26:$B$30,0))&amp;""="",1,INDEX('Your rates'!$C$26:$C$30,MATCH($O154,'Your rates'!$B$26:$B$30,0))),1))</f>
        <v/>
      </c>
      <c r="V154" s="29">
        <f>IF($A154="","",SUMPRODUCT(ISNUMBER(SEARCH('Your rates'!$B$31:$B$36,$P154))*'Your rates'!$C$31:$C$36))</f>
        <v/>
      </c>
    </row>
    <row r="155">
      <c r="A155" s="26">
        <f>IFERROR(TRIM(INDEX(Requests!$A155:$AN155,MATCH(Lists!$B$2,Requests!$A$1:$AN$1,0))&amp;""),"")</f>
        <v/>
      </c>
      <c r="B155" s="26">
        <f>IFERROR(TRIM(INDEX(Requests!$A155:$AN155,MATCH(Lists!$B$3,Requests!$A$1:$AN$1,0))&amp;""),"")</f>
        <v/>
      </c>
      <c r="C155" s="27">
        <f>IF(OR($A155="",$J155="",$K155="",$M155="",$N155="",'Your rates'!$C$5=""),"",ROUND(MAX(N('Your rates'!$C$37),('Your rates'!$C$5+$Q155+$R155)*$S155*$T155*$U155+$V155),2))</f>
        <v/>
      </c>
      <c r="D155" s="27">
        <f>IF(OR($C155="",N('Your rates'!$C$38)=0),"",ROUND($C155*'Your rates'!$C$38,2))</f>
        <v/>
      </c>
      <c r="E155" s="28">
        <f>IF($A155="","",MID(IF($I155=Lists!$B$13,", office or commercial space","")&amp;IF($L155=Lists!$B$14,", size not sure","")&amp;IF($M155=Lists!$B$15,", not cleaned in a while",""),3,200))</f>
        <v/>
      </c>
      <c r="F155" s="28">
        <f>IF($A155="","",MID(IF($J155="",", bedrooms","")&amp;IF($K155="",", bathrooms","")&amp;IF($M155="",", condition","")&amp;IF($N155="",", which clean","")&amp;IF($O155="",", how often",""),3,200))</f>
        <v/>
      </c>
      <c r="G155" s="28">
        <f>IF($A155="","",MID(IF('Your rates'!$C$5="",", base price","")&amp;IF(AND($J155&lt;&gt;"",IFERROR(INDEX('Your rates'!$C$6:$C$11,MATCH($J155,'Your rates'!$B$6:$B$11,0))&amp;"","")=""),", bedrooms","")&amp;IF(AND($K155&lt;&gt;"",IFERROR(INDEX('Your rates'!$C$12:$C$17,MATCH($K155,'Your rates'!$B$12:$B$17,0))&amp;"","")=""),", bathrooms","")&amp;IF(AND($M155&lt;&gt;"",IFERROR(INDEX('Your rates'!$C$18:$C$21,MATCH($M155,'Your rates'!$B$18:$B$21,0))&amp;"","")=""),", condition","")&amp;IF(AND($N155&lt;&gt;"",IFERROR(INDEX('Your rates'!$C$22:$C$25,MATCH($N155,'Your rates'!$B$22:$B$25,0))&amp;"","")=""),", type of clean","")&amp;IF(AND($O155&lt;&gt;"",IFERROR(INDEX('Your rates'!$C$26:$C$30,MATCH($O155,'Your rates'!$B$26:$B$30,0))&amp;"","")=""),", how often",""),3,200))</f>
        <v/>
      </c>
      <c r="H155" s="28">
        <f>IF($A155="","",IF($P155="","",IF(LEN($P155)-LEN(SUBSTITUTE($P155,",",""))+1&gt;SUMPRODUCT(ISNUMBER(SEARCH('Your rates'!$B$31:$B$36,$P155))*1),"Extra not on your list","")))</f>
        <v/>
      </c>
      <c r="I155" s="26">
        <f>IFERROR(TRIM(INDEX(Requests!$A155:$AN155,MATCH(Lists!$B$4,Requests!$A$1:$AN$1,0))&amp;""),"")</f>
        <v/>
      </c>
      <c r="J155" s="26">
        <f>IFERROR(TRIM(INDEX(Requests!$A155:$AN155,MATCH(Lists!$B$5,Requests!$A$1:$AN$1,0))&amp;""),"")</f>
        <v/>
      </c>
      <c r="K155" s="26">
        <f>IFERROR(TRIM(INDEX(Requests!$A155:$AN155,MATCH(Lists!$B$6,Requests!$A$1:$AN$1,0))&amp;""),"")</f>
        <v/>
      </c>
      <c r="L155" s="26">
        <f>IFERROR(TRIM(INDEX(Requests!$A155:$AN155,MATCH(Lists!$B$7,Requests!$A$1:$AN$1,0))&amp;""),"")</f>
        <v/>
      </c>
      <c r="M155" s="26">
        <f>IFERROR(TRIM(INDEX(Requests!$A155:$AN155,MATCH(Lists!$B$8,Requests!$A$1:$AN$1,0))&amp;""),"")</f>
        <v/>
      </c>
      <c r="N155" s="26">
        <f>IFERROR(TRIM(INDEX(Requests!$A155:$AN155,MATCH(Lists!$B$9,Requests!$A$1:$AN$1,0))&amp;""),"")</f>
        <v/>
      </c>
      <c r="O155" s="26">
        <f>IFERROR(TRIM(INDEX(Requests!$A155:$AN155,MATCH(Lists!$B$11,Requests!$A$1:$AN$1,0))&amp;""),"")</f>
        <v/>
      </c>
      <c r="P155" s="26">
        <f>IFERROR(TRIM(INDEX(Requests!$A155:$AN155,MATCH(Lists!$B$10,Requests!$A$1:$AN$1,0))&amp;""),"")</f>
        <v/>
      </c>
      <c r="Q155" s="29">
        <f>IF($A155="","",IFERROR(N(INDEX('Your rates'!$C$6:$C$11,MATCH($J155,'Your rates'!$B$6:$B$11,0))),0))</f>
        <v/>
      </c>
      <c r="R155" s="29">
        <f>IF($A155="","",IFERROR(N(INDEX('Your rates'!$C$12:$C$17,MATCH($K155,'Your rates'!$B$12:$B$17,0))),0))</f>
        <v/>
      </c>
      <c r="S155" s="30">
        <f>IF($A155="","",IFERROR(IF(INDEX('Your rates'!$C$18:$C$21,MATCH($M155,'Your rates'!$B$18:$B$21,0))&amp;""="",1,INDEX('Your rates'!$C$18:$C$21,MATCH($M155,'Your rates'!$B$18:$B$21,0))),1))</f>
        <v/>
      </c>
      <c r="T155" s="30">
        <f>IF($A155="","",IFERROR(IF(INDEX('Your rates'!$C$22:$C$25,MATCH($N155,'Your rates'!$B$22:$B$25,0))&amp;""="",1,INDEX('Your rates'!$C$22:$C$25,MATCH($N155,'Your rates'!$B$22:$B$25,0))),1))</f>
        <v/>
      </c>
      <c r="U155" s="30">
        <f>IF($A155="","",IFERROR(IF(INDEX('Your rates'!$C$26:$C$30,MATCH($O155,'Your rates'!$B$26:$B$30,0))&amp;""="",1,INDEX('Your rates'!$C$26:$C$30,MATCH($O155,'Your rates'!$B$26:$B$30,0))),1))</f>
        <v/>
      </c>
      <c r="V155" s="29">
        <f>IF($A155="","",SUMPRODUCT(ISNUMBER(SEARCH('Your rates'!$B$31:$B$36,$P155))*'Your rates'!$C$31:$C$36))</f>
        <v/>
      </c>
    </row>
    <row r="156">
      <c r="A156" s="26">
        <f>IFERROR(TRIM(INDEX(Requests!$A156:$AN156,MATCH(Lists!$B$2,Requests!$A$1:$AN$1,0))&amp;""),"")</f>
        <v/>
      </c>
      <c r="B156" s="26">
        <f>IFERROR(TRIM(INDEX(Requests!$A156:$AN156,MATCH(Lists!$B$3,Requests!$A$1:$AN$1,0))&amp;""),"")</f>
        <v/>
      </c>
      <c r="C156" s="27">
        <f>IF(OR($A156="",$J156="",$K156="",$M156="",$N156="",'Your rates'!$C$5=""),"",ROUND(MAX(N('Your rates'!$C$37),('Your rates'!$C$5+$Q156+$R156)*$S156*$T156*$U156+$V156),2))</f>
        <v/>
      </c>
      <c r="D156" s="27">
        <f>IF(OR($C156="",N('Your rates'!$C$38)=0),"",ROUND($C156*'Your rates'!$C$38,2))</f>
        <v/>
      </c>
      <c r="E156" s="28">
        <f>IF($A156="","",MID(IF($I156=Lists!$B$13,", office or commercial space","")&amp;IF($L156=Lists!$B$14,", size not sure","")&amp;IF($M156=Lists!$B$15,", not cleaned in a while",""),3,200))</f>
        <v/>
      </c>
      <c r="F156" s="28">
        <f>IF($A156="","",MID(IF($J156="",", bedrooms","")&amp;IF($K156="",", bathrooms","")&amp;IF($M156="",", condition","")&amp;IF($N156="",", which clean","")&amp;IF($O156="",", how often",""),3,200))</f>
        <v/>
      </c>
      <c r="G156" s="28">
        <f>IF($A156="","",MID(IF('Your rates'!$C$5="",", base price","")&amp;IF(AND($J156&lt;&gt;"",IFERROR(INDEX('Your rates'!$C$6:$C$11,MATCH($J156,'Your rates'!$B$6:$B$11,0))&amp;"","")=""),", bedrooms","")&amp;IF(AND($K156&lt;&gt;"",IFERROR(INDEX('Your rates'!$C$12:$C$17,MATCH($K156,'Your rates'!$B$12:$B$17,0))&amp;"","")=""),", bathrooms","")&amp;IF(AND($M156&lt;&gt;"",IFERROR(INDEX('Your rates'!$C$18:$C$21,MATCH($M156,'Your rates'!$B$18:$B$21,0))&amp;"","")=""),", condition","")&amp;IF(AND($N156&lt;&gt;"",IFERROR(INDEX('Your rates'!$C$22:$C$25,MATCH($N156,'Your rates'!$B$22:$B$25,0))&amp;"","")=""),", type of clean","")&amp;IF(AND($O156&lt;&gt;"",IFERROR(INDEX('Your rates'!$C$26:$C$30,MATCH($O156,'Your rates'!$B$26:$B$30,0))&amp;"","")=""),", how often",""),3,200))</f>
        <v/>
      </c>
      <c r="H156" s="28">
        <f>IF($A156="","",IF($P156="","",IF(LEN($P156)-LEN(SUBSTITUTE($P156,",",""))+1&gt;SUMPRODUCT(ISNUMBER(SEARCH('Your rates'!$B$31:$B$36,$P156))*1),"Extra not on your list","")))</f>
        <v/>
      </c>
      <c r="I156" s="26">
        <f>IFERROR(TRIM(INDEX(Requests!$A156:$AN156,MATCH(Lists!$B$4,Requests!$A$1:$AN$1,0))&amp;""),"")</f>
        <v/>
      </c>
      <c r="J156" s="26">
        <f>IFERROR(TRIM(INDEX(Requests!$A156:$AN156,MATCH(Lists!$B$5,Requests!$A$1:$AN$1,0))&amp;""),"")</f>
        <v/>
      </c>
      <c r="K156" s="26">
        <f>IFERROR(TRIM(INDEX(Requests!$A156:$AN156,MATCH(Lists!$B$6,Requests!$A$1:$AN$1,0))&amp;""),"")</f>
        <v/>
      </c>
      <c r="L156" s="26">
        <f>IFERROR(TRIM(INDEX(Requests!$A156:$AN156,MATCH(Lists!$B$7,Requests!$A$1:$AN$1,0))&amp;""),"")</f>
        <v/>
      </c>
      <c r="M156" s="26">
        <f>IFERROR(TRIM(INDEX(Requests!$A156:$AN156,MATCH(Lists!$B$8,Requests!$A$1:$AN$1,0))&amp;""),"")</f>
        <v/>
      </c>
      <c r="N156" s="26">
        <f>IFERROR(TRIM(INDEX(Requests!$A156:$AN156,MATCH(Lists!$B$9,Requests!$A$1:$AN$1,0))&amp;""),"")</f>
        <v/>
      </c>
      <c r="O156" s="26">
        <f>IFERROR(TRIM(INDEX(Requests!$A156:$AN156,MATCH(Lists!$B$11,Requests!$A$1:$AN$1,0))&amp;""),"")</f>
        <v/>
      </c>
      <c r="P156" s="26">
        <f>IFERROR(TRIM(INDEX(Requests!$A156:$AN156,MATCH(Lists!$B$10,Requests!$A$1:$AN$1,0))&amp;""),"")</f>
        <v/>
      </c>
      <c r="Q156" s="29">
        <f>IF($A156="","",IFERROR(N(INDEX('Your rates'!$C$6:$C$11,MATCH($J156,'Your rates'!$B$6:$B$11,0))),0))</f>
        <v/>
      </c>
      <c r="R156" s="29">
        <f>IF($A156="","",IFERROR(N(INDEX('Your rates'!$C$12:$C$17,MATCH($K156,'Your rates'!$B$12:$B$17,0))),0))</f>
        <v/>
      </c>
      <c r="S156" s="30">
        <f>IF($A156="","",IFERROR(IF(INDEX('Your rates'!$C$18:$C$21,MATCH($M156,'Your rates'!$B$18:$B$21,0))&amp;""="",1,INDEX('Your rates'!$C$18:$C$21,MATCH($M156,'Your rates'!$B$18:$B$21,0))),1))</f>
        <v/>
      </c>
      <c r="T156" s="30">
        <f>IF($A156="","",IFERROR(IF(INDEX('Your rates'!$C$22:$C$25,MATCH($N156,'Your rates'!$B$22:$B$25,0))&amp;""="",1,INDEX('Your rates'!$C$22:$C$25,MATCH($N156,'Your rates'!$B$22:$B$25,0))),1))</f>
        <v/>
      </c>
      <c r="U156" s="30">
        <f>IF($A156="","",IFERROR(IF(INDEX('Your rates'!$C$26:$C$30,MATCH($O156,'Your rates'!$B$26:$B$30,0))&amp;""="",1,INDEX('Your rates'!$C$26:$C$30,MATCH($O156,'Your rates'!$B$26:$B$30,0))),1))</f>
        <v/>
      </c>
      <c r="V156" s="29">
        <f>IF($A156="","",SUMPRODUCT(ISNUMBER(SEARCH('Your rates'!$B$31:$B$36,$P156))*'Your rates'!$C$31:$C$36))</f>
        <v/>
      </c>
    </row>
    <row r="157">
      <c r="A157" s="26">
        <f>IFERROR(TRIM(INDEX(Requests!$A157:$AN157,MATCH(Lists!$B$2,Requests!$A$1:$AN$1,0))&amp;""),"")</f>
        <v/>
      </c>
      <c r="B157" s="26">
        <f>IFERROR(TRIM(INDEX(Requests!$A157:$AN157,MATCH(Lists!$B$3,Requests!$A$1:$AN$1,0))&amp;""),"")</f>
        <v/>
      </c>
      <c r="C157" s="27">
        <f>IF(OR($A157="",$J157="",$K157="",$M157="",$N157="",'Your rates'!$C$5=""),"",ROUND(MAX(N('Your rates'!$C$37),('Your rates'!$C$5+$Q157+$R157)*$S157*$T157*$U157+$V157),2))</f>
        <v/>
      </c>
      <c r="D157" s="27">
        <f>IF(OR($C157="",N('Your rates'!$C$38)=0),"",ROUND($C157*'Your rates'!$C$38,2))</f>
        <v/>
      </c>
      <c r="E157" s="28">
        <f>IF($A157="","",MID(IF($I157=Lists!$B$13,", office or commercial space","")&amp;IF($L157=Lists!$B$14,", size not sure","")&amp;IF($M157=Lists!$B$15,", not cleaned in a while",""),3,200))</f>
        <v/>
      </c>
      <c r="F157" s="28">
        <f>IF($A157="","",MID(IF($J157="",", bedrooms","")&amp;IF($K157="",", bathrooms","")&amp;IF($M157="",", condition","")&amp;IF($N157="",", which clean","")&amp;IF($O157="",", how often",""),3,200))</f>
        <v/>
      </c>
      <c r="G157" s="28">
        <f>IF($A157="","",MID(IF('Your rates'!$C$5="",", base price","")&amp;IF(AND($J157&lt;&gt;"",IFERROR(INDEX('Your rates'!$C$6:$C$11,MATCH($J157,'Your rates'!$B$6:$B$11,0))&amp;"","")=""),", bedrooms","")&amp;IF(AND($K157&lt;&gt;"",IFERROR(INDEX('Your rates'!$C$12:$C$17,MATCH($K157,'Your rates'!$B$12:$B$17,0))&amp;"","")=""),", bathrooms","")&amp;IF(AND($M157&lt;&gt;"",IFERROR(INDEX('Your rates'!$C$18:$C$21,MATCH($M157,'Your rates'!$B$18:$B$21,0))&amp;"","")=""),", condition","")&amp;IF(AND($N157&lt;&gt;"",IFERROR(INDEX('Your rates'!$C$22:$C$25,MATCH($N157,'Your rates'!$B$22:$B$25,0))&amp;"","")=""),", type of clean","")&amp;IF(AND($O157&lt;&gt;"",IFERROR(INDEX('Your rates'!$C$26:$C$30,MATCH($O157,'Your rates'!$B$26:$B$30,0))&amp;"","")=""),", how often",""),3,200))</f>
        <v/>
      </c>
      <c r="H157" s="28">
        <f>IF($A157="","",IF($P157="","",IF(LEN($P157)-LEN(SUBSTITUTE($P157,",",""))+1&gt;SUMPRODUCT(ISNUMBER(SEARCH('Your rates'!$B$31:$B$36,$P157))*1),"Extra not on your list","")))</f>
        <v/>
      </c>
      <c r="I157" s="26">
        <f>IFERROR(TRIM(INDEX(Requests!$A157:$AN157,MATCH(Lists!$B$4,Requests!$A$1:$AN$1,0))&amp;""),"")</f>
        <v/>
      </c>
      <c r="J157" s="26">
        <f>IFERROR(TRIM(INDEX(Requests!$A157:$AN157,MATCH(Lists!$B$5,Requests!$A$1:$AN$1,0))&amp;""),"")</f>
        <v/>
      </c>
      <c r="K157" s="26">
        <f>IFERROR(TRIM(INDEX(Requests!$A157:$AN157,MATCH(Lists!$B$6,Requests!$A$1:$AN$1,0))&amp;""),"")</f>
        <v/>
      </c>
      <c r="L157" s="26">
        <f>IFERROR(TRIM(INDEX(Requests!$A157:$AN157,MATCH(Lists!$B$7,Requests!$A$1:$AN$1,0))&amp;""),"")</f>
        <v/>
      </c>
      <c r="M157" s="26">
        <f>IFERROR(TRIM(INDEX(Requests!$A157:$AN157,MATCH(Lists!$B$8,Requests!$A$1:$AN$1,0))&amp;""),"")</f>
        <v/>
      </c>
      <c r="N157" s="26">
        <f>IFERROR(TRIM(INDEX(Requests!$A157:$AN157,MATCH(Lists!$B$9,Requests!$A$1:$AN$1,0))&amp;""),"")</f>
        <v/>
      </c>
      <c r="O157" s="26">
        <f>IFERROR(TRIM(INDEX(Requests!$A157:$AN157,MATCH(Lists!$B$11,Requests!$A$1:$AN$1,0))&amp;""),"")</f>
        <v/>
      </c>
      <c r="P157" s="26">
        <f>IFERROR(TRIM(INDEX(Requests!$A157:$AN157,MATCH(Lists!$B$10,Requests!$A$1:$AN$1,0))&amp;""),"")</f>
        <v/>
      </c>
      <c r="Q157" s="29">
        <f>IF($A157="","",IFERROR(N(INDEX('Your rates'!$C$6:$C$11,MATCH($J157,'Your rates'!$B$6:$B$11,0))),0))</f>
        <v/>
      </c>
      <c r="R157" s="29">
        <f>IF($A157="","",IFERROR(N(INDEX('Your rates'!$C$12:$C$17,MATCH($K157,'Your rates'!$B$12:$B$17,0))),0))</f>
        <v/>
      </c>
      <c r="S157" s="30">
        <f>IF($A157="","",IFERROR(IF(INDEX('Your rates'!$C$18:$C$21,MATCH($M157,'Your rates'!$B$18:$B$21,0))&amp;""="",1,INDEX('Your rates'!$C$18:$C$21,MATCH($M157,'Your rates'!$B$18:$B$21,0))),1))</f>
        <v/>
      </c>
      <c r="T157" s="30">
        <f>IF($A157="","",IFERROR(IF(INDEX('Your rates'!$C$22:$C$25,MATCH($N157,'Your rates'!$B$22:$B$25,0))&amp;""="",1,INDEX('Your rates'!$C$22:$C$25,MATCH($N157,'Your rates'!$B$22:$B$25,0))),1))</f>
        <v/>
      </c>
      <c r="U157" s="30">
        <f>IF($A157="","",IFERROR(IF(INDEX('Your rates'!$C$26:$C$30,MATCH($O157,'Your rates'!$B$26:$B$30,0))&amp;""="",1,INDEX('Your rates'!$C$26:$C$30,MATCH($O157,'Your rates'!$B$26:$B$30,0))),1))</f>
        <v/>
      </c>
      <c r="V157" s="29">
        <f>IF($A157="","",SUMPRODUCT(ISNUMBER(SEARCH('Your rates'!$B$31:$B$36,$P157))*'Your rates'!$C$31:$C$36))</f>
        <v/>
      </c>
    </row>
    <row r="158">
      <c r="A158" s="26">
        <f>IFERROR(TRIM(INDEX(Requests!$A158:$AN158,MATCH(Lists!$B$2,Requests!$A$1:$AN$1,0))&amp;""),"")</f>
        <v/>
      </c>
      <c r="B158" s="26">
        <f>IFERROR(TRIM(INDEX(Requests!$A158:$AN158,MATCH(Lists!$B$3,Requests!$A$1:$AN$1,0))&amp;""),"")</f>
        <v/>
      </c>
      <c r="C158" s="27">
        <f>IF(OR($A158="",$J158="",$K158="",$M158="",$N158="",'Your rates'!$C$5=""),"",ROUND(MAX(N('Your rates'!$C$37),('Your rates'!$C$5+$Q158+$R158)*$S158*$T158*$U158+$V158),2))</f>
        <v/>
      </c>
      <c r="D158" s="27">
        <f>IF(OR($C158="",N('Your rates'!$C$38)=0),"",ROUND($C158*'Your rates'!$C$38,2))</f>
        <v/>
      </c>
      <c r="E158" s="28">
        <f>IF($A158="","",MID(IF($I158=Lists!$B$13,", office or commercial space","")&amp;IF($L158=Lists!$B$14,", size not sure","")&amp;IF($M158=Lists!$B$15,", not cleaned in a while",""),3,200))</f>
        <v/>
      </c>
      <c r="F158" s="28">
        <f>IF($A158="","",MID(IF($J158="",", bedrooms","")&amp;IF($K158="",", bathrooms","")&amp;IF($M158="",", condition","")&amp;IF($N158="",", which clean","")&amp;IF($O158="",", how often",""),3,200))</f>
        <v/>
      </c>
      <c r="G158" s="28">
        <f>IF($A158="","",MID(IF('Your rates'!$C$5="",", base price","")&amp;IF(AND($J158&lt;&gt;"",IFERROR(INDEX('Your rates'!$C$6:$C$11,MATCH($J158,'Your rates'!$B$6:$B$11,0))&amp;"","")=""),", bedrooms","")&amp;IF(AND($K158&lt;&gt;"",IFERROR(INDEX('Your rates'!$C$12:$C$17,MATCH($K158,'Your rates'!$B$12:$B$17,0))&amp;"","")=""),", bathrooms","")&amp;IF(AND($M158&lt;&gt;"",IFERROR(INDEX('Your rates'!$C$18:$C$21,MATCH($M158,'Your rates'!$B$18:$B$21,0))&amp;"","")=""),", condition","")&amp;IF(AND($N158&lt;&gt;"",IFERROR(INDEX('Your rates'!$C$22:$C$25,MATCH($N158,'Your rates'!$B$22:$B$25,0))&amp;"","")=""),", type of clean","")&amp;IF(AND($O158&lt;&gt;"",IFERROR(INDEX('Your rates'!$C$26:$C$30,MATCH($O158,'Your rates'!$B$26:$B$30,0))&amp;"","")=""),", how often",""),3,200))</f>
        <v/>
      </c>
      <c r="H158" s="28">
        <f>IF($A158="","",IF($P158="","",IF(LEN($P158)-LEN(SUBSTITUTE($P158,",",""))+1&gt;SUMPRODUCT(ISNUMBER(SEARCH('Your rates'!$B$31:$B$36,$P158))*1),"Extra not on your list","")))</f>
        <v/>
      </c>
      <c r="I158" s="26">
        <f>IFERROR(TRIM(INDEX(Requests!$A158:$AN158,MATCH(Lists!$B$4,Requests!$A$1:$AN$1,0))&amp;""),"")</f>
        <v/>
      </c>
      <c r="J158" s="26">
        <f>IFERROR(TRIM(INDEX(Requests!$A158:$AN158,MATCH(Lists!$B$5,Requests!$A$1:$AN$1,0))&amp;""),"")</f>
        <v/>
      </c>
      <c r="K158" s="26">
        <f>IFERROR(TRIM(INDEX(Requests!$A158:$AN158,MATCH(Lists!$B$6,Requests!$A$1:$AN$1,0))&amp;""),"")</f>
        <v/>
      </c>
      <c r="L158" s="26">
        <f>IFERROR(TRIM(INDEX(Requests!$A158:$AN158,MATCH(Lists!$B$7,Requests!$A$1:$AN$1,0))&amp;""),"")</f>
        <v/>
      </c>
      <c r="M158" s="26">
        <f>IFERROR(TRIM(INDEX(Requests!$A158:$AN158,MATCH(Lists!$B$8,Requests!$A$1:$AN$1,0))&amp;""),"")</f>
        <v/>
      </c>
      <c r="N158" s="26">
        <f>IFERROR(TRIM(INDEX(Requests!$A158:$AN158,MATCH(Lists!$B$9,Requests!$A$1:$AN$1,0))&amp;""),"")</f>
        <v/>
      </c>
      <c r="O158" s="26">
        <f>IFERROR(TRIM(INDEX(Requests!$A158:$AN158,MATCH(Lists!$B$11,Requests!$A$1:$AN$1,0))&amp;""),"")</f>
        <v/>
      </c>
      <c r="P158" s="26">
        <f>IFERROR(TRIM(INDEX(Requests!$A158:$AN158,MATCH(Lists!$B$10,Requests!$A$1:$AN$1,0))&amp;""),"")</f>
        <v/>
      </c>
      <c r="Q158" s="29">
        <f>IF($A158="","",IFERROR(N(INDEX('Your rates'!$C$6:$C$11,MATCH($J158,'Your rates'!$B$6:$B$11,0))),0))</f>
        <v/>
      </c>
      <c r="R158" s="29">
        <f>IF($A158="","",IFERROR(N(INDEX('Your rates'!$C$12:$C$17,MATCH($K158,'Your rates'!$B$12:$B$17,0))),0))</f>
        <v/>
      </c>
      <c r="S158" s="30">
        <f>IF($A158="","",IFERROR(IF(INDEX('Your rates'!$C$18:$C$21,MATCH($M158,'Your rates'!$B$18:$B$21,0))&amp;""="",1,INDEX('Your rates'!$C$18:$C$21,MATCH($M158,'Your rates'!$B$18:$B$21,0))),1))</f>
        <v/>
      </c>
      <c r="T158" s="30">
        <f>IF($A158="","",IFERROR(IF(INDEX('Your rates'!$C$22:$C$25,MATCH($N158,'Your rates'!$B$22:$B$25,0))&amp;""="",1,INDEX('Your rates'!$C$22:$C$25,MATCH($N158,'Your rates'!$B$22:$B$25,0))),1))</f>
        <v/>
      </c>
      <c r="U158" s="30">
        <f>IF($A158="","",IFERROR(IF(INDEX('Your rates'!$C$26:$C$30,MATCH($O158,'Your rates'!$B$26:$B$30,0))&amp;""="",1,INDEX('Your rates'!$C$26:$C$30,MATCH($O158,'Your rates'!$B$26:$B$30,0))),1))</f>
        <v/>
      </c>
      <c r="V158" s="29">
        <f>IF($A158="","",SUMPRODUCT(ISNUMBER(SEARCH('Your rates'!$B$31:$B$36,$P158))*'Your rates'!$C$31:$C$36))</f>
        <v/>
      </c>
    </row>
    <row r="159">
      <c r="A159" s="26">
        <f>IFERROR(TRIM(INDEX(Requests!$A159:$AN159,MATCH(Lists!$B$2,Requests!$A$1:$AN$1,0))&amp;""),"")</f>
        <v/>
      </c>
      <c r="B159" s="26">
        <f>IFERROR(TRIM(INDEX(Requests!$A159:$AN159,MATCH(Lists!$B$3,Requests!$A$1:$AN$1,0))&amp;""),"")</f>
        <v/>
      </c>
      <c r="C159" s="27">
        <f>IF(OR($A159="",$J159="",$K159="",$M159="",$N159="",'Your rates'!$C$5=""),"",ROUND(MAX(N('Your rates'!$C$37),('Your rates'!$C$5+$Q159+$R159)*$S159*$T159*$U159+$V159),2))</f>
        <v/>
      </c>
      <c r="D159" s="27">
        <f>IF(OR($C159="",N('Your rates'!$C$38)=0),"",ROUND($C159*'Your rates'!$C$38,2))</f>
        <v/>
      </c>
      <c r="E159" s="28">
        <f>IF($A159="","",MID(IF($I159=Lists!$B$13,", office or commercial space","")&amp;IF($L159=Lists!$B$14,", size not sure","")&amp;IF($M159=Lists!$B$15,", not cleaned in a while",""),3,200))</f>
        <v/>
      </c>
      <c r="F159" s="28">
        <f>IF($A159="","",MID(IF($J159="",", bedrooms","")&amp;IF($K159="",", bathrooms","")&amp;IF($M159="",", condition","")&amp;IF($N159="",", which clean","")&amp;IF($O159="",", how often",""),3,200))</f>
        <v/>
      </c>
      <c r="G159" s="28">
        <f>IF($A159="","",MID(IF('Your rates'!$C$5="",", base price","")&amp;IF(AND($J159&lt;&gt;"",IFERROR(INDEX('Your rates'!$C$6:$C$11,MATCH($J159,'Your rates'!$B$6:$B$11,0))&amp;"","")=""),", bedrooms","")&amp;IF(AND($K159&lt;&gt;"",IFERROR(INDEX('Your rates'!$C$12:$C$17,MATCH($K159,'Your rates'!$B$12:$B$17,0))&amp;"","")=""),", bathrooms","")&amp;IF(AND($M159&lt;&gt;"",IFERROR(INDEX('Your rates'!$C$18:$C$21,MATCH($M159,'Your rates'!$B$18:$B$21,0))&amp;"","")=""),", condition","")&amp;IF(AND($N159&lt;&gt;"",IFERROR(INDEX('Your rates'!$C$22:$C$25,MATCH($N159,'Your rates'!$B$22:$B$25,0))&amp;"","")=""),", type of clean","")&amp;IF(AND($O159&lt;&gt;"",IFERROR(INDEX('Your rates'!$C$26:$C$30,MATCH($O159,'Your rates'!$B$26:$B$30,0))&amp;"","")=""),", how often",""),3,200))</f>
        <v/>
      </c>
      <c r="H159" s="28">
        <f>IF($A159="","",IF($P159="","",IF(LEN($P159)-LEN(SUBSTITUTE($P159,",",""))+1&gt;SUMPRODUCT(ISNUMBER(SEARCH('Your rates'!$B$31:$B$36,$P159))*1),"Extra not on your list","")))</f>
        <v/>
      </c>
      <c r="I159" s="26">
        <f>IFERROR(TRIM(INDEX(Requests!$A159:$AN159,MATCH(Lists!$B$4,Requests!$A$1:$AN$1,0))&amp;""),"")</f>
        <v/>
      </c>
      <c r="J159" s="26">
        <f>IFERROR(TRIM(INDEX(Requests!$A159:$AN159,MATCH(Lists!$B$5,Requests!$A$1:$AN$1,0))&amp;""),"")</f>
        <v/>
      </c>
      <c r="K159" s="26">
        <f>IFERROR(TRIM(INDEX(Requests!$A159:$AN159,MATCH(Lists!$B$6,Requests!$A$1:$AN$1,0))&amp;""),"")</f>
        <v/>
      </c>
      <c r="L159" s="26">
        <f>IFERROR(TRIM(INDEX(Requests!$A159:$AN159,MATCH(Lists!$B$7,Requests!$A$1:$AN$1,0))&amp;""),"")</f>
        <v/>
      </c>
      <c r="M159" s="26">
        <f>IFERROR(TRIM(INDEX(Requests!$A159:$AN159,MATCH(Lists!$B$8,Requests!$A$1:$AN$1,0))&amp;""),"")</f>
        <v/>
      </c>
      <c r="N159" s="26">
        <f>IFERROR(TRIM(INDEX(Requests!$A159:$AN159,MATCH(Lists!$B$9,Requests!$A$1:$AN$1,0))&amp;""),"")</f>
        <v/>
      </c>
      <c r="O159" s="26">
        <f>IFERROR(TRIM(INDEX(Requests!$A159:$AN159,MATCH(Lists!$B$11,Requests!$A$1:$AN$1,0))&amp;""),"")</f>
        <v/>
      </c>
      <c r="P159" s="26">
        <f>IFERROR(TRIM(INDEX(Requests!$A159:$AN159,MATCH(Lists!$B$10,Requests!$A$1:$AN$1,0))&amp;""),"")</f>
        <v/>
      </c>
      <c r="Q159" s="29">
        <f>IF($A159="","",IFERROR(N(INDEX('Your rates'!$C$6:$C$11,MATCH($J159,'Your rates'!$B$6:$B$11,0))),0))</f>
        <v/>
      </c>
      <c r="R159" s="29">
        <f>IF($A159="","",IFERROR(N(INDEX('Your rates'!$C$12:$C$17,MATCH($K159,'Your rates'!$B$12:$B$17,0))),0))</f>
        <v/>
      </c>
      <c r="S159" s="30">
        <f>IF($A159="","",IFERROR(IF(INDEX('Your rates'!$C$18:$C$21,MATCH($M159,'Your rates'!$B$18:$B$21,0))&amp;""="",1,INDEX('Your rates'!$C$18:$C$21,MATCH($M159,'Your rates'!$B$18:$B$21,0))),1))</f>
        <v/>
      </c>
      <c r="T159" s="30">
        <f>IF($A159="","",IFERROR(IF(INDEX('Your rates'!$C$22:$C$25,MATCH($N159,'Your rates'!$B$22:$B$25,0))&amp;""="",1,INDEX('Your rates'!$C$22:$C$25,MATCH($N159,'Your rates'!$B$22:$B$25,0))),1))</f>
        <v/>
      </c>
      <c r="U159" s="30">
        <f>IF($A159="","",IFERROR(IF(INDEX('Your rates'!$C$26:$C$30,MATCH($O159,'Your rates'!$B$26:$B$30,0))&amp;""="",1,INDEX('Your rates'!$C$26:$C$30,MATCH($O159,'Your rates'!$B$26:$B$30,0))),1))</f>
        <v/>
      </c>
      <c r="V159" s="29">
        <f>IF($A159="","",SUMPRODUCT(ISNUMBER(SEARCH('Your rates'!$B$31:$B$36,$P159))*'Your rates'!$C$31:$C$36))</f>
        <v/>
      </c>
    </row>
    <row r="160">
      <c r="A160" s="26">
        <f>IFERROR(TRIM(INDEX(Requests!$A160:$AN160,MATCH(Lists!$B$2,Requests!$A$1:$AN$1,0))&amp;""),"")</f>
        <v/>
      </c>
      <c r="B160" s="26">
        <f>IFERROR(TRIM(INDEX(Requests!$A160:$AN160,MATCH(Lists!$B$3,Requests!$A$1:$AN$1,0))&amp;""),"")</f>
        <v/>
      </c>
      <c r="C160" s="27">
        <f>IF(OR($A160="",$J160="",$K160="",$M160="",$N160="",'Your rates'!$C$5=""),"",ROUND(MAX(N('Your rates'!$C$37),('Your rates'!$C$5+$Q160+$R160)*$S160*$T160*$U160+$V160),2))</f>
        <v/>
      </c>
      <c r="D160" s="27">
        <f>IF(OR($C160="",N('Your rates'!$C$38)=0),"",ROUND($C160*'Your rates'!$C$38,2))</f>
        <v/>
      </c>
      <c r="E160" s="28">
        <f>IF($A160="","",MID(IF($I160=Lists!$B$13,", office or commercial space","")&amp;IF($L160=Lists!$B$14,", size not sure","")&amp;IF($M160=Lists!$B$15,", not cleaned in a while",""),3,200))</f>
        <v/>
      </c>
      <c r="F160" s="28">
        <f>IF($A160="","",MID(IF($J160="",", bedrooms","")&amp;IF($K160="",", bathrooms","")&amp;IF($M160="",", condition","")&amp;IF($N160="",", which clean","")&amp;IF($O160="",", how often",""),3,200))</f>
        <v/>
      </c>
      <c r="G160" s="28">
        <f>IF($A160="","",MID(IF('Your rates'!$C$5="",", base price","")&amp;IF(AND($J160&lt;&gt;"",IFERROR(INDEX('Your rates'!$C$6:$C$11,MATCH($J160,'Your rates'!$B$6:$B$11,0))&amp;"","")=""),", bedrooms","")&amp;IF(AND($K160&lt;&gt;"",IFERROR(INDEX('Your rates'!$C$12:$C$17,MATCH($K160,'Your rates'!$B$12:$B$17,0))&amp;"","")=""),", bathrooms","")&amp;IF(AND($M160&lt;&gt;"",IFERROR(INDEX('Your rates'!$C$18:$C$21,MATCH($M160,'Your rates'!$B$18:$B$21,0))&amp;"","")=""),", condition","")&amp;IF(AND($N160&lt;&gt;"",IFERROR(INDEX('Your rates'!$C$22:$C$25,MATCH($N160,'Your rates'!$B$22:$B$25,0))&amp;"","")=""),", type of clean","")&amp;IF(AND($O160&lt;&gt;"",IFERROR(INDEX('Your rates'!$C$26:$C$30,MATCH($O160,'Your rates'!$B$26:$B$30,0))&amp;"","")=""),", how often",""),3,200))</f>
        <v/>
      </c>
      <c r="H160" s="28">
        <f>IF($A160="","",IF($P160="","",IF(LEN($P160)-LEN(SUBSTITUTE($P160,",",""))+1&gt;SUMPRODUCT(ISNUMBER(SEARCH('Your rates'!$B$31:$B$36,$P160))*1),"Extra not on your list","")))</f>
        <v/>
      </c>
      <c r="I160" s="26">
        <f>IFERROR(TRIM(INDEX(Requests!$A160:$AN160,MATCH(Lists!$B$4,Requests!$A$1:$AN$1,0))&amp;""),"")</f>
        <v/>
      </c>
      <c r="J160" s="26">
        <f>IFERROR(TRIM(INDEX(Requests!$A160:$AN160,MATCH(Lists!$B$5,Requests!$A$1:$AN$1,0))&amp;""),"")</f>
        <v/>
      </c>
      <c r="K160" s="26">
        <f>IFERROR(TRIM(INDEX(Requests!$A160:$AN160,MATCH(Lists!$B$6,Requests!$A$1:$AN$1,0))&amp;""),"")</f>
        <v/>
      </c>
      <c r="L160" s="26">
        <f>IFERROR(TRIM(INDEX(Requests!$A160:$AN160,MATCH(Lists!$B$7,Requests!$A$1:$AN$1,0))&amp;""),"")</f>
        <v/>
      </c>
      <c r="M160" s="26">
        <f>IFERROR(TRIM(INDEX(Requests!$A160:$AN160,MATCH(Lists!$B$8,Requests!$A$1:$AN$1,0))&amp;""),"")</f>
        <v/>
      </c>
      <c r="N160" s="26">
        <f>IFERROR(TRIM(INDEX(Requests!$A160:$AN160,MATCH(Lists!$B$9,Requests!$A$1:$AN$1,0))&amp;""),"")</f>
        <v/>
      </c>
      <c r="O160" s="26">
        <f>IFERROR(TRIM(INDEX(Requests!$A160:$AN160,MATCH(Lists!$B$11,Requests!$A$1:$AN$1,0))&amp;""),"")</f>
        <v/>
      </c>
      <c r="P160" s="26">
        <f>IFERROR(TRIM(INDEX(Requests!$A160:$AN160,MATCH(Lists!$B$10,Requests!$A$1:$AN$1,0))&amp;""),"")</f>
        <v/>
      </c>
      <c r="Q160" s="29">
        <f>IF($A160="","",IFERROR(N(INDEX('Your rates'!$C$6:$C$11,MATCH($J160,'Your rates'!$B$6:$B$11,0))),0))</f>
        <v/>
      </c>
      <c r="R160" s="29">
        <f>IF($A160="","",IFERROR(N(INDEX('Your rates'!$C$12:$C$17,MATCH($K160,'Your rates'!$B$12:$B$17,0))),0))</f>
        <v/>
      </c>
      <c r="S160" s="30">
        <f>IF($A160="","",IFERROR(IF(INDEX('Your rates'!$C$18:$C$21,MATCH($M160,'Your rates'!$B$18:$B$21,0))&amp;""="",1,INDEX('Your rates'!$C$18:$C$21,MATCH($M160,'Your rates'!$B$18:$B$21,0))),1))</f>
        <v/>
      </c>
      <c r="T160" s="30">
        <f>IF($A160="","",IFERROR(IF(INDEX('Your rates'!$C$22:$C$25,MATCH($N160,'Your rates'!$B$22:$B$25,0))&amp;""="",1,INDEX('Your rates'!$C$22:$C$25,MATCH($N160,'Your rates'!$B$22:$B$25,0))),1))</f>
        <v/>
      </c>
      <c r="U160" s="30">
        <f>IF($A160="","",IFERROR(IF(INDEX('Your rates'!$C$26:$C$30,MATCH($O160,'Your rates'!$B$26:$B$30,0))&amp;""="",1,INDEX('Your rates'!$C$26:$C$30,MATCH($O160,'Your rates'!$B$26:$B$30,0))),1))</f>
        <v/>
      </c>
      <c r="V160" s="29">
        <f>IF($A160="","",SUMPRODUCT(ISNUMBER(SEARCH('Your rates'!$B$31:$B$36,$P160))*'Your rates'!$C$31:$C$36))</f>
        <v/>
      </c>
    </row>
    <row r="161">
      <c r="A161" s="26">
        <f>IFERROR(TRIM(INDEX(Requests!$A161:$AN161,MATCH(Lists!$B$2,Requests!$A$1:$AN$1,0))&amp;""),"")</f>
        <v/>
      </c>
      <c r="B161" s="26">
        <f>IFERROR(TRIM(INDEX(Requests!$A161:$AN161,MATCH(Lists!$B$3,Requests!$A$1:$AN$1,0))&amp;""),"")</f>
        <v/>
      </c>
      <c r="C161" s="27">
        <f>IF(OR($A161="",$J161="",$K161="",$M161="",$N161="",'Your rates'!$C$5=""),"",ROUND(MAX(N('Your rates'!$C$37),('Your rates'!$C$5+$Q161+$R161)*$S161*$T161*$U161+$V161),2))</f>
        <v/>
      </c>
      <c r="D161" s="27">
        <f>IF(OR($C161="",N('Your rates'!$C$38)=0),"",ROUND($C161*'Your rates'!$C$38,2))</f>
        <v/>
      </c>
      <c r="E161" s="28">
        <f>IF($A161="","",MID(IF($I161=Lists!$B$13,", office or commercial space","")&amp;IF($L161=Lists!$B$14,", size not sure","")&amp;IF($M161=Lists!$B$15,", not cleaned in a while",""),3,200))</f>
        <v/>
      </c>
      <c r="F161" s="28">
        <f>IF($A161="","",MID(IF($J161="",", bedrooms","")&amp;IF($K161="",", bathrooms","")&amp;IF($M161="",", condition","")&amp;IF($N161="",", which clean","")&amp;IF($O161="",", how often",""),3,200))</f>
        <v/>
      </c>
      <c r="G161" s="28">
        <f>IF($A161="","",MID(IF('Your rates'!$C$5="",", base price","")&amp;IF(AND($J161&lt;&gt;"",IFERROR(INDEX('Your rates'!$C$6:$C$11,MATCH($J161,'Your rates'!$B$6:$B$11,0))&amp;"","")=""),", bedrooms","")&amp;IF(AND($K161&lt;&gt;"",IFERROR(INDEX('Your rates'!$C$12:$C$17,MATCH($K161,'Your rates'!$B$12:$B$17,0))&amp;"","")=""),", bathrooms","")&amp;IF(AND($M161&lt;&gt;"",IFERROR(INDEX('Your rates'!$C$18:$C$21,MATCH($M161,'Your rates'!$B$18:$B$21,0))&amp;"","")=""),", condition","")&amp;IF(AND($N161&lt;&gt;"",IFERROR(INDEX('Your rates'!$C$22:$C$25,MATCH($N161,'Your rates'!$B$22:$B$25,0))&amp;"","")=""),", type of clean","")&amp;IF(AND($O161&lt;&gt;"",IFERROR(INDEX('Your rates'!$C$26:$C$30,MATCH($O161,'Your rates'!$B$26:$B$30,0))&amp;"","")=""),", how often",""),3,200))</f>
        <v/>
      </c>
      <c r="H161" s="28">
        <f>IF($A161="","",IF($P161="","",IF(LEN($P161)-LEN(SUBSTITUTE($P161,",",""))+1&gt;SUMPRODUCT(ISNUMBER(SEARCH('Your rates'!$B$31:$B$36,$P161))*1),"Extra not on your list","")))</f>
        <v/>
      </c>
      <c r="I161" s="26">
        <f>IFERROR(TRIM(INDEX(Requests!$A161:$AN161,MATCH(Lists!$B$4,Requests!$A$1:$AN$1,0))&amp;""),"")</f>
        <v/>
      </c>
      <c r="J161" s="26">
        <f>IFERROR(TRIM(INDEX(Requests!$A161:$AN161,MATCH(Lists!$B$5,Requests!$A$1:$AN$1,0))&amp;""),"")</f>
        <v/>
      </c>
      <c r="K161" s="26">
        <f>IFERROR(TRIM(INDEX(Requests!$A161:$AN161,MATCH(Lists!$B$6,Requests!$A$1:$AN$1,0))&amp;""),"")</f>
        <v/>
      </c>
      <c r="L161" s="26">
        <f>IFERROR(TRIM(INDEX(Requests!$A161:$AN161,MATCH(Lists!$B$7,Requests!$A$1:$AN$1,0))&amp;""),"")</f>
        <v/>
      </c>
      <c r="M161" s="26">
        <f>IFERROR(TRIM(INDEX(Requests!$A161:$AN161,MATCH(Lists!$B$8,Requests!$A$1:$AN$1,0))&amp;""),"")</f>
        <v/>
      </c>
      <c r="N161" s="26">
        <f>IFERROR(TRIM(INDEX(Requests!$A161:$AN161,MATCH(Lists!$B$9,Requests!$A$1:$AN$1,0))&amp;""),"")</f>
        <v/>
      </c>
      <c r="O161" s="26">
        <f>IFERROR(TRIM(INDEX(Requests!$A161:$AN161,MATCH(Lists!$B$11,Requests!$A$1:$AN$1,0))&amp;""),"")</f>
        <v/>
      </c>
      <c r="P161" s="26">
        <f>IFERROR(TRIM(INDEX(Requests!$A161:$AN161,MATCH(Lists!$B$10,Requests!$A$1:$AN$1,0))&amp;""),"")</f>
        <v/>
      </c>
      <c r="Q161" s="29">
        <f>IF($A161="","",IFERROR(N(INDEX('Your rates'!$C$6:$C$11,MATCH($J161,'Your rates'!$B$6:$B$11,0))),0))</f>
        <v/>
      </c>
      <c r="R161" s="29">
        <f>IF($A161="","",IFERROR(N(INDEX('Your rates'!$C$12:$C$17,MATCH($K161,'Your rates'!$B$12:$B$17,0))),0))</f>
        <v/>
      </c>
      <c r="S161" s="30">
        <f>IF($A161="","",IFERROR(IF(INDEX('Your rates'!$C$18:$C$21,MATCH($M161,'Your rates'!$B$18:$B$21,0))&amp;""="",1,INDEX('Your rates'!$C$18:$C$21,MATCH($M161,'Your rates'!$B$18:$B$21,0))),1))</f>
        <v/>
      </c>
      <c r="T161" s="30">
        <f>IF($A161="","",IFERROR(IF(INDEX('Your rates'!$C$22:$C$25,MATCH($N161,'Your rates'!$B$22:$B$25,0))&amp;""="",1,INDEX('Your rates'!$C$22:$C$25,MATCH($N161,'Your rates'!$B$22:$B$25,0))),1))</f>
        <v/>
      </c>
      <c r="U161" s="30">
        <f>IF($A161="","",IFERROR(IF(INDEX('Your rates'!$C$26:$C$30,MATCH($O161,'Your rates'!$B$26:$B$30,0))&amp;""="",1,INDEX('Your rates'!$C$26:$C$30,MATCH($O161,'Your rates'!$B$26:$B$30,0))),1))</f>
        <v/>
      </c>
      <c r="V161" s="29">
        <f>IF($A161="","",SUMPRODUCT(ISNUMBER(SEARCH('Your rates'!$B$31:$B$36,$P161))*'Your rates'!$C$31:$C$36))</f>
        <v/>
      </c>
    </row>
    <row r="162">
      <c r="A162" s="26">
        <f>IFERROR(TRIM(INDEX(Requests!$A162:$AN162,MATCH(Lists!$B$2,Requests!$A$1:$AN$1,0))&amp;""),"")</f>
        <v/>
      </c>
      <c r="B162" s="26">
        <f>IFERROR(TRIM(INDEX(Requests!$A162:$AN162,MATCH(Lists!$B$3,Requests!$A$1:$AN$1,0))&amp;""),"")</f>
        <v/>
      </c>
      <c r="C162" s="27">
        <f>IF(OR($A162="",$J162="",$K162="",$M162="",$N162="",'Your rates'!$C$5=""),"",ROUND(MAX(N('Your rates'!$C$37),('Your rates'!$C$5+$Q162+$R162)*$S162*$T162*$U162+$V162),2))</f>
        <v/>
      </c>
      <c r="D162" s="27">
        <f>IF(OR($C162="",N('Your rates'!$C$38)=0),"",ROUND($C162*'Your rates'!$C$38,2))</f>
        <v/>
      </c>
      <c r="E162" s="28">
        <f>IF($A162="","",MID(IF($I162=Lists!$B$13,", office or commercial space","")&amp;IF($L162=Lists!$B$14,", size not sure","")&amp;IF($M162=Lists!$B$15,", not cleaned in a while",""),3,200))</f>
        <v/>
      </c>
      <c r="F162" s="28">
        <f>IF($A162="","",MID(IF($J162="",", bedrooms","")&amp;IF($K162="",", bathrooms","")&amp;IF($M162="",", condition","")&amp;IF($N162="",", which clean","")&amp;IF($O162="",", how often",""),3,200))</f>
        <v/>
      </c>
      <c r="G162" s="28">
        <f>IF($A162="","",MID(IF('Your rates'!$C$5="",", base price","")&amp;IF(AND($J162&lt;&gt;"",IFERROR(INDEX('Your rates'!$C$6:$C$11,MATCH($J162,'Your rates'!$B$6:$B$11,0))&amp;"","")=""),", bedrooms","")&amp;IF(AND($K162&lt;&gt;"",IFERROR(INDEX('Your rates'!$C$12:$C$17,MATCH($K162,'Your rates'!$B$12:$B$17,0))&amp;"","")=""),", bathrooms","")&amp;IF(AND($M162&lt;&gt;"",IFERROR(INDEX('Your rates'!$C$18:$C$21,MATCH($M162,'Your rates'!$B$18:$B$21,0))&amp;"","")=""),", condition","")&amp;IF(AND($N162&lt;&gt;"",IFERROR(INDEX('Your rates'!$C$22:$C$25,MATCH($N162,'Your rates'!$B$22:$B$25,0))&amp;"","")=""),", type of clean","")&amp;IF(AND($O162&lt;&gt;"",IFERROR(INDEX('Your rates'!$C$26:$C$30,MATCH($O162,'Your rates'!$B$26:$B$30,0))&amp;"","")=""),", how often",""),3,200))</f>
        <v/>
      </c>
      <c r="H162" s="28">
        <f>IF($A162="","",IF($P162="","",IF(LEN($P162)-LEN(SUBSTITUTE($P162,",",""))+1&gt;SUMPRODUCT(ISNUMBER(SEARCH('Your rates'!$B$31:$B$36,$P162))*1),"Extra not on your list","")))</f>
        <v/>
      </c>
      <c r="I162" s="26">
        <f>IFERROR(TRIM(INDEX(Requests!$A162:$AN162,MATCH(Lists!$B$4,Requests!$A$1:$AN$1,0))&amp;""),"")</f>
        <v/>
      </c>
      <c r="J162" s="26">
        <f>IFERROR(TRIM(INDEX(Requests!$A162:$AN162,MATCH(Lists!$B$5,Requests!$A$1:$AN$1,0))&amp;""),"")</f>
        <v/>
      </c>
      <c r="K162" s="26">
        <f>IFERROR(TRIM(INDEX(Requests!$A162:$AN162,MATCH(Lists!$B$6,Requests!$A$1:$AN$1,0))&amp;""),"")</f>
        <v/>
      </c>
      <c r="L162" s="26">
        <f>IFERROR(TRIM(INDEX(Requests!$A162:$AN162,MATCH(Lists!$B$7,Requests!$A$1:$AN$1,0))&amp;""),"")</f>
        <v/>
      </c>
      <c r="M162" s="26">
        <f>IFERROR(TRIM(INDEX(Requests!$A162:$AN162,MATCH(Lists!$B$8,Requests!$A$1:$AN$1,0))&amp;""),"")</f>
        <v/>
      </c>
      <c r="N162" s="26">
        <f>IFERROR(TRIM(INDEX(Requests!$A162:$AN162,MATCH(Lists!$B$9,Requests!$A$1:$AN$1,0))&amp;""),"")</f>
        <v/>
      </c>
      <c r="O162" s="26">
        <f>IFERROR(TRIM(INDEX(Requests!$A162:$AN162,MATCH(Lists!$B$11,Requests!$A$1:$AN$1,0))&amp;""),"")</f>
        <v/>
      </c>
      <c r="P162" s="26">
        <f>IFERROR(TRIM(INDEX(Requests!$A162:$AN162,MATCH(Lists!$B$10,Requests!$A$1:$AN$1,0))&amp;""),"")</f>
        <v/>
      </c>
      <c r="Q162" s="29">
        <f>IF($A162="","",IFERROR(N(INDEX('Your rates'!$C$6:$C$11,MATCH($J162,'Your rates'!$B$6:$B$11,0))),0))</f>
        <v/>
      </c>
      <c r="R162" s="29">
        <f>IF($A162="","",IFERROR(N(INDEX('Your rates'!$C$12:$C$17,MATCH($K162,'Your rates'!$B$12:$B$17,0))),0))</f>
        <v/>
      </c>
      <c r="S162" s="30">
        <f>IF($A162="","",IFERROR(IF(INDEX('Your rates'!$C$18:$C$21,MATCH($M162,'Your rates'!$B$18:$B$21,0))&amp;""="",1,INDEX('Your rates'!$C$18:$C$21,MATCH($M162,'Your rates'!$B$18:$B$21,0))),1))</f>
        <v/>
      </c>
      <c r="T162" s="30">
        <f>IF($A162="","",IFERROR(IF(INDEX('Your rates'!$C$22:$C$25,MATCH($N162,'Your rates'!$B$22:$B$25,0))&amp;""="",1,INDEX('Your rates'!$C$22:$C$25,MATCH($N162,'Your rates'!$B$22:$B$25,0))),1))</f>
        <v/>
      </c>
      <c r="U162" s="30">
        <f>IF($A162="","",IFERROR(IF(INDEX('Your rates'!$C$26:$C$30,MATCH($O162,'Your rates'!$B$26:$B$30,0))&amp;""="",1,INDEX('Your rates'!$C$26:$C$30,MATCH($O162,'Your rates'!$B$26:$B$30,0))),1))</f>
        <v/>
      </c>
      <c r="V162" s="29">
        <f>IF($A162="","",SUMPRODUCT(ISNUMBER(SEARCH('Your rates'!$B$31:$B$36,$P162))*'Your rates'!$C$31:$C$36))</f>
        <v/>
      </c>
    </row>
    <row r="163">
      <c r="A163" s="26">
        <f>IFERROR(TRIM(INDEX(Requests!$A163:$AN163,MATCH(Lists!$B$2,Requests!$A$1:$AN$1,0))&amp;""),"")</f>
        <v/>
      </c>
      <c r="B163" s="26">
        <f>IFERROR(TRIM(INDEX(Requests!$A163:$AN163,MATCH(Lists!$B$3,Requests!$A$1:$AN$1,0))&amp;""),"")</f>
        <v/>
      </c>
      <c r="C163" s="27">
        <f>IF(OR($A163="",$J163="",$K163="",$M163="",$N163="",'Your rates'!$C$5=""),"",ROUND(MAX(N('Your rates'!$C$37),('Your rates'!$C$5+$Q163+$R163)*$S163*$T163*$U163+$V163),2))</f>
        <v/>
      </c>
      <c r="D163" s="27">
        <f>IF(OR($C163="",N('Your rates'!$C$38)=0),"",ROUND($C163*'Your rates'!$C$38,2))</f>
        <v/>
      </c>
      <c r="E163" s="28">
        <f>IF($A163="","",MID(IF($I163=Lists!$B$13,", office or commercial space","")&amp;IF($L163=Lists!$B$14,", size not sure","")&amp;IF($M163=Lists!$B$15,", not cleaned in a while",""),3,200))</f>
        <v/>
      </c>
      <c r="F163" s="28">
        <f>IF($A163="","",MID(IF($J163="",", bedrooms","")&amp;IF($K163="",", bathrooms","")&amp;IF($M163="",", condition","")&amp;IF($N163="",", which clean","")&amp;IF($O163="",", how often",""),3,200))</f>
        <v/>
      </c>
      <c r="G163" s="28">
        <f>IF($A163="","",MID(IF('Your rates'!$C$5="",", base price","")&amp;IF(AND($J163&lt;&gt;"",IFERROR(INDEX('Your rates'!$C$6:$C$11,MATCH($J163,'Your rates'!$B$6:$B$11,0))&amp;"","")=""),", bedrooms","")&amp;IF(AND($K163&lt;&gt;"",IFERROR(INDEX('Your rates'!$C$12:$C$17,MATCH($K163,'Your rates'!$B$12:$B$17,0))&amp;"","")=""),", bathrooms","")&amp;IF(AND($M163&lt;&gt;"",IFERROR(INDEX('Your rates'!$C$18:$C$21,MATCH($M163,'Your rates'!$B$18:$B$21,0))&amp;"","")=""),", condition","")&amp;IF(AND($N163&lt;&gt;"",IFERROR(INDEX('Your rates'!$C$22:$C$25,MATCH($N163,'Your rates'!$B$22:$B$25,0))&amp;"","")=""),", type of clean","")&amp;IF(AND($O163&lt;&gt;"",IFERROR(INDEX('Your rates'!$C$26:$C$30,MATCH($O163,'Your rates'!$B$26:$B$30,0))&amp;"","")=""),", how often",""),3,200))</f>
        <v/>
      </c>
      <c r="H163" s="28">
        <f>IF($A163="","",IF($P163="","",IF(LEN($P163)-LEN(SUBSTITUTE($P163,",",""))+1&gt;SUMPRODUCT(ISNUMBER(SEARCH('Your rates'!$B$31:$B$36,$P163))*1),"Extra not on your list","")))</f>
        <v/>
      </c>
      <c r="I163" s="26">
        <f>IFERROR(TRIM(INDEX(Requests!$A163:$AN163,MATCH(Lists!$B$4,Requests!$A$1:$AN$1,0))&amp;""),"")</f>
        <v/>
      </c>
      <c r="J163" s="26">
        <f>IFERROR(TRIM(INDEX(Requests!$A163:$AN163,MATCH(Lists!$B$5,Requests!$A$1:$AN$1,0))&amp;""),"")</f>
        <v/>
      </c>
      <c r="K163" s="26">
        <f>IFERROR(TRIM(INDEX(Requests!$A163:$AN163,MATCH(Lists!$B$6,Requests!$A$1:$AN$1,0))&amp;""),"")</f>
        <v/>
      </c>
      <c r="L163" s="26">
        <f>IFERROR(TRIM(INDEX(Requests!$A163:$AN163,MATCH(Lists!$B$7,Requests!$A$1:$AN$1,0))&amp;""),"")</f>
        <v/>
      </c>
      <c r="M163" s="26">
        <f>IFERROR(TRIM(INDEX(Requests!$A163:$AN163,MATCH(Lists!$B$8,Requests!$A$1:$AN$1,0))&amp;""),"")</f>
        <v/>
      </c>
      <c r="N163" s="26">
        <f>IFERROR(TRIM(INDEX(Requests!$A163:$AN163,MATCH(Lists!$B$9,Requests!$A$1:$AN$1,0))&amp;""),"")</f>
        <v/>
      </c>
      <c r="O163" s="26">
        <f>IFERROR(TRIM(INDEX(Requests!$A163:$AN163,MATCH(Lists!$B$11,Requests!$A$1:$AN$1,0))&amp;""),"")</f>
        <v/>
      </c>
      <c r="P163" s="26">
        <f>IFERROR(TRIM(INDEX(Requests!$A163:$AN163,MATCH(Lists!$B$10,Requests!$A$1:$AN$1,0))&amp;""),"")</f>
        <v/>
      </c>
      <c r="Q163" s="29">
        <f>IF($A163="","",IFERROR(N(INDEX('Your rates'!$C$6:$C$11,MATCH($J163,'Your rates'!$B$6:$B$11,0))),0))</f>
        <v/>
      </c>
      <c r="R163" s="29">
        <f>IF($A163="","",IFERROR(N(INDEX('Your rates'!$C$12:$C$17,MATCH($K163,'Your rates'!$B$12:$B$17,0))),0))</f>
        <v/>
      </c>
      <c r="S163" s="30">
        <f>IF($A163="","",IFERROR(IF(INDEX('Your rates'!$C$18:$C$21,MATCH($M163,'Your rates'!$B$18:$B$21,0))&amp;""="",1,INDEX('Your rates'!$C$18:$C$21,MATCH($M163,'Your rates'!$B$18:$B$21,0))),1))</f>
        <v/>
      </c>
      <c r="T163" s="30">
        <f>IF($A163="","",IFERROR(IF(INDEX('Your rates'!$C$22:$C$25,MATCH($N163,'Your rates'!$B$22:$B$25,0))&amp;""="",1,INDEX('Your rates'!$C$22:$C$25,MATCH($N163,'Your rates'!$B$22:$B$25,0))),1))</f>
        <v/>
      </c>
      <c r="U163" s="30">
        <f>IF($A163="","",IFERROR(IF(INDEX('Your rates'!$C$26:$C$30,MATCH($O163,'Your rates'!$B$26:$B$30,0))&amp;""="",1,INDEX('Your rates'!$C$26:$C$30,MATCH($O163,'Your rates'!$B$26:$B$30,0))),1))</f>
        <v/>
      </c>
      <c r="V163" s="29">
        <f>IF($A163="","",SUMPRODUCT(ISNUMBER(SEARCH('Your rates'!$B$31:$B$36,$P163))*'Your rates'!$C$31:$C$36))</f>
        <v/>
      </c>
    </row>
    <row r="164">
      <c r="A164" s="26">
        <f>IFERROR(TRIM(INDEX(Requests!$A164:$AN164,MATCH(Lists!$B$2,Requests!$A$1:$AN$1,0))&amp;""),"")</f>
        <v/>
      </c>
      <c r="B164" s="26">
        <f>IFERROR(TRIM(INDEX(Requests!$A164:$AN164,MATCH(Lists!$B$3,Requests!$A$1:$AN$1,0))&amp;""),"")</f>
        <v/>
      </c>
      <c r="C164" s="27">
        <f>IF(OR($A164="",$J164="",$K164="",$M164="",$N164="",'Your rates'!$C$5=""),"",ROUND(MAX(N('Your rates'!$C$37),('Your rates'!$C$5+$Q164+$R164)*$S164*$T164*$U164+$V164),2))</f>
        <v/>
      </c>
      <c r="D164" s="27">
        <f>IF(OR($C164="",N('Your rates'!$C$38)=0),"",ROUND($C164*'Your rates'!$C$38,2))</f>
        <v/>
      </c>
      <c r="E164" s="28">
        <f>IF($A164="","",MID(IF($I164=Lists!$B$13,", office or commercial space","")&amp;IF($L164=Lists!$B$14,", size not sure","")&amp;IF($M164=Lists!$B$15,", not cleaned in a while",""),3,200))</f>
        <v/>
      </c>
      <c r="F164" s="28">
        <f>IF($A164="","",MID(IF($J164="",", bedrooms","")&amp;IF($K164="",", bathrooms","")&amp;IF($M164="",", condition","")&amp;IF($N164="",", which clean","")&amp;IF($O164="",", how often",""),3,200))</f>
        <v/>
      </c>
      <c r="G164" s="28">
        <f>IF($A164="","",MID(IF('Your rates'!$C$5="",", base price","")&amp;IF(AND($J164&lt;&gt;"",IFERROR(INDEX('Your rates'!$C$6:$C$11,MATCH($J164,'Your rates'!$B$6:$B$11,0))&amp;"","")=""),", bedrooms","")&amp;IF(AND($K164&lt;&gt;"",IFERROR(INDEX('Your rates'!$C$12:$C$17,MATCH($K164,'Your rates'!$B$12:$B$17,0))&amp;"","")=""),", bathrooms","")&amp;IF(AND($M164&lt;&gt;"",IFERROR(INDEX('Your rates'!$C$18:$C$21,MATCH($M164,'Your rates'!$B$18:$B$21,0))&amp;"","")=""),", condition","")&amp;IF(AND($N164&lt;&gt;"",IFERROR(INDEX('Your rates'!$C$22:$C$25,MATCH($N164,'Your rates'!$B$22:$B$25,0))&amp;"","")=""),", type of clean","")&amp;IF(AND($O164&lt;&gt;"",IFERROR(INDEX('Your rates'!$C$26:$C$30,MATCH($O164,'Your rates'!$B$26:$B$30,0))&amp;"","")=""),", how often",""),3,200))</f>
        <v/>
      </c>
      <c r="H164" s="28">
        <f>IF($A164="","",IF($P164="","",IF(LEN($P164)-LEN(SUBSTITUTE($P164,",",""))+1&gt;SUMPRODUCT(ISNUMBER(SEARCH('Your rates'!$B$31:$B$36,$P164))*1),"Extra not on your list","")))</f>
        <v/>
      </c>
      <c r="I164" s="26">
        <f>IFERROR(TRIM(INDEX(Requests!$A164:$AN164,MATCH(Lists!$B$4,Requests!$A$1:$AN$1,0))&amp;""),"")</f>
        <v/>
      </c>
      <c r="J164" s="26">
        <f>IFERROR(TRIM(INDEX(Requests!$A164:$AN164,MATCH(Lists!$B$5,Requests!$A$1:$AN$1,0))&amp;""),"")</f>
        <v/>
      </c>
      <c r="K164" s="26">
        <f>IFERROR(TRIM(INDEX(Requests!$A164:$AN164,MATCH(Lists!$B$6,Requests!$A$1:$AN$1,0))&amp;""),"")</f>
        <v/>
      </c>
      <c r="L164" s="26">
        <f>IFERROR(TRIM(INDEX(Requests!$A164:$AN164,MATCH(Lists!$B$7,Requests!$A$1:$AN$1,0))&amp;""),"")</f>
        <v/>
      </c>
      <c r="M164" s="26">
        <f>IFERROR(TRIM(INDEX(Requests!$A164:$AN164,MATCH(Lists!$B$8,Requests!$A$1:$AN$1,0))&amp;""),"")</f>
        <v/>
      </c>
      <c r="N164" s="26">
        <f>IFERROR(TRIM(INDEX(Requests!$A164:$AN164,MATCH(Lists!$B$9,Requests!$A$1:$AN$1,0))&amp;""),"")</f>
        <v/>
      </c>
      <c r="O164" s="26">
        <f>IFERROR(TRIM(INDEX(Requests!$A164:$AN164,MATCH(Lists!$B$11,Requests!$A$1:$AN$1,0))&amp;""),"")</f>
        <v/>
      </c>
      <c r="P164" s="26">
        <f>IFERROR(TRIM(INDEX(Requests!$A164:$AN164,MATCH(Lists!$B$10,Requests!$A$1:$AN$1,0))&amp;""),"")</f>
        <v/>
      </c>
      <c r="Q164" s="29">
        <f>IF($A164="","",IFERROR(N(INDEX('Your rates'!$C$6:$C$11,MATCH($J164,'Your rates'!$B$6:$B$11,0))),0))</f>
        <v/>
      </c>
      <c r="R164" s="29">
        <f>IF($A164="","",IFERROR(N(INDEX('Your rates'!$C$12:$C$17,MATCH($K164,'Your rates'!$B$12:$B$17,0))),0))</f>
        <v/>
      </c>
      <c r="S164" s="30">
        <f>IF($A164="","",IFERROR(IF(INDEX('Your rates'!$C$18:$C$21,MATCH($M164,'Your rates'!$B$18:$B$21,0))&amp;""="",1,INDEX('Your rates'!$C$18:$C$21,MATCH($M164,'Your rates'!$B$18:$B$21,0))),1))</f>
        <v/>
      </c>
      <c r="T164" s="30">
        <f>IF($A164="","",IFERROR(IF(INDEX('Your rates'!$C$22:$C$25,MATCH($N164,'Your rates'!$B$22:$B$25,0))&amp;""="",1,INDEX('Your rates'!$C$22:$C$25,MATCH($N164,'Your rates'!$B$22:$B$25,0))),1))</f>
        <v/>
      </c>
      <c r="U164" s="30">
        <f>IF($A164="","",IFERROR(IF(INDEX('Your rates'!$C$26:$C$30,MATCH($O164,'Your rates'!$B$26:$B$30,0))&amp;""="",1,INDEX('Your rates'!$C$26:$C$30,MATCH($O164,'Your rates'!$B$26:$B$30,0))),1))</f>
        <v/>
      </c>
      <c r="V164" s="29">
        <f>IF($A164="","",SUMPRODUCT(ISNUMBER(SEARCH('Your rates'!$B$31:$B$36,$P164))*'Your rates'!$C$31:$C$36))</f>
        <v/>
      </c>
    </row>
    <row r="165">
      <c r="A165" s="26">
        <f>IFERROR(TRIM(INDEX(Requests!$A165:$AN165,MATCH(Lists!$B$2,Requests!$A$1:$AN$1,0))&amp;""),"")</f>
        <v/>
      </c>
      <c r="B165" s="26">
        <f>IFERROR(TRIM(INDEX(Requests!$A165:$AN165,MATCH(Lists!$B$3,Requests!$A$1:$AN$1,0))&amp;""),"")</f>
        <v/>
      </c>
      <c r="C165" s="27">
        <f>IF(OR($A165="",$J165="",$K165="",$M165="",$N165="",'Your rates'!$C$5=""),"",ROUND(MAX(N('Your rates'!$C$37),('Your rates'!$C$5+$Q165+$R165)*$S165*$T165*$U165+$V165),2))</f>
        <v/>
      </c>
      <c r="D165" s="27">
        <f>IF(OR($C165="",N('Your rates'!$C$38)=0),"",ROUND($C165*'Your rates'!$C$38,2))</f>
        <v/>
      </c>
      <c r="E165" s="28">
        <f>IF($A165="","",MID(IF($I165=Lists!$B$13,", office or commercial space","")&amp;IF($L165=Lists!$B$14,", size not sure","")&amp;IF($M165=Lists!$B$15,", not cleaned in a while",""),3,200))</f>
        <v/>
      </c>
      <c r="F165" s="28">
        <f>IF($A165="","",MID(IF($J165="",", bedrooms","")&amp;IF($K165="",", bathrooms","")&amp;IF($M165="",", condition","")&amp;IF($N165="",", which clean","")&amp;IF($O165="",", how often",""),3,200))</f>
        <v/>
      </c>
      <c r="G165" s="28">
        <f>IF($A165="","",MID(IF('Your rates'!$C$5="",", base price","")&amp;IF(AND($J165&lt;&gt;"",IFERROR(INDEX('Your rates'!$C$6:$C$11,MATCH($J165,'Your rates'!$B$6:$B$11,0))&amp;"","")=""),", bedrooms","")&amp;IF(AND($K165&lt;&gt;"",IFERROR(INDEX('Your rates'!$C$12:$C$17,MATCH($K165,'Your rates'!$B$12:$B$17,0))&amp;"","")=""),", bathrooms","")&amp;IF(AND($M165&lt;&gt;"",IFERROR(INDEX('Your rates'!$C$18:$C$21,MATCH($M165,'Your rates'!$B$18:$B$21,0))&amp;"","")=""),", condition","")&amp;IF(AND($N165&lt;&gt;"",IFERROR(INDEX('Your rates'!$C$22:$C$25,MATCH($N165,'Your rates'!$B$22:$B$25,0))&amp;"","")=""),", type of clean","")&amp;IF(AND($O165&lt;&gt;"",IFERROR(INDEX('Your rates'!$C$26:$C$30,MATCH($O165,'Your rates'!$B$26:$B$30,0))&amp;"","")=""),", how often",""),3,200))</f>
        <v/>
      </c>
      <c r="H165" s="28">
        <f>IF($A165="","",IF($P165="","",IF(LEN($P165)-LEN(SUBSTITUTE($P165,",",""))+1&gt;SUMPRODUCT(ISNUMBER(SEARCH('Your rates'!$B$31:$B$36,$P165))*1),"Extra not on your list","")))</f>
        <v/>
      </c>
      <c r="I165" s="26">
        <f>IFERROR(TRIM(INDEX(Requests!$A165:$AN165,MATCH(Lists!$B$4,Requests!$A$1:$AN$1,0))&amp;""),"")</f>
        <v/>
      </c>
      <c r="J165" s="26">
        <f>IFERROR(TRIM(INDEX(Requests!$A165:$AN165,MATCH(Lists!$B$5,Requests!$A$1:$AN$1,0))&amp;""),"")</f>
        <v/>
      </c>
      <c r="K165" s="26">
        <f>IFERROR(TRIM(INDEX(Requests!$A165:$AN165,MATCH(Lists!$B$6,Requests!$A$1:$AN$1,0))&amp;""),"")</f>
        <v/>
      </c>
      <c r="L165" s="26">
        <f>IFERROR(TRIM(INDEX(Requests!$A165:$AN165,MATCH(Lists!$B$7,Requests!$A$1:$AN$1,0))&amp;""),"")</f>
        <v/>
      </c>
      <c r="M165" s="26">
        <f>IFERROR(TRIM(INDEX(Requests!$A165:$AN165,MATCH(Lists!$B$8,Requests!$A$1:$AN$1,0))&amp;""),"")</f>
        <v/>
      </c>
      <c r="N165" s="26">
        <f>IFERROR(TRIM(INDEX(Requests!$A165:$AN165,MATCH(Lists!$B$9,Requests!$A$1:$AN$1,0))&amp;""),"")</f>
        <v/>
      </c>
      <c r="O165" s="26">
        <f>IFERROR(TRIM(INDEX(Requests!$A165:$AN165,MATCH(Lists!$B$11,Requests!$A$1:$AN$1,0))&amp;""),"")</f>
        <v/>
      </c>
      <c r="P165" s="26">
        <f>IFERROR(TRIM(INDEX(Requests!$A165:$AN165,MATCH(Lists!$B$10,Requests!$A$1:$AN$1,0))&amp;""),"")</f>
        <v/>
      </c>
      <c r="Q165" s="29">
        <f>IF($A165="","",IFERROR(N(INDEX('Your rates'!$C$6:$C$11,MATCH($J165,'Your rates'!$B$6:$B$11,0))),0))</f>
        <v/>
      </c>
      <c r="R165" s="29">
        <f>IF($A165="","",IFERROR(N(INDEX('Your rates'!$C$12:$C$17,MATCH($K165,'Your rates'!$B$12:$B$17,0))),0))</f>
        <v/>
      </c>
      <c r="S165" s="30">
        <f>IF($A165="","",IFERROR(IF(INDEX('Your rates'!$C$18:$C$21,MATCH($M165,'Your rates'!$B$18:$B$21,0))&amp;""="",1,INDEX('Your rates'!$C$18:$C$21,MATCH($M165,'Your rates'!$B$18:$B$21,0))),1))</f>
        <v/>
      </c>
      <c r="T165" s="30">
        <f>IF($A165="","",IFERROR(IF(INDEX('Your rates'!$C$22:$C$25,MATCH($N165,'Your rates'!$B$22:$B$25,0))&amp;""="",1,INDEX('Your rates'!$C$22:$C$25,MATCH($N165,'Your rates'!$B$22:$B$25,0))),1))</f>
        <v/>
      </c>
      <c r="U165" s="30">
        <f>IF($A165="","",IFERROR(IF(INDEX('Your rates'!$C$26:$C$30,MATCH($O165,'Your rates'!$B$26:$B$30,0))&amp;""="",1,INDEX('Your rates'!$C$26:$C$30,MATCH($O165,'Your rates'!$B$26:$B$30,0))),1))</f>
        <v/>
      </c>
      <c r="V165" s="29">
        <f>IF($A165="","",SUMPRODUCT(ISNUMBER(SEARCH('Your rates'!$B$31:$B$36,$P165))*'Your rates'!$C$31:$C$36))</f>
        <v/>
      </c>
    </row>
    <row r="166">
      <c r="A166" s="26">
        <f>IFERROR(TRIM(INDEX(Requests!$A166:$AN166,MATCH(Lists!$B$2,Requests!$A$1:$AN$1,0))&amp;""),"")</f>
        <v/>
      </c>
      <c r="B166" s="26">
        <f>IFERROR(TRIM(INDEX(Requests!$A166:$AN166,MATCH(Lists!$B$3,Requests!$A$1:$AN$1,0))&amp;""),"")</f>
        <v/>
      </c>
      <c r="C166" s="27">
        <f>IF(OR($A166="",$J166="",$K166="",$M166="",$N166="",'Your rates'!$C$5=""),"",ROUND(MAX(N('Your rates'!$C$37),('Your rates'!$C$5+$Q166+$R166)*$S166*$T166*$U166+$V166),2))</f>
        <v/>
      </c>
      <c r="D166" s="27">
        <f>IF(OR($C166="",N('Your rates'!$C$38)=0),"",ROUND($C166*'Your rates'!$C$38,2))</f>
        <v/>
      </c>
      <c r="E166" s="28">
        <f>IF($A166="","",MID(IF($I166=Lists!$B$13,", office or commercial space","")&amp;IF($L166=Lists!$B$14,", size not sure","")&amp;IF($M166=Lists!$B$15,", not cleaned in a while",""),3,200))</f>
        <v/>
      </c>
      <c r="F166" s="28">
        <f>IF($A166="","",MID(IF($J166="",", bedrooms","")&amp;IF($K166="",", bathrooms","")&amp;IF($M166="",", condition","")&amp;IF($N166="",", which clean","")&amp;IF($O166="",", how often",""),3,200))</f>
        <v/>
      </c>
      <c r="G166" s="28">
        <f>IF($A166="","",MID(IF('Your rates'!$C$5="",", base price","")&amp;IF(AND($J166&lt;&gt;"",IFERROR(INDEX('Your rates'!$C$6:$C$11,MATCH($J166,'Your rates'!$B$6:$B$11,0))&amp;"","")=""),", bedrooms","")&amp;IF(AND($K166&lt;&gt;"",IFERROR(INDEX('Your rates'!$C$12:$C$17,MATCH($K166,'Your rates'!$B$12:$B$17,0))&amp;"","")=""),", bathrooms","")&amp;IF(AND($M166&lt;&gt;"",IFERROR(INDEX('Your rates'!$C$18:$C$21,MATCH($M166,'Your rates'!$B$18:$B$21,0))&amp;"","")=""),", condition","")&amp;IF(AND($N166&lt;&gt;"",IFERROR(INDEX('Your rates'!$C$22:$C$25,MATCH($N166,'Your rates'!$B$22:$B$25,0))&amp;"","")=""),", type of clean","")&amp;IF(AND($O166&lt;&gt;"",IFERROR(INDEX('Your rates'!$C$26:$C$30,MATCH($O166,'Your rates'!$B$26:$B$30,0))&amp;"","")=""),", how often",""),3,200))</f>
        <v/>
      </c>
      <c r="H166" s="28">
        <f>IF($A166="","",IF($P166="","",IF(LEN($P166)-LEN(SUBSTITUTE($P166,",",""))+1&gt;SUMPRODUCT(ISNUMBER(SEARCH('Your rates'!$B$31:$B$36,$P166))*1),"Extra not on your list","")))</f>
        <v/>
      </c>
      <c r="I166" s="26">
        <f>IFERROR(TRIM(INDEX(Requests!$A166:$AN166,MATCH(Lists!$B$4,Requests!$A$1:$AN$1,0))&amp;""),"")</f>
        <v/>
      </c>
      <c r="J166" s="26">
        <f>IFERROR(TRIM(INDEX(Requests!$A166:$AN166,MATCH(Lists!$B$5,Requests!$A$1:$AN$1,0))&amp;""),"")</f>
        <v/>
      </c>
      <c r="K166" s="26">
        <f>IFERROR(TRIM(INDEX(Requests!$A166:$AN166,MATCH(Lists!$B$6,Requests!$A$1:$AN$1,0))&amp;""),"")</f>
        <v/>
      </c>
      <c r="L166" s="26">
        <f>IFERROR(TRIM(INDEX(Requests!$A166:$AN166,MATCH(Lists!$B$7,Requests!$A$1:$AN$1,0))&amp;""),"")</f>
        <v/>
      </c>
      <c r="M166" s="26">
        <f>IFERROR(TRIM(INDEX(Requests!$A166:$AN166,MATCH(Lists!$B$8,Requests!$A$1:$AN$1,0))&amp;""),"")</f>
        <v/>
      </c>
      <c r="N166" s="26">
        <f>IFERROR(TRIM(INDEX(Requests!$A166:$AN166,MATCH(Lists!$B$9,Requests!$A$1:$AN$1,0))&amp;""),"")</f>
        <v/>
      </c>
      <c r="O166" s="26">
        <f>IFERROR(TRIM(INDEX(Requests!$A166:$AN166,MATCH(Lists!$B$11,Requests!$A$1:$AN$1,0))&amp;""),"")</f>
        <v/>
      </c>
      <c r="P166" s="26">
        <f>IFERROR(TRIM(INDEX(Requests!$A166:$AN166,MATCH(Lists!$B$10,Requests!$A$1:$AN$1,0))&amp;""),"")</f>
        <v/>
      </c>
      <c r="Q166" s="29">
        <f>IF($A166="","",IFERROR(N(INDEX('Your rates'!$C$6:$C$11,MATCH($J166,'Your rates'!$B$6:$B$11,0))),0))</f>
        <v/>
      </c>
      <c r="R166" s="29">
        <f>IF($A166="","",IFERROR(N(INDEX('Your rates'!$C$12:$C$17,MATCH($K166,'Your rates'!$B$12:$B$17,0))),0))</f>
        <v/>
      </c>
      <c r="S166" s="30">
        <f>IF($A166="","",IFERROR(IF(INDEX('Your rates'!$C$18:$C$21,MATCH($M166,'Your rates'!$B$18:$B$21,0))&amp;""="",1,INDEX('Your rates'!$C$18:$C$21,MATCH($M166,'Your rates'!$B$18:$B$21,0))),1))</f>
        <v/>
      </c>
      <c r="T166" s="30">
        <f>IF($A166="","",IFERROR(IF(INDEX('Your rates'!$C$22:$C$25,MATCH($N166,'Your rates'!$B$22:$B$25,0))&amp;""="",1,INDEX('Your rates'!$C$22:$C$25,MATCH($N166,'Your rates'!$B$22:$B$25,0))),1))</f>
        <v/>
      </c>
      <c r="U166" s="30">
        <f>IF($A166="","",IFERROR(IF(INDEX('Your rates'!$C$26:$C$30,MATCH($O166,'Your rates'!$B$26:$B$30,0))&amp;""="",1,INDEX('Your rates'!$C$26:$C$30,MATCH($O166,'Your rates'!$B$26:$B$30,0))),1))</f>
        <v/>
      </c>
      <c r="V166" s="29">
        <f>IF($A166="","",SUMPRODUCT(ISNUMBER(SEARCH('Your rates'!$B$31:$B$36,$P166))*'Your rates'!$C$31:$C$36))</f>
        <v/>
      </c>
    </row>
    <row r="167">
      <c r="A167" s="26">
        <f>IFERROR(TRIM(INDEX(Requests!$A167:$AN167,MATCH(Lists!$B$2,Requests!$A$1:$AN$1,0))&amp;""),"")</f>
        <v/>
      </c>
      <c r="B167" s="26">
        <f>IFERROR(TRIM(INDEX(Requests!$A167:$AN167,MATCH(Lists!$B$3,Requests!$A$1:$AN$1,0))&amp;""),"")</f>
        <v/>
      </c>
      <c r="C167" s="27">
        <f>IF(OR($A167="",$J167="",$K167="",$M167="",$N167="",'Your rates'!$C$5=""),"",ROUND(MAX(N('Your rates'!$C$37),('Your rates'!$C$5+$Q167+$R167)*$S167*$T167*$U167+$V167),2))</f>
        <v/>
      </c>
      <c r="D167" s="27">
        <f>IF(OR($C167="",N('Your rates'!$C$38)=0),"",ROUND($C167*'Your rates'!$C$38,2))</f>
        <v/>
      </c>
      <c r="E167" s="28">
        <f>IF($A167="","",MID(IF($I167=Lists!$B$13,", office or commercial space","")&amp;IF($L167=Lists!$B$14,", size not sure","")&amp;IF($M167=Lists!$B$15,", not cleaned in a while",""),3,200))</f>
        <v/>
      </c>
      <c r="F167" s="28">
        <f>IF($A167="","",MID(IF($J167="",", bedrooms","")&amp;IF($K167="",", bathrooms","")&amp;IF($M167="",", condition","")&amp;IF($N167="",", which clean","")&amp;IF($O167="",", how often",""),3,200))</f>
        <v/>
      </c>
      <c r="G167" s="28">
        <f>IF($A167="","",MID(IF('Your rates'!$C$5="",", base price","")&amp;IF(AND($J167&lt;&gt;"",IFERROR(INDEX('Your rates'!$C$6:$C$11,MATCH($J167,'Your rates'!$B$6:$B$11,0))&amp;"","")=""),", bedrooms","")&amp;IF(AND($K167&lt;&gt;"",IFERROR(INDEX('Your rates'!$C$12:$C$17,MATCH($K167,'Your rates'!$B$12:$B$17,0))&amp;"","")=""),", bathrooms","")&amp;IF(AND($M167&lt;&gt;"",IFERROR(INDEX('Your rates'!$C$18:$C$21,MATCH($M167,'Your rates'!$B$18:$B$21,0))&amp;"","")=""),", condition","")&amp;IF(AND($N167&lt;&gt;"",IFERROR(INDEX('Your rates'!$C$22:$C$25,MATCH($N167,'Your rates'!$B$22:$B$25,0))&amp;"","")=""),", type of clean","")&amp;IF(AND($O167&lt;&gt;"",IFERROR(INDEX('Your rates'!$C$26:$C$30,MATCH($O167,'Your rates'!$B$26:$B$30,0))&amp;"","")=""),", how often",""),3,200))</f>
        <v/>
      </c>
      <c r="H167" s="28">
        <f>IF($A167="","",IF($P167="","",IF(LEN($P167)-LEN(SUBSTITUTE($P167,",",""))+1&gt;SUMPRODUCT(ISNUMBER(SEARCH('Your rates'!$B$31:$B$36,$P167))*1),"Extra not on your list","")))</f>
        <v/>
      </c>
      <c r="I167" s="26">
        <f>IFERROR(TRIM(INDEX(Requests!$A167:$AN167,MATCH(Lists!$B$4,Requests!$A$1:$AN$1,0))&amp;""),"")</f>
        <v/>
      </c>
      <c r="J167" s="26">
        <f>IFERROR(TRIM(INDEX(Requests!$A167:$AN167,MATCH(Lists!$B$5,Requests!$A$1:$AN$1,0))&amp;""),"")</f>
        <v/>
      </c>
      <c r="K167" s="26">
        <f>IFERROR(TRIM(INDEX(Requests!$A167:$AN167,MATCH(Lists!$B$6,Requests!$A$1:$AN$1,0))&amp;""),"")</f>
        <v/>
      </c>
      <c r="L167" s="26">
        <f>IFERROR(TRIM(INDEX(Requests!$A167:$AN167,MATCH(Lists!$B$7,Requests!$A$1:$AN$1,0))&amp;""),"")</f>
        <v/>
      </c>
      <c r="M167" s="26">
        <f>IFERROR(TRIM(INDEX(Requests!$A167:$AN167,MATCH(Lists!$B$8,Requests!$A$1:$AN$1,0))&amp;""),"")</f>
        <v/>
      </c>
      <c r="N167" s="26">
        <f>IFERROR(TRIM(INDEX(Requests!$A167:$AN167,MATCH(Lists!$B$9,Requests!$A$1:$AN$1,0))&amp;""),"")</f>
        <v/>
      </c>
      <c r="O167" s="26">
        <f>IFERROR(TRIM(INDEX(Requests!$A167:$AN167,MATCH(Lists!$B$11,Requests!$A$1:$AN$1,0))&amp;""),"")</f>
        <v/>
      </c>
      <c r="P167" s="26">
        <f>IFERROR(TRIM(INDEX(Requests!$A167:$AN167,MATCH(Lists!$B$10,Requests!$A$1:$AN$1,0))&amp;""),"")</f>
        <v/>
      </c>
      <c r="Q167" s="29">
        <f>IF($A167="","",IFERROR(N(INDEX('Your rates'!$C$6:$C$11,MATCH($J167,'Your rates'!$B$6:$B$11,0))),0))</f>
        <v/>
      </c>
      <c r="R167" s="29">
        <f>IF($A167="","",IFERROR(N(INDEX('Your rates'!$C$12:$C$17,MATCH($K167,'Your rates'!$B$12:$B$17,0))),0))</f>
        <v/>
      </c>
      <c r="S167" s="30">
        <f>IF($A167="","",IFERROR(IF(INDEX('Your rates'!$C$18:$C$21,MATCH($M167,'Your rates'!$B$18:$B$21,0))&amp;""="",1,INDEX('Your rates'!$C$18:$C$21,MATCH($M167,'Your rates'!$B$18:$B$21,0))),1))</f>
        <v/>
      </c>
      <c r="T167" s="30">
        <f>IF($A167="","",IFERROR(IF(INDEX('Your rates'!$C$22:$C$25,MATCH($N167,'Your rates'!$B$22:$B$25,0))&amp;""="",1,INDEX('Your rates'!$C$22:$C$25,MATCH($N167,'Your rates'!$B$22:$B$25,0))),1))</f>
        <v/>
      </c>
      <c r="U167" s="30">
        <f>IF($A167="","",IFERROR(IF(INDEX('Your rates'!$C$26:$C$30,MATCH($O167,'Your rates'!$B$26:$B$30,0))&amp;""="",1,INDEX('Your rates'!$C$26:$C$30,MATCH($O167,'Your rates'!$B$26:$B$30,0))),1))</f>
        <v/>
      </c>
      <c r="V167" s="29">
        <f>IF($A167="","",SUMPRODUCT(ISNUMBER(SEARCH('Your rates'!$B$31:$B$36,$P167))*'Your rates'!$C$31:$C$36))</f>
        <v/>
      </c>
    </row>
    <row r="168">
      <c r="A168" s="26">
        <f>IFERROR(TRIM(INDEX(Requests!$A168:$AN168,MATCH(Lists!$B$2,Requests!$A$1:$AN$1,0))&amp;""),"")</f>
        <v/>
      </c>
      <c r="B168" s="26">
        <f>IFERROR(TRIM(INDEX(Requests!$A168:$AN168,MATCH(Lists!$B$3,Requests!$A$1:$AN$1,0))&amp;""),"")</f>
        <v/>
      </c>
      <c r="C168" s="27">
        <f>IF(OR($A168="",$J168="",$K168="",$M168="",$N168="",'Your rates'!$C$5=""),"",ROUND(MAX(N('Your rates'!$C$37),('Your rates'!$C$5+$Q168+$R168)*$S168*$T168*$U168+$V168),2))</f>
        <v/>
      </c>
      <c r="D168" s="27">
        <f>IF(OR($C168="",N('Your rates'!$C$38)=0),"",ROUND($C168*'Your rates'!$C$38,2))</f>
        <v/>
      </c>
      <c r="E168" s="28">
        <f>IF($A168="","",MID(IF($I168=Lists!$B$13,", office or commercial space","")&amp;IF($L168=Lists!$B$14,", size not sure","")&amp;IF($M168=Lists!$B$15,", not cleaned in a while",""),3,200))</f>
        <v/>
      </c>
      <c r="F168" s="28">
        <f>IF($A168="","",MID(IF($J168="",", bedrooms","")&amp;IF($K168="",", bathrooms","")&amp;IF($M168="",", condition","")&amp;IF($N168="",", which clean","")&amp;IF($O168="",", how often",""),3,200))</f>
        <v/>
      </c>
      <c r="G168" s="28">
        <f>IF($A168="","",MID(IF('Your rates'!$C$5="",", base price","")&amp;IF(AND($J168&lt;&gt;"",IFERROR(INDEX('Your rates'!$C$6:$C$11,MATCH($J168,'Your rates'!$B$6:$B$11,0))&amp;"","")=""),", bedrooms","")&amp;IF(AND($K168&lt;&gt;"",IFERROR(INDEX('Your rates'!$C$12:$C$17,MATCH($K168,'Your rates'!$B$12:$B$17,0))&amp;"","")=""),", bathrooms","")&amp;IF(AND($M168&lt;&gt;"",IFERROR(INDEX('Your rates'!$C$18:$C$21,MATCH($M168,'Your rates'!$B$18:$B$21,0))&amp;"","")=""),", condition","")&amp;IF(AND($N168&lt;&gt;"",IFERROR(INDEX('Your rates'!$C$22:$C$25,MATCH($N168,'Your rates'!$B$22:$B$25,0))&amp;"","")=""),", type of clean","")&amp;IF(AND($O168&lt;&gt;"",IFERROR(INDEX('Your rates'!$C$26:$C$30,MATCH($O168,'Your rates'!$B$26:$B$30,0))&amp;"","")=""),", how often",""),3,200))</f>
        <v/>
      </c>
      <c r="H168" s="28">
        <f>IF($A168="","",IF($P168="","",IF(LEN($P168)-LEN(SUBSTITUTE($P168,",",""))+1&gt;SUMPRODUCT(ISNUMBER(SEARCH('Your rates'!$B$31:$B$36,$P168))*1),"Extra not on your list","")))</f>
        <v/>
      </c>
      <c r="I168" s="26">
        <f>IFERROR(TRIM(INDEX(Requests!$A168:$AN168,MATCH(Lists!$B$4,Requests!$A$1:$AN$1,0))&amp;""),"")</f>
        <v/>
      </c>
      <c r="J168" s="26">
        <f>IFERROR(TRIM(INDEX(Requests!$A168:$AN168,MATCH(Lists!$B$5,Requests!$A$1:$AN$1,0))&amp;""),"")</f>
        <v/>
      </c>
      <c r="K168" s="26">
        <f>IFERROR(TRIM(INDEX(Requests!$A168:$AN168,MATCH(Lists!$B$6,Requests!$A$1:$AN$1,0))&amp;""),"")</f>
        <v/>
      </c>
      <c r="L168" s="26">
        <f>IFERROR(TRIM(INDEX(Requests!$A168:$AN168,MATCH(Lists!$B$7,Requests!$A$1:$AN$1,0))&amp;""),"")</f>
        <v/>
      </c>
      <c r="M168" s="26">
        <f>IFERROR(TRIM(INDEX(Requests!$A168:$AN168,MATCH(Lists!$B$8,Requests!$A$1:$AN$1,0))&amp;""),"")</f>
        <v/>
      </c>
      <c r="N168" s="26">
        <f>IFERROR(TRIM(INDEX(Requests!$A168:$AN168,MATCH(Lists!$B$9,Requests!$A$1:$AN$1,0))&amp;""),"")</f>
        <v/>
      </c>
      <c r="O168" s="26">
        <f>IFERROR(TRIM(INDEX(Requests!$A168:$AN168,MATCH(Lists!$B$11,Requests!$A$1:$AN$1,0))&amp;""),"")</f>
        <v/>
      </c>
      <c r="P168" s="26">
        <f>IFERROR(TRIM(INDEX(Requests!$A168:$AN168,MATCH(Lists!$B$10,Requests!$A$1:$AN$1,0))&amp;""),"")</f>
        <v/>
      </c>
      <c r="Q168" s="29">
        <f>IF($A168="","",IFERROR(N(INDEX('Your rates'!$C$6:$C$11,MATCH($J168,'Your rates'!$B$6:$B$11,0))),0))</f>
        <v/>
      </c>
      <c r="R168" s="29">
        <f>IF($A168="","",IFERROR(N(INDEX('Your rates'!$C$12:$C$17,MATCH($K168,'Your rates'!$B$12:$B$17,0))),0))</f>
        <v/>
      </c>
      <c r="S168" s="30">
        <f>IF($A168="","",IFERROR(IF(INDEX('Your rates'!$C$18:$C$21,MATCH($M168,'Your rates'!$B$18:$B$21,0))&amp;""="",1,INDEX('Your rates'!$C$18:$C$21,MATCH($M168,'Your rates'!$B$18:$B$21,0))),1))</f>
        <v/>
      </c>
      <c r="T168" s="30">
        <f>IF($A168="","",IFERROR(IF(INDEX('Your rates'!$C$22:$C$25,MATCH($N168,'Your rates'!$B$22:$B$25,0))&amp;""="",1,INDEX('Your rates'!$C$22:$C$25,MATCH($N168,'Your rates'!$B$22:$B$25,0))),1))</f>
        <v/>
      </c>
      <c r="U168" s="30">
        <f>IF($A168="","",IFERROR(IF(INDEX('Your rates'!$C$26:$C$30,MATCH($O168,'Your rates'!$B$26:$B$30,0))&amp;""="",1,INDEX('Your rates'!$C$26:$C$30,MATCH($O168,'Your rates'!$B$26:$B$30,0))),1))</f>
        <v/>
      </c>
      <c r="V168" s="29">
        <f>IF($A168="","",SUMPRODUCT(ISNUMBER(SEARCH('Your rates'!$B$31:$B$36,$P168))*'Your rates'!$C$31:$C$36))</f>
        <v/>
      </c>
    </row>
    <row r="169">
      <c r="A169" s="26">
        <f>IFERROR(TRIM(INDEX(Requests!$A169:$AN169,MATCH(Lists!$B$2,Requests!$A$1:$AN$1,0))&amp;""),"")</f>
        <v/>
      </c>
      <c r="B169" s="26">
        <f>IFERROR(TRIM(INDEX(Requests!$A169:$AN169,MATCH(Lists!$B$3,Requests!$A$1:$AN$1,0))&amp;""),"")</f>
        <v/>
      </c>
      <c r="C169" s="27">
        <f>IF(OR($A169="",$J169="",$K169="",$M169="",$N169="",'Your rates'!$C$5=""),"",ROUND(MAX(N('Your rates'!$C$37),('Your rates'!$C$5+$Q169+$R169)*$S169*$T169*$U169+$V169),2))</f>
        <v/>
      </c>
      <c r="D169" s="27">
        <f>IF(OR($C169="",N('Your rates'!$C$38)=0),"",ROUND($C169*'Your rates'!$C$38,2))</f>
        <v/>
      </c>
      <c r="E169" s="28">
        <f>IF($A169="","",MID(IF($I169=Lists!$B$13,", office or commercial space","")&amp;IF($L169=Lists!$B$14,", size not sure","")&amp;IF($M169=Lists!$B$15,", not cleaned in a while",""),3,200))</f>
        <v/>
      </c>
      <c r="F169" s="28">
        <f>IF($A169="","",MID(IF($J169="",", bedrooms","")&amp;IF($K169="",", bathrooms","")&amp;IF($M169="",", condition","")&amp;IF($N169="",", which clean","")&amp;IF($O169="",", how often",""),3,200))</f>
        <v/>
      </c>
      <c r="G169" s="28">
        <f>IF($A169="","",MID(IF('Your rates'!$C$5="",", base price","")&amp;IF(AND($J169&lt;&gt;"",IFERROR(INDEX('Your rates'!$C$6:$C$11,MATCH($J169,'Your rates'!$B$6:$B$11,0))&amp;"","")=""),", bedrooms","")&amp;IF(AND($K169&lt;&gt;"",IFERROR(INDEX('Your rates'!$C$12:$C$17,MATCH($K169,'Your rates'!$B$12:$B$17,0))&amp;"","")=""),", bathrooms","")&amp;IF(AND($M169&lt;&gt;"",IFERROR(INDEX('Your rates'!$C$18:$C$21,MATCH($M169,'Your rates'!$B$18:$B$21,0))&amp;"","")=""),", condition","")&amp;IF(AND($N169&lt;&gt;"",IFERROR(INDEX('Your rates'!$C$22:$C$25,MATCH($N169,'Your rates'!$B$22:$B$25,0))&amp;"","")=""),", type of clean","")&amp;IF(AND($O169&lt;&gt;"",IFERROR(INDEX('Your rates'!$C$26:$C$30,MATCH($O169,'Your rates'!$B$26:$B$30,0))&amp;"","")=""),", how often",""),3,200))</f>
        <v/>
      </c>
      <c r="H169" s="28">
        <f>IF($A169="","",IF($P169="","",IF(LEN($P169)-LEN(SUBSTITUTE($P169,",",""))+1&gt;SUMPRODUCT(ISNUMBER(SEARCH('Your rates'!$B$31:$B$36,$P169))*1),"Extra not on your list","")))</f>
        <v/>
      </c>
      <c r="I169" s="26">
        <f>IFERROR(TRIM(INDEX(Requests!$A169:$AN169,MATCH(Lists!$B$4,Requests!$A$1:$AN$1,0))&amp;""),"")</f>
        <v/>
      </c>
      <c r="J169" s="26">
        <f>IFERROR(TRIM(INDEX(Requests!$A169:$AN169,MATCH(Lists!$B$5,Requests!$A$1:$AN$1,0))&amp;""),"")</f>
        <v/>
      </c>
      <c r="K169" s="26">
        <f>IFERROR(TRIM(INDEX(Requests!$A169:$AN169,MATCH(Lists!$B$6,Requests!$A$1:$AN$1,0))&amp;""),"")</f>
        <v/>
      </c>
      <c r="L169" s="26">
        <f>IFERROR(TRIM(INDEX(Requests!$A169:$AN169,MATCH(Lists!$B$7,Requests!$A$1:$AN$1,0))&amp;""),"")</f>
        <v/>
      </c>
      <c r="M169" s="26">
        <f>IFERROR(TRIM(INDEX(Requests!$A169:$AN169,MATCH(Lists!$B$8,Requests!$A$1:$AN$1,0))&amp;""),"")</f>
        <v/>
      </c>
      <c r="N169" s="26">
        <f>IFERROR(TRIM(INDEX(Requests!$A169:$AN169,MATCH(Lists!$B$9,Requests!$A$1:$AN$1,0))&amp;""),"")</f>
        <v/>
      </c>
      <c r="O169" s="26">
        <f>IFERROR(TRIM(INDEX(Requests!$A169:$AN169,MATCH(Lists!$B$11,Requests!$A$1:$AN$1,0))&amp;""),"")</f>
        <v/>
      </c>
      <c r="P169" s="26">
        <f>IFERROR(TRIM(INDEX(Requests!$A169:$AN169,MATCH(Lists!$B$10,Requests!$A$1:$AN$1,0))&amp;""),"")</f>
        <v/>
      </c>
      <c r="Q169" s="29">
        <f>IF($A169="","",IFERROR(N(INDEX('Your rates'!$C$6:$C$11,MATCH($J169,'Your rates'!$B$6:$B$11,0))),0))</f>
        <v/>
      </c>
      <c r="R169" s="29">
        <f>IF($A169="","",IFERROR(N(INDEX('Your rates'!$C$12:$C$17,MATCH($K169,'Your rates'!$B$12:$B$17,0))),0))</f>
        <v/>
      </c>
      <c r="S169" s="30">
        <f>IF($A169="","",IFERROR(IF(INDEX('Your rates'!$C$18:$C$21,MATCH($M169,'Your rates'!$B$18:$B$21,0))&amp;""="",1,INDEX('Your rates'!$C$18:$C$21,MATCH($M169,'Your rates'!$B$18:$B$21,0))),1))</f>
        <v/>
      </c>
      <c r="T169" s="30">
        <f>IF($A169="","",IFERROR(IF(INDEX('Your rates'!$C$22:$C$25,MATCH($N169,'Your rates'!$B$22:$B$25,0))&amp;""="",1,INDEX('Your rates'!$C$22:$C$25,MATCH($N169,'Your rates'!$B$22:$B$25,0))),1))</f>
        <v/>
      </c>
      <c r="U169" s="30">
        <f>IF($A169="","",IFERROR(IF(INDEX('Your rates'!$C$26:$C$30,MATCH($O169,'Your rates'!$B$26:$B$30,0))&amp;""="",1,INDEX('Your rates'!$C$26:$C$30,MATCH($O169,'Your rates'!$B$26:$B$30,0))),1))</f>
        <v/>
      </c>
      <c r="V169" s="29">
        <f>IF($A169="","",SUMPRODUCT(ISNUMBER(SEARCH('Your rates'!$B$31:$B$36,$P169))*'Your rates'!$C$31:$C$36))</f>
        <v/>
      </c>
    </row>
    <row r="170">
      <c r="A170" s="26">
        <f>IFERROR(TRIM(INDEX(Requests!$A170:$AN170,MATCH(Lists!$B$2,Requests!$A$1:$AN$1,0))&amp;""),"")</f>
        <v/>
      </c>
      <c r="B170" s="26">
        <f>IFERROR(TRIM(INDEX(Requests!$A170:$AN170,MATCH(Lists!$B$3,Requests!$A$1:$AN$1,0))&amp;""),"")</f>
        <v/>
      </c>
      <c r="C170" s="27">
        <f>IF(OR($A170="",$J170="",$K170="",$M170="",$N170="",'Your rates'!$C$5=""),"",ROUND(MAX(N('Your rates'!$C$37),('Your rates'!$C$5+$Q170+$R170)*$S170*$T170*$U170+$V170),2))</f>
        <v/>
      </c>
      <c r="D170" s="27">
        <f>IF(OR($C170="",N('Your rates'!$C$38)=0),"",ROUND($C170*'Your rates'!$C$38,2))</f>
        <v/>
      </c>
      <c r="E170" s="28">
        <f>IF($A170="","",MID(IF($I170=Lists!$B$13,", office or commercial space","")&amp;IF($L170=Lists!$B$14,", size not sure","")&amp;IF($M170=Lists!$B$15,", not cleaned in a while",""),3,200))</f>
        <v/>
      </c>
      <c r="F170" s="28">
        <f>IF($A170="","",MID(IF($J170="",", bedrooms","")&amp;IF($K170="",", bathrooms","")&amp;IF($M170="",", condition","")&amp;IF($N170="",", which clean","")&amp;IF($O170="",", how often",""),3,200))</f>
        <v/>
      </c>
      <c r="G170" s="28">
        <f>IF($A170="","",MID(IF('Your rates'!$C$5="",", base price","")&amp;IF(AND($J170&lt;&gt;"",IFERROR(INDEX('Your rates'!$C$6:$C$11,MATCH($J170,'Your rates'!$B$6:$B$11,0))&amp;"","")=""),", bedrooms","")&amp;IF(AND($K170&lt;&gt;"",IFERROR(INDEX('Your rates'!$C$12:$C$17,MATCH($K170,'Your rates'!$B$12:$B$17,0))&amp;"","")=""),", bathrooms","")&amp;IF(AND($M170&lt;&gt;"",IFERROR(INDEX('Your rates'!$C$18:$C$21,MATCH($M170,'Your rates'!$B$18:$B$21,0))&amp;"","")=""),", condition","")&amp;IF(AND($N170&lt;&gt;"",IFERROR(INDEX('Your rates'!$C$22:$C$25,MATCH($N170,'Your rates'!$B$22:$B$25,0))&amp;"","")=""),", type of clean","")&amp;IF(AND($O170&lt;&gt;"",IFERROR(INDEX('Your rates'!$C$26:$C$30,MATCH($O170,'Your rates'!$B$26:$B$30,0))&amp;"","")=""),", how often",""),3,200))</f>
        <v/>
      </c>
      <c r="H170" s="28">
        <f>IF($A170="","",IF($P170="","",IF(LEN($P170)-LEN(SUBSTITUTE($P170,",",""))+1&gt;SUMPRODUCT(ISNUMBER(SEARCH('Your rates'!$B$31:$B$36,$P170))*1),"Extra not on your list","")))</f>
        <v/>
      </c>
      <c r="I170" s="26">
        <f>IFERROR(TRIM(INDEX(Requests!$A170:$AN170,MATCH(Lists!$B$4,Requests!$A$1:$AN$1,0))&amp;""),"")</f>
        <v/>
      </c>
      <c r="J170" s="26">
        <f>IFERROR(TRIM(INDEX(Requests!$A170:$AN170,MATCH(Lists!$B$5,Requests!$A$1:$AN$1,0))&amp;""),"")</f>
        <v/>
      </c>
      <c r="K170" s="26">
        <f>IFERROR(TRIM(INDEX(Requests!$A170:$AN170,MATCH(Lists!$B$6,Requests!$A$1:$AN$1,0))&amp;""),"")</f>
        <v/>
      </c>
      <c r="L170" s="26">
        <f>IFERROR(TRIM(INDEX(Requests!$A170:$AN170,MATCH(Lists!$B$7,Requests!$A$1:$AN$1,0))&amp;""),"")</f>
        <v/>
      </c>
      <c r="M170" s="26">
        <f>IFERROR(TRIM(INDEX(Requests!$A170:$AN170,MATCH(Lists!$B$8,Requests!$A$1:$AN$1,0))&amp;""),"")</f>
        <v/>
      </c>
      <c r="N170" s="26">
        <f>IFERROR(TRIM(INDEX(Requests!$A170:$AN170,MATCH(Lists!$B$9,Requests!$A$1:$AN$1,0))&amp;""),"")</f>
        <v/>
      </c>
      <c r="O170" s="26">
        <f>IFERROR(TRIM(INDEX(Requests!$A170:$AN170,MATCH(Lists!$B$11,Requests!$A$1:$AN$1,0))&amp;""),"")</f>
        <v/>
      </c>
      <c r="P170" s="26">
        <f>IFERROR(TRIM(INDEX(Requests!$A170:$AN170,MATCH(Lists!$B$10,Requests!$A$1:$AN$1,0))&amp;""),"")</f>
        <v/>
      </c>
      <c r="Q170" s="29">
        <f>IF($A170="","",IFERROR(N(INDEX('Your rates'!$C$6:$C$11,MATCH($J170,'Your rates'!$B$6:$B$11,0))),0))</f>
        <v/>
      </c>
      <c r="R170" s="29">
        <f>IF($A170="","",IFERROR(N(INDEX('Your rates'!$C$12:$C$17,MATCH($K170,'Your rates'!$B$12:$B$17,0))),0))</f>
        <v/>
      </c>
      <c r="S170" s="30">
        <f>IF($A170="","",IFERROR(IF(INDEX('Your rates'!$C$18:$C$21,MATCH($M170,'Your rates'!$B$18:$B$21,0))&amp;""="",1,INDEX('Your rates'!$C$18:$C$21,MATCH($M170,'Your rates'!$B$18:$B$21,0))),1))</f>
        <v/>
      </c>
      <c r="T170" s="30">
        <f>IF($A170="","",IFERROR(IF(INDEX('Your rates'!$C$22:$C$25,MATCH($N170,'Your rates'!$B$22:$B$25,0))&amp;""="",1,INDEX('Your rates'!$C$22:$C$25,MATCH($N170,'Your rates'!$B$22:$B$25,0))),1))</f>
        <v/>
      </c>
      <c r="U170" s="30">
        <f>IF($A170="","",IFERROR(IF(INDEX('Your rates'!$C$26:$C$30,MATCH($O170,'Your rates'!$B$26:$B$30,0))&amp;""="",1,INDEX('Your rates'!$C$26:$C$30,MATCH($O170,'Your rates'!$B$26:$B$30,0))),1))</f>
        <v/>
      </c>
      <c r="V170" s="29">
        <f>IF($A170="","",SUMPRODUCT(ISNUMBER(SEARCH('Your rates'!$B$31:$B$36,$P170))*'Your rates'!$C$31:$C$36))</f>
        <v/>
      </c>
    </row>
    <row r="171">
      <c r="A171" s="26">
        <f>IFERROR(TRIM(INDEX(Requests!$A171:$AN171,MATCH(Lists!$B$2,Requests!$A$1:$AN$1,0))&amp;""),"")</f>
        <v/>
      </c>
      <c r="B171" s="26">
        <f>IFERROR(TRIM(INDEX(Requests!$A171:$AN171,MATCH(Lists!$B$3,Requests!$A$1:$AN$1,0))&amp;""),"")</f>
        <v/>
      </c>
      <c r="C171" s="27">
        <f>IF(OR($A171="",$J171="",$K171="",$M171="",$N171="",'Your rates'!$C$5=""),"",ROUND(MAX(N('Your rates'!$C$37),('Your rates'!$C$5+$Q171+$R171)*$S171*$T171*$U171+$V171),2))</f>
        <v/>
      </c>
      <c r="D171" s="27">
        <f>IF(OR($C171="",N('Your rates'!$C$38)=0),"",ROUND($C171*'Your rates'!$C$38,2))</f>
        <v/>
      </c>
      <c r="E171" s="28">
        <f>IF($A171="","",MID(IF($I171=Lists!$B$13,", office or commercial space","")&amp;IF($L171=Lists!$B$14,", size not sure","")&amp;IF($M171=Lists!$B$15,", not cleaned in a while",""),3,200))</f>
        <v/>
      </c>
      <c r="F171" s="28">
        <f>IF($A171="","",MID(IF($J171="",", bedrooms","")&amp;IF($K171="",", bathrooms","")&amp;IF($M171="",", condition","")&amp;IF($N171="",", which clean","")&amp;IF($O171="",", how often",""),3,200))</f>
        <v/>
      </c>
      <c r="G171" s="28">
        <f>IF($A171="","",MID(IF('Your rates'!$C$5="",", base price","")&amp;IF(AND($J171&lt;&gt;"",IFERROR(INDEX('Your rates'!$C$6:$C$11,MATCH($J171,'Your rates'!$B$6:$B$11,0))&amp;"","")=""),", bedrooms","")&amp;IF(AND($K171&lt;&gt;"",IFERROR(INDEX('Your rates'!$C$12:$C$17,MATCH($K171,'Your rates'!$B$12:$B$17,0))&amp;"","")=""),", bathrooms","")&amp;IF(AND($M171&lt;&gt;"",IFERROR(INDEX('Your rates'!$C$18:$C$21,MATCH($M171,'Your rates'!$B$18:$B$21,0))&amp;"","")=""),", condition","")&amp;IF(AND($N171&lt;&gt;"",IFERROR(INDEX('Your rates'!$C$22:$C$25,MATCH($N171,'Your rates'!$B$22:$B$25,0))&amp;"","")=""),", type of clean","")&amp;IF(AND($O171&lt;&gt;"",IFERROR(INDEX('Your rates'!$C$26:$C$30,MATCH($O171,'Your rates'!$B$26:$B$30,0))&amp;"","")=""),", how often",""),3,200))</f>
        <v/>
      </c>
      <c r="H171" s="28">
        <f>IF($A171="","",IF($P171="","",IF(LEN($P171)-LEN(SUBSTITUTE($P171,",",""))+1&gt;SUMPRODUCT(ISNUMBER(SEARCH('Your rates'!$B$31:$B$36,$P171))*1),"Extra not on your list","")))</f>
        <v/>
      </c>
      <c r="I171" s="26">
        <f>IFERROR(TRIM(INDEX(Requests!$A171:$AN171,MATCH(Lists!$B$4,Requests!$A$1:$AN$1,0))&amp;""),"")</f>
        <v/>
      </c>
      <c r="J171" s="26">
        <f>IFERROR(TRIM(INDEX(Requests!$A171:$AN171,MATCH(Lists!$B$5,Requests!$A$1:$AN$1,0))&amp;""),"")</f>
        <v/>
      </c>
      <c r="K171" s="26">
        <f>IFERROR(TRIM(INDEX(Requests!$A171:$AN171,MATCH(Lists!$B$6,Requests!$A$1:$AN$1,0))&amp;""),"")</f>
        <v/>
      </c>
      <c r="L171" s="26">
        <f>IFERROR(TRIM(INDEX(Requests!$A171:$AN171,MATCH(Lists!$B$7,Requests!$A$1:$AN$1,0))&amp;""),"")</f>
        <v/>
      </c>
      <c r="M171" s="26">
        <f>IFERROR(TRIM(INDEX(Requests!$A171:$AN171,MATCH(Lists!$B$8,Requests!$A$1:$AN$1,0))&amp;""),"")</f>
        <v/>
      </c>
      <c r="N171" s="26">
        <f>IFERROR(TRIM(INDEX(Requests!$A171:$AN171,MATCH(Lists!$B$9,Requests!$A$1:$AN$1,0))&amp;""),"")</f>
        <v/>
      </c>
      <c r="O171" s="26">
        <f>IFERROR(TRIM(INDEX(Requests!$A171:$AN171,MATCH(Lists!$B$11,Requests!$A$1:$AN$1,0))&amp;""),"")</f>
        <v/>
      </c>
      <c r="P171" s="26">
        <f>IFERROR(TRIM(INDEX(Requests!$A171:$AN171,MATCH(Lists!$B$10,Requests!$A$1:$AN$1,0))&amp;""),"")</f>
        <v/>
      </c>
      <c r="Q171" s="29">
        <f>IF($A171="","",IFERROR(N(INDEX('Your rates'!$C$6:$C$11,MATCH($J171,'Your rates'!$B$6:$B$11,0))),0))</f>
        <v/>
      </c>
      <c r="R171" s="29">
        <f>IF($A171="","",IFERROR(N(INDEX('Your rates'!$C$12:$C$17,MATCH($K171,'Your rates'!$B$12:$B$17,0))),0))</f>
        <v/>
      </c>
      <c r="S171" s="30">
        <f>IF($A171="","",IFERROR(IF(INDEX('Your rates'!$C$18:$C$21,MATCH($M171,'Your rates'!$B$18:$B$21,0))&amp;""="",1,INDEX('Your rates'!$C$18:$C$21,MATCH($M171,'Your rates'!$B$18:$B$21,0))),1))</f>
        <v/>
      </c>
      <c r="T171" s="30">
        <f>IF($A171="","",IFERROR(IF(INDEX('Your rates'!$C$22:$C$25,MATCH($N171,'Your rates'!$B$22:$B$25,0))&amp;""="",1,INDEX('Your rates'!$C$22:$C$25,MATCH($N171,'Your rates'!$B$22:$B$25,0))),1))</f>
        <v/>
      </c>
      <c r="U171" s="30">
        <f>IF($A171="","",IFERROR(IF(INDEX('Your rates'!$C$26:$C$30,MATCH($O171,'Your rates'!$B$26:$B$30,0))&amp;""="",1,INDEX('Your rates'!$C$26:$C$30,MATCH($O171,'Your rates'!$B$26:$B$30,0))),1))</f>
        <v/>
      </c>
      <c r="V171" s="29">
        <f>IF($A171="","",SUMPRODUCT(ISNUMBER(SEARCH('Your rates'!$B$31:$B$36,$P171))*'Your rates'!$C$31:$C$36))</f>
        <v/>
      </c>
    </row>
    <row r="172">
      <c r="A172" s="26">
        <f>IFERROR(TRIM(INDEX(Requests!$A172:$AN172,MATCH(Lists!$B$2,Requests!$A$1:$AN$1,0))&amp;""),"")</f>
        <v/>
      </c>
      <c r="B172" s="26">
        <f>IFERROR(TRIM(INDEX(Requests!$A172:$AN172,MATCH(Lists!$B$3,Requests!$A$1:$AN$1,0))&amp;""),"")</f>
        <v/>
      </c>
      <c r="C172" s="27">
        <f>IF(OR($A172="",$J172="",$K172="",$M172="",$N172="",'Your rates'!$C$5=""),"",ROUND(MAX(N('Your rates'!$C$37),('Your rates'!$C$5+$Q172+$R172)*$S172*$T172*$U172+$V172),2))</f>
        <v/>
      </c>
      <c r="D172" s="27">
        <f>IF(OR($C172="",N('Your rates'!$C$38)=0),"",ROUND($C172*'Your rates'!$C$38,2))</f>
        <v/>
      </c>
      <c r="E172" s="28">
        <f>IF($A172="","",MID(IF($I172=Lists!$B$13,", office or commercial space","")&amp;IF($L172=Lists!$B$14,", size not sure","")&amp;IF($M172=Lists!$B$15,", not cleaned in a while",""),3,200))</f>
        <v/>
      </c>
      <c r="F172" s="28">
        <f>IF($A172="","",MID(IF($J172="",", bedrooms","")&amp;IF($K172="",", bathrooms","")&amp;IF($M172="",", condition","")&amp;IF($N172="",", which clean","")&amp;IF($O172="",", how often",""),3,200))</f>
        <v/>
      </c>
      <c r="G172" s="28">
        <f>IF($A172="","",MID(IF('Your rates'!$C$5="",", base price","")&amp;IF(AND($J172&lt;&gt;"",IFERROR(INDEX('Your rates'!$C$6:$C$11,MATCH($J172,'Your rates'!$B$6:$B$11,0))&amp;"","")=""),", bedrooms","")&amp;IF(AND($K172&lt;&gt;"",IFERROR(INDEX('Your rates'!$C$12:$C$17,MATCH($K172,'Your rates'!$B$12:$B$17,0))&amp;"","")=""),", bathrooms","")&amp;IF(AND($M172&lt;&gt;"",IFERROR(INDEX('Your rates'!$C$18:$C$21,MATCH($M172,'Your rates'!$B$18:$B$21,0))&amp;"","")=""),", condition","")&amp;IF(AND($N172&lt;&gt;"",IFERROR(INDEX('Your rates'!$C$22:$C$25,MATCH($N172,'Your rates'!$B$22:$B$25,0))&amp;"","")=""),", type of clean","")&amp;IF(AND($O172&lt;&gt;"",IFERROR(INDEX('Your rates'!$C$26:$C$30,MATCH($O172,'Your rates'!$B$26:$B$30,0))&amp;"","")=""),", how often",""),3,200))</f>
        <v/>
      </c>
      <c r="H172" s="28">
        <f>IF($A172="","",IF($P172="","",IF(LEN($P172)-LEN(SUBSTITUTE($P172,",",""))+1&gt;SUMPRODUCT(ISNUMBER(SEARCH('Your rates'!$B$31:$B$36,$P172))*1),"Extra not on your list","")))</f>
        <v/>
      </c>
      <c r="I172" s="26">
        <f>IFERROR(TRIM(INDEX(Requests!$A172:$AN172,MATCH(Lists!$B$4,Requests!$A$1:$AN$1,0))&amp;""),"")</f>
        <v/>
      </c>
      <c r="J172" s="26">
        <f>IFERROR(TRIM(INDEX(Requests!$A172:$AN172,MATCH(Lists!$B$5,Requests!$A$1:$AN$1,0))&amp;""),"")</f>
        <v/>
      </c>
      <c r="K172" s="26">
        <f>IFERROR(TRIM(INDEX(Requests!$A172:$AN172,MATCH(Lists!$B$6,Requests!$A$1:$AN$1,0))&amp;""),"")</f>
        <v/>
      </c>
      <c r="L172" s="26">
        <f>IFERROR(TRIM(INDEX(Requests!$A172:$AN172,MATCH(Lists!$B$7,Requests!$A$1:$AN$1,0))&amp;""),"")</f>
        <v/>
      </c>
      <c r="M172" s="26">
        <f>IFERROR(TRIM(INDEX(Requests!$A172:$AN172,MATCH(Lists!$B$8,Requests!$A$1:$AN$1,0))&amp;""),"")</f>
        <v/>
      </c>
      <c r="N172" s="26">
        <f>IFERROR(TRIM(INDEX(Requests!$A172:$AN172,MATCH(Lists!$B$9,Requests!$A$1:$AN$1,0))&amp;""),"")</f>
        <v/>
      </c>
      <c r="O172" s="26">
        <f>IFERROR(TRIM(INDEX(Requests!$A172:$AN172,MATCH(Lists!$B$11,Requests!$A$1:$AN$1,0))&amp;""),"")</f>
        <v/>
      </c>
      <c r="P172" s="26">
        <f>IFERROR(TRIM(INDEX(Requests!$A172:$AN172,MATCH(Lists!$B$10,Requests!$A$1:$AN$1,0))&amp;""),"")</f>
        <v/>
      </c>
      <c r="Q172" s="29">
        <f>IF($A172="","",IFERROR(N(INDEX('Your rates'!$C$6:$C$11,MATCH($J172,'Your rates'!$B$6:$B$11,0))),0))</f>
        <v/>
      </c>
      <c r="R172" s="29">
        <f>IF($A172="","",IFERROR(N(INDEX('Your rates'!$C$12:$C$17,MATCH($K172,'Your rates'!$B$12:$B$17,0))),0))</f>
        <v/>
      </c>
      <c r="S172" s="30">
        <f>IF($A172="","",IFERROR(IF(INDEX('Your rates'!$C$18:$C$21,MATCH($M172,'Your rates'!$B$18:$B$21,0))&amp;""="",1,INDEX('Your rates'!$C$18:$C$21,MATCH($M172,'Your rates'!$B$18:$B$21,0))),1))</f>
        <v/>
      </c>
      <c r="T172" s="30">
        <f>IF($A172="","",IFERROR(IF(INDEX('Your rates'!$C$22:$C$25,MATCH($N172,'Your rates'!$B$22:$B$25,0))&amp;""="",1,INDEX('Your rates'!$C$22:$C$25,MATCH($N172,'Your rates'!$B$22:$B$25,0))),1))</f>
        <v/>
      </c>
      <c r="U172" s="30">
        <f>IF($A172="","",IFERROR(IF(INDEX('Your rates'!$C$26:$C$30,MATCH($O172,'Your rates'!$B$26:$B$30,0))&amp;""="",1,INDEX('Your rates'!$C$26:$C$30,MATCH($O172,'Your rates'!$B$26:$B$30,0))),1))</f>
        <v/>
      </c>
      <c r="V172" s="29">
        <f>IF($A172="","",SUMPRODUCT(ISNUMBER(SEARCH('Your rates'!$B$31:$B$36,$P172))*'Your rates'!$C$31:$C$36))</f>
        <v/>
      </c>
    </row>
    <row r="173">
      <c r="A173" s="26">
        <f>IFERROR(TRIM(INDEX(Requests!$A173:$AN173,MATCH(Lists!$B$2,Requests!$A$1:$AN$1,0))&amp;""),"")</f>
        <v/>
      </c>
      <c r="B173" s="26">
        <f>IFERROR(TRIM(INDEX(Requests!$A173:$AN173,MATCH(Lists!$B$3,Requests!$A$1:$AN$1,0))&amp;""),"")</f>
        <v/>
      </c>
      <c r="C173" s="27">
        <f>IF(OR($A173="",$J173="",$K173="",$M173="",$N173="",'Your rates'!$C$5=""),"",ROUND(MAX(N('Your rates'!$C$37),('Your rates'!$C$5+$Q173+$R173)*$S173*$T173*$U173+$V173),2))</f>
        <v/>
      </c>
      <c r="D173" s="27">
        <f>IF(OR($C173="",N('Your rates'!$C$38)=0),"",ROUND($C173*'Your rates'!$C$38,2))</f>
        <v/>
      </c>
      <c r="E173" s="28">
        <f>IF($A173="","",MID(IF($I173=Lists!$B$13,", office or commercial space","")&amp;IF($L173=Lists!$B$14,", size not sure","")&amp;IF($M173=Lists!$B$15,", not cleaned in a while",""),3,200))</f>
        <v/>
      </c>
      <c r="F173" s="28">
        <f>IF($A173="","",MID(IF($J173="",", bedrooms","")&amp;IF($K173="",", bathrooms","")&amp;IF($M173="",", condition","")&amp;IF($N173="",", which clean","")&amp;IF($O173="",", how often",""),3,200))</f>
        <v/>
      </c>
      <c r="G173" s="28">
        <f>IF($A173="","",MID(IF('Your rates'!$C$5="",", base price","")&amp;IF(AND($J173&lt;&gt;"",IFERROR(INDEX('Your rates'!$C$6:$C$11,MATCH($J173,'Your rates'!$B$6:$B$11,0))&amp;"","")=""),", bedrooms","")&amp;IF(AND($K173&lt;&gt;"",IFERROR(INDEX('Your rates'!$C$12:$C$17,MATCH($K173,'Your rates'!$B$12:$B$17,0))&amp;"","")=""),", bathrooms","")&amp;IF(AND($M173&lt;&gt;"",IFERROR(INDEX('Your rates'!$C$18:$C$21,MATCH($M173,'Your rates'!$B$18:$B$21,0))&amp;"","")=""),", condition","")&amp;IF(AND($N173&lt;&gt;"",IFERROR(INDEX('Your rates'!$C$22:$C$25,MATCH($N173,'Your rates'!$B$22:$B$25,0))&amp;"","")=""),", type of clean","")&amp;IF(AND($O173&lt;&gt;"",IFERROR(INDEX('Your rates'!$C$26:$C$30,MATCH($O173,'Your rates'!$B$26:$B$30,0))&amp;"","")=""),", how often",""),3,200))</f>
        <v/>
      </c>
      <c r="H173" s="28">
        <f>IF($A173="","",IF($P173="","",IF(LEN($P173)-LEN(SUBSTITUTE($P173,",",""))+1&gt;SUMPRODUCT(ISNUMBER(SEARCH('Your rates'!$B$31:$B$36,$P173))*1),"Extra not on your list","")))</f>
        <v/>
      </c>
      <c r="I173" s="26">
        <f>IFERROR(TRIM(INDEX(Requests!$A173:$AN173,MATCH(Lists!$B$4,Requests!$A$1:$AN$1,0))&amp;""),"")</f>
        <v/>
      </c>
      <c r="J173" s="26">
        <f>IFERROR(TRIM(INDEX(Requests!$A173:$AN173,MATCH(Lists!$B$5,Requests!$A$1:$AN$1,0))&amp;""),"")</f>
        <v/>
      </c>
      <c r="K173" s="26">
        <f>IFERROR(TRIM(INDEX(Requests!$A173:$AN173,MATCH(Lists!$B$6,Requests!$A$1:$AN$1,0))&amp;""),"")</f>
        <v/>
      </c>
      <c r="L173" s="26">
        <f>IFERROR(TRIM(INDEX(Requests!$A173:$AN173,MATCH(Lists!$B$7,Requests!$A$1:$AN$1,0))&amp;""),"")</f>
        <v/>
      </c>
      <c r="M173" s="26">
        <f>IFERROR(TRIM(INDEX(Requests!$A173:$AN173,MATCH(Lists!$B$8,Requests!$A$1:$AN$1,0))&amp;""),"")</f>
        <v/>
      </c>
      <c r="N173" s="26">
        <f>IFERROR(TRIM(INDEX(Requests!$A173:$AN173,MATCH(Lists!$B$9,Requests!$A$1:$AN$1,0))&amp;""),"")</f>
        <v/>
      </c>
      <c r="O173" s="26">
        <f>IFERROR(TRIM(INDEX(Requests!$A173:$AN173,MATCH(Lists!$B$11,Requests!$A$1:$AN$1,0))&amp;""),"")</f>
        <v/>
      </c>
      <c r="P173" s="26">
        <f>IFERROR(TRIM(INDEX(Requests!$A173:$AN173,MATCH(Lists!$B$10,Requests!$A$1:$AN$1,0))&amp;""),"")</f>
        <v/>
      </c>
      <c r="Q173" s="29">
        <f>IF($A173="","",IFERROR(N(INDEX('Your rates'!$C$6:$C$11,MATCH($J173,'Your rates'!$B$6:$B$11,0))),0))</f>
        <v/>
      </c>
      <c r="R173" s="29">
        <f>IF($A173="","",IFERROR(N(INDEX('Your rates'!$C$12:$C$17,MATCH($K173,'Your rates'!$B$12:$B$17,0))),0))</f>
        <v/>
      </c>
      <c r="S173" s="30">
        <f>IF($A173="","",IFERROR(IF(INDEX('Your rates'!$C$18:$C$21,MATCH($M173,'Your rates'!$B$18:$B$21,0))&amp;""="",1,INDEX('Your rates'!$C$18:$C$21,MATCH($M173,'Your rates'!$B$18:$B$21,0))),1))</f>
        <v/>
      </c>
      <c r="T173" s="30">
        <f>IF($A173="","",IFERROR(IF(INDEX('Your rates'!$C$22:$C$25,MATCH($N173,'Your rates'!$B$22:$B$25,0))&amp;""="",1,INDEX('Your rates'!$C$22:$C$25,MATCH($N173,'Your rates'!$B$22:$B$25,0))),1))</f>
        <v/>
      </c>
      <c r="U173" s="30">
        <f>IF($A173="","",IFERROR(IF(INDEX('Your rates'!$C$26:$C$30,MATCH($O173,'Your rates'!$B$26:$B$30,0))&amp;""="",1,INDEX('Your rates'!$C$26:$C$30,MATCH($O173,'Your rates'!$B$26:$B$30,0))),1))</f>
        <v/>
      </c>
      <c r="V173" s="29">
        <f>IF($A173="","",SUMPRODUCT(ISNUMBER(SEARCH('Your rates'!$B$31:$B$36,$P173))*'Your rates'!$C$31:$C$36))</f>
        <v/>
      </c>
    </row>
    <row r="174">
      <c r="A174" s="26">
        <f>IFERROR(TRIM(INDEX(Requests!$A174:$AN174,MATCH(Lists!$B$2,Requests!$A$1:$AN$1,0))&amp;""),"")</f>
        <v/>
      </c>
      <c r="B174" s="26">
        <f>IFERROR(TRIM(INDEX(Requests!$A174:$AN174,MATCH(Lists!$B$3,Requests!$A$1:$AN$1,0))&amp;""),"")</f>
        <v/>
      </c>
      <c r="C174" s="27">
        <f>IF(OR($A174="",$J174="",$K174="",$M174="",$N174="",'Your rates'!$C$5=""),"",ROUND(MAX(N('Your rates'!$C$37),('Your rates'!$C$5+$Q174+$R174)*$S174*$T174*$U174+$V174),2))</f>
        <v/>
      </c>
      <c r="D174" s="27">
        <f>IF(OR($C174="",N('Your rates'!$C$38)=0),"",ROUND($C174*'Your rates'!$C$38,2))</f>
        <v/>
      </c>
      <c r="E174" s="28">
        <f>IF($A174="","",MID(IF($I174=Lists!$B$13,", office or commercial space","")&amp;IF($L174=Lists!$B$14,", size not sure","")&amp;IF($M174=Lists!$B$15,", not cleaned in a while",""),3,200))</f>
        <v/>
      </c>
      <c r="F174" s="28">
        <f>IF($A174="","",MID(IF($J174="",", bedrooms","")&amp;IF($K174="",", bathrooms","")&amp;IF($M174="",", condition","")&amp;IF($N174="",", which clean","")&amp;IF($O174="",", how often",""),3,200))</f>
        <v/>
      </c>
      <c r="G174" s="28">
        <f>IF($A174="","",MID(IF('Your rates'!$C$5="",", base price","")&amp;IF(AND($J174&lt;&gt;"",IFERROR(INDEX('Your rates'!$C$6:$C$11,MATCH($J174,'Your rates'!$B$6:$B$11,0))&amp;"","")=""),", bedrooms","")&amp;IF(AND($K174&lt;&gt;"",IFERROR(INDEX('Your rates'!$C$12:$C$17,MATCH($K174,'Your rates'!$B$12:$B$17,0))&amp;"","")=""),", bathrooms","")&amp;IF(AND($M174&lt;&gt;"",IFERROR(INDEX('Your rates'!$C$18:$C$21,MATCH($M174,'Your rates'!$B$18:$B$21,0))&amp;"","")=""),", condition","")&amp;IF(AND($N174&lt;&gt;"",IFERROR(INDEX('Your rates'!$C$22:$C$25,MATCH($N174,'Your rates'!$B$22:$B$25,0))&amp;"","")=""),", type of clean","")&amp;IF(AND($O174&lt;&gt;"",IFERROR(INDEX('Your rates'!$C$26:$C$30,MATCH($O174,'Your rates'!$B$26:$B$30,0))&amp;"","")=""),", how often",""),3,200))</f>
        <v/>
      </c>
      <c r="H174" s="28">
        <f>IF($A174="","",IF($P174="","",IF(LEN($P174)-LEN(SUBSTITUTE($P174,",",""))+1&gt;SUMPRODUCT(ISNUMBER(SEARCH('Your rates'!$B$31:$B$36,$P174))*1),"Extra not on your list","")))</f>
        <v/>
      </c>
      <c r="I174" s="26">
        <f>IFERROR(TRIM(INDEX(Requests!$A174:$AN174,MATCH(Lists!$B$4,Requests!$A$1:$AN$1,0))&amp;""),"")</f>
        <v/>
      </c>
      <c r="J174" s="26">
        <f>IFERROR(TRIM(INDEX(Requests!$A174:$AN174,MATCH(Lists!$B$5,Requests!$A$1:$AN$1,0))&amp;""),"")</f>
        <v/>
      </c>
      <c r="K174" s="26">
        <f>IFERROR(TRIM(INDEX(Requests!$A174:$AN174,MATCH(Lists!$B$6,Requests!$A$1:$AN$1,0))&amp;""),"")</f>
        <v/>
      </c>
      <c r="L174" s="26">
        <f>IFERROR(TRIM(INDEX(Requests!$A174:$AN174,MATCH(Lists!$B$7,Requests!$A$1:$AN$1,0))&amp;""),"")</f>
        <v/>
      </c>
      <c r="M174" s="26">
        <f>IFERROR(TRIM(INDEX(Requests!$A174:$AN174,MATCH(Lists!$B$8,Requests!$A$1:$AN$1,0))&amp;""),"")</f>
        <v/>
      </c>
      <c r="N174" s="26">
        <f>IFERROR(TRIM(INDEX(Requests!$A174:$AN174,MATCH(Lists!$B$9,Requests!$A$1:$AN$1,0))&amp;""),"")</f>
        <v/>
      </c>
      <c r="O174" s="26">
        <f>IFERROR(TRIM(INDEX(Requests!$A174:$AN174,MATCH(Lists!$B$11,Requests!$A$1:$AN$1,0))&amp;""),"")</f>
        <v/>
      </c>
      <c r="P174" s="26">
        <f>IFERROR(TRIM(INDEX(Requests!$A174:$AN174,MATCH(Lists!$B$10,Requests!$A$1:$AN$1,0))&amp;""),"")</f>
        <v/>
      </c>
      <c r="Q174" s="29">
        <f>IF($A174="","",IFERROR(N(INDEX('Your rates'!$C$6:$C$11,MATCH($J174,'Your rates'!$B$6:$B$11,0))),0))</f>
        <v/>
      </c>
      <c r="R174" s="29">
        <f>IF($A174="","",IFERROR(N(INDEX('Your rates'!$C$12:$C$17,MATCH($K174,'Your rates'!$B$12:$B$17,0))),0))</f>
        <v/>
      </c>
      <c r="S174" s="30">
        <f>IF($A174="","",IFERROR(IF(INDEX('Your rates'!$C$18:$C$21,MATCH($M174,'Your rates'!$B$18:$B$21,0))&amp;""="",1,INDEX('Your rates'!$C$18:$C$21,MATCH($M174,'Your rates'!$B$18:$B$21,0))),1))</f>
        <v/>
      </c>
      <c r="T174" s="30">
        <f>IF($A174="","",IFERROR(IF(INDEX('Your rates'!$C$22:$C$25,MATCH($N174,'Your rates'!$B$22:$B$25,0))&amp;""="",1,INDEX('Your rates'!$C$22:$C$25,MATCH($N174,'Your rates'!$B$22:$B$25,0))),1))</f>
        <v/>
      </c>
      <c r="U174" s="30">
        <f>IF($A174="","",IFERROR(IF(INDEX('Your rates'!$C$26:$C$30,MATCH($O174,'Your rates'!$B$26:$B$30,0))&amp;""="",1,INDEX('Your rates'!$C$26:$C$30,MATCH($O174,'Your rates'!$B$26:$B$30,0))),1))</f>
        <v/>
      </c>
      <c r="V174" s="29">
        <f>IF($A174="","",SUMPRODUCT(ISNUMBER(SEARCH('Your rates'!$B$31:$B$36,$P174))*'Your rates'!$C$31:$C$36))</f>
        <v/>
      </c>
    </row>
    <row r="175">
      <c r="A175" s="26">
        <f>IFERROR(TRIM(INDEX(Requests!$A175:$AN175,MATCH(Lists!$B$2,Requests!$A$1:$AN$1,0))&amp;""),"")</f>
        <v/>
      </c>
      <c r="B175" s="26">
        <f>IFERROR(TRIM(INDEX(Requests!$A175:$AN175,MATCH(Lists!$B$3,Requests!$A$1:$AN$1,0))&amp;""),"")</f>
        <v/>
      </c>
      <c r="C175" s="27">
        <f>IF(OR($A175="",$J175="",$K175="",$M175="",$N175="",'Your rates'!$C$5=""),"",ROUND(MAX(N('Your rates'!$C$37),('Your rates'!$C$5+$Q175+$R175)*$S175*$T175*$U175+$V175),2))</f>
        <v/>
      </c>
      <c r="D175" s="27">
        <f>IF(OR($C175="",N('Your rates'!$C$38)=0),"",ROUND($C175*'Your rates'!$C$38,2))</f>
        <v/>
      </c>
      <c r="E175" s="28">
        <f>IF($A175="","",MID(IF($I175=Lists!$B$13,", office or commercial space","")&amp;IF($L175=Lists!$B$14,", size not sure","")&amp;IF($M175=Lists!$B$15,", not cleaned in a while",""),3,200))</f>
        <v/>
      </c>
      <c r="F175" s="28">
        <f>IF($A175="","",MID(IF($J175="",", bedrooms","")&amp;IF($K175="",", bathrooms","")&amp;IF($M175="",", condition","")&amp;IF($N175="",", which clean","")&amp;IF($O175="",", how often",""),3,200))</f>
        <v/>
      </c>
      <c r="G175" s="28">
        <f>IF($A175="","",MID(IF('Your rates'!$C$5="",", base price","")&amp;IF(AND($J175&lt;&gt;"",IFERROR(INDEX('Your rates'!$C$6:$C$11,MATCH($J175,'Your rates'!$B$6:$B$11,0))&amp;"","")=""),", bedrooms","")&amp;IF(AND($K175&lt;&gt;"",IFERROR(INDEX('Your rates'!$C$12:$C$17,MATCH($K175,'Your rates'!$B$12:$B$17,0))&amp;"","")=""),", bathrooms","")&amp;IF(AND($M175&lt;&gt;"",IFERROR(INDEX('Your rates'!$C$18:$C$21,MATCH($M175,'Your rates'!$B$18:$B$21,0))&amp;"","")=""),", condition","")&amp;IF(AND($N175&lt;&gt;"",IFERROR(INDEX('Your rates'!$C$22:$C$25,MATCH($N175,'Your rates'!$B$22:$B$25,0))&amp;"","")=""),", type of clean","")&amp;IF(AND($O175&lt;&gt;"",IFERROR(INDEX('Your rates'!$C$26:$C$30,MATCH($O175,'Your rates'!$B$26:$B$30,0))&amp;"","")=""),", how often",""),3,200))</f>
        <v/>
      </c>
      <c r="H175" s="28">
        <f>IF($A175="","",IF($P175="","",IF(LEN($P175)-LEN(SUBSTITUTE($P175,",",""))+1&gt;SUMPRODUCT(ISNUMBER(SEARCH('Your rates'!$B$31:$B$36,$P175))*1),"Extra not on your list","")))</f>
        <v/>
      </c>
      <c r="I175" s="26">
        <f>IFERROR(TRIM(INDEX(Requests!$A175:$AN175,MATCH(Lists!$B$4,Requests!$A$1:$AN$1,0))&amp;""),"")</f>
        <v/>
      </c>
      <c r="J175" s="26">
        <f>IFERROR(TRIM(INDEX(Requests!$A175:$AN175,MATCH(Lists!$B$5,Requests!$A$1:$AN$1,0))&amp;""),"")</f>
        <v/>
      </c>
      <c r="K175" s="26">
        <f>IFERROR(TRIM(INDEX(Requests!$A175:$AN175,MATCH(Lists!$B$6,Requests!$A$1:$AN$1,0))&amp;""),"")</f>
        <v/>
      </c>
      <c r="L175" s="26">
        <f>IFERROR(TRIM(INDEX(Requests!$A175:$AN175,MATCH(Lists!$B$7,Requests!$A$1:$AN$1,0))&amp;""),"")</f>
        <v/>
      </c>
      <c r="M175" s="26">
        <f>IFERROR(TRIM(INDEX(Requests!$A175:$AN175,MATCH(Lists!$B$8,Requests!$A$1:$AN$1,0))&amp;""),"")</f>
        <v/>
      </c>
      <c r="N175" s="26">
        <f>IFERROR(TRIM(INDEX(Requests!$A175:$AN175,MATCH(Lists!$B$9,Requests!$A$1:$AN$1,0))&amp;""),"")</f>
        <v/>
      </c>
      <c r="O175" s="26">
        <f>IFERROR(TRIM(INDEX(Requests!$A175:$AN175,MATCH(Lists!$B$11,Requests!$A$1:$AN$1,0))&amp;""),"")</f>
        <v/>
      </c>
      <c r="P175" s="26">
        <f>IFERROR(TRIM(INDEX(Requests!$A175:$AN175,MATCH(Lists!$B$10,Requests!$A$1:$AN$1,0))&amp;""),"")</f>
        <v/>
      </c>
      <c r="Q175" s="29">
        <f>IF($A175="","",IFERROR(N(INDEX('Your rates'!$C$6:$C$11,MATCH($J175,'Your rates'!$B$6:$B$11,0))),0))</f>
        <v/>
      </c>
      <c r="R175" s="29">
        <f>IF($A175="","",IFERROR(N(INDEX('Your rates'!$C$12:$C$17,MATCH($K175,'Your rates'!$B$12:$B$17,0))),0))</f>
        <v/>
      </c>
      <c r="S175" s="30">
        <f>IF($A175="","",IFERROR(IF(INDEX('Your rates'!$C$18:$C$21,MATCH($M175,'Your rates'!$B$18:$B$21,0))&amp;""="",1,INDEX('Your rates'!$C$18:$C$21,MATCH($M175,'Your rates'!$B$18:$B$21,0))),1))</f>
        <v/>
      </c>
      <c r="T175" s="30">
        <f>IF($A175="","",IFERROR(IF(INDEX('Your rates'!$C$22:$C$25,MATCH($N175,'Your rates'!$B$22:$B$25,0))&amp;""="",1,INDEX('Your rates'!$C$22:$C$25,MATCH($N175,'Your rates'!$B$22:$B$25,0))),1))</f>
        <v/>
      </c>
      <c r="U175" s="30">
        <f>IF($A175="","",IFERROR(IF(INDEX('Your rates'!$C$26:$C$30,MATCH($O175,'Your rates'!$B$26:$B$30,0))&amp;""="",1,INDEX('Your rates'!$C$26:$C$30,MATCH($O175,'Your rates'!$B$26:$B$30,0))),1))</f>
        <v/>
      </c>
      <c r="V175" s="29">
        <f>IF($A175="","",SUMPRODUCT(ISNUMBER(SEARCH('Your rates'!$B$31:$B$36,$P175))*'Your rates'!$C$31:$C$36))</f>
        <v/>
      </c>
    </row>
    <row r="176">
      <c r="A176" s="26">
        <f>IFERROR(TRIM(INDEX(Requests!$A176:$AN176,MATCH(Lists!$B$2,Requests!$A$1:$AN$1,0))&amp;""),"")</f>
        <v/>
      </c>
      <c r="B176" s="26">
        <f>IFERROR(TRIM(INDEX(Requests!$A176:$AN176,MATCH(Lists!$B$3,Requests!$A$1:$AN$1,0))&amp;""),"")</f>
        <v/>
      </c>
      <c r="C176" s="27">
        <f>IF(OR($A176="",$J176="",$K176="",$M176="",$N176="",'Your rates'!$C$5=""),"",ROUND(MAX(N('Your rates'!$C$37),('Your rates'!$C$5+$Q176+$R176)*$S176*$T176*$U176+$V176),2))</f>
        <v/>
      </c>
      <c r="D176" s="27">
        <f>IF(OR($C176="",N('Your rates'!$C$38)=0),"",ROUND($C176*'Your rates'!$C$38,2))</f>
        <v/>
      </c>
      <c r="E176" s="28">
        <f>IF($A176="","",MID(IF($I176=Lists!$B$13,", office or commercial space","")&amp;IF($L176=Lists!$B$14,", size not sure","")&amp;IF($M176=Lists!$B$15,", not cleaned in a while",""),3,200))</f>
        <v/>
      </c>
      <c r="F176" s="28">
        <f>IF($A176="","",MID(IF($J176="",", bedrooms","")&amp;IF($K176="",", bathrooms","")&amp;IF($M176="",", condition","")&amp;IF($N176="",", which clean","")&amp;IF($O176="",", how often",""),3,200))</f>
        <v/>
      </c>
      <c r="G176" s="28">
        <f>IF($A176="","",MID(IF('Your rates'!$C$5="",", base price","")&amp;IF(AND($J176&lt;&gt;"",IFERROR(INDEX('Your rates'!$C$6:$C$11,MATCH($J176,'Your rates'!$B$6:$B$11,0))&amp;"","")=""),", bedrooms","")&amp;IF(AND($K176&lt;&gt;"",IFERROR(INDEX('Your rates'!$C$12:$C$17,MATCH($K176,'Your rates'!$B$12:$B$17,0))&amp;"","")=""),", bathrooms","")&amp;IF(AND($M176&lt;&gt;"",IFERROR(INDEX('Your rates'!$C$18:$C$21,MATCH($M176,'Your rates'!$B$18:$B$21,0))&amp;"","")=""),", condition","")&amp;IF(AND($N176&lt;&gt;"",IFERROR(INDEX('Your rates'!$C$22:$C$25,MATCH($N176,'Your rates'!$B$22:$B$25,0))&amp;"","")=""),", type of clean","")&amp;IF(AND($O176&lt;&gt;"",IFERROR(INDEX('Your rates'!$C$26:$C$30,MATCH($O176,'Your rates'!$B$26:$B$30,0))&amp;"","")=""),", how often",""),3,200))</f>
        <v/>
      </c>
      <c r="H176" s="28">
        <f>IF($A176="","",IF($P176="","",IF(LEN($P176)-LEN(SUBSTITUTE($P176,",",""))+1&gt;SUMPRODUCT(ISNUMBER(SEARCH('Your rates'!$B$31:$B$36,$P176))*1),"Extra not on your list","")))</f>
        <v/>
      </c>
      <c r="I176" s="26">
        <f>IFERROR(TRIM(INDEX(Requests!$A176:$AN176,MATCH(Lists!$B$4,Requests!$A$1:$AN$1,0))&amp;""),"")</f>
        <v/>
      </c>
      <c r="J176" s="26">
        <f>IFERROR(TRIM(INDEX(Requests!$A176:$AN176,MATCH(Lists!$B$5,Requests!$A$1:$AN$1,0))&amp;""),"")</f>
        <v/>
      </c>
      <c r="K176" s="26">
        <f>IFERROR(TRIM(INDEX(Requests!$A176:$AN176,MATCH(Lists!$B$6,Requests!$A$1:$AN$1,0))&amp;""),"")</f>
        <v/>
      </c>
      <c r="L176" s="26">
        <f>IFERROR(TRIM(INDEX(Requests!$A176:$AN176,MATCH(Lists!$B$7,Requests!$A$1:$AN$1,0))&amp;""),"")</f>
        <v/>
      </c>
      <c r="M176" s="26">
        <f>IFERROR(TRIM(INDEX(Requests!$A176:$AN176,MATCH(Lists!$B$8,Requests!$A$1:$AN$1,0))&amp;""),"")</f>
        <v/>
      </c>
      <c r="N176" s="26">
        <f>IFERROR(TRIM(INDEX(Requests!$A176:$AN176,MATCH(Lists!$B$9,Requests!$A$1:$AN$1,0))&amp;""),"")</f>
        <v/>
      </c>
      <c r="O176" s="26">
        <f>IFERROR(TRIM(INDEX(Requests!$A176:$AN176,MATCH(Lists!$B$11,Requests!$A$1:$AN$1,0))&amp;""),"")</f>
        <v/>
      </c>
      <c r="P176" s="26">
        <f>IFERROR(TRIM(INDEX(Requests!$A176:$AN176,MATCH(Lists!$B$10,Requests!$A$1:$AN$1,0))&amp;""),"")</f>
        <v/>
      </c>
      <c r="Q176" s="29">
        <f>IF($A176="","",IFERROR(N(INDEX('Your rates'!$C$6:$C$11,MATCH($J176,'Your rates'!$B$6:$B$11,0))),0))</f>
        <v/>
      </c>
      <c r="R176" s="29">
        <f>IF($A176="","",IFERROR(N(INDEX('Your rates'!$C$12:$C$17,MATCH($K176,'Your rates'!$B$12:$B$17,0))),0))</f>
        <v/>
      </c>
      <c r="S176" s="30">
        <f>IF($A176="","",IFERROR(IF(INDEX('Your rates'!$C$18:$C$21,MATCH($M176,'Your rates'!$B$18:$B$21,0))&amp;""="",1,INDEX('Your rates'!$C$18:$C$21,MATCH($M176,'Your rates'!$B$18:$B$21,0))),1))</f>
        <v/>
      </c>
      <c r="T176" s="30">
        <f>IF($A176="","",IFERROR(IF(INDEX('Your rates'!$C$22:$C$25,MATCH($N176,'Your rates'!$B$22:$B$25,0))&amp;""="",1,INDEX('Your rates'!$C$22:$C$25,MATCH($N176,'Your rates'!$B$22:$B$25,0))),1))</f>
        <v/>
      </c>
      <c r="U176" s="30">
        <f>IF($A176="","",IFERROR(IF(INDEX('Your rates'!$C$26:$C$30,MATCH($O176,'Your rates'!$B$26:$B$30,0))&amp;""="",1,INDEX('Your rates'!$C$26:$C$30,MATCH($O176,'Your rates'!$B$26:$B$30,0))),1))</f>
        <v/>
      </c>
      <c r="V176" s="29">
        <f>IF($A176="","",SUMPRODUCT(ISNUMBER(SEARCH('Your rates'!$B$31:$B$36,$P176))*'Your rates'!$C$31:$C$36))</f>
        <v/>
      </c>
    </row>
    <row r="177">
      <c r="A177" s="26">
        <f>IFERROR(TRIM(INDEX(Requests!$A177:$AN177,MATCH(Lists!$B$2,Requests!$A$1:$AN$1,0))&amp;""),"")</f>
        <v/>
      </c>
      <c r="B177" s="26">
        <f>IFERROR(TRIM(INDEX(Requests!$A177:$AN177,MATCH(Lists!$B$3,Requests!$A$1:$AN$1,0))&amp;""),"")</f>
        <v/>
      </c>
      <c r="C177" s="27">
        <f>IF(OR($A177="",$J177="",$K177="",$M177="",$N177="",'Your rates'!$C$5=""),"",ROUND(MAX(N('Your rates'!$C$37),('Your rates'!$C$5+$Q177+$R177)*$S177*$T177*$U177+$V177),2))</f>
        <v/>
      </c>
      <c r="D177" s="27">
        <f>IF(OR($C177="",N('Your rates'!$C$38)=0),"",ROUND($C177*'Your rates'!$C$38,2))</f>
        <v/>
      </c>
      <c r="E177" s="28">
        <f>IF($A177="","",MID(IF($I177=Lists!$B$13,", office or commercial space","")&amp;IF($L177=Lists!$B$14,", size not sure","")&amp;IF($M177=Lists!$B$15,", not cleaned in a while",""),3,200))</f>
        <v/>
      </c>
      <c r="F177" s="28">
        <f>IF($A177="","",MID(IF($J177="",", bedrooms","")&amp;IF($K177="",", bathrooms","")&amp;IF($M177="",", condition","")&amp;IF($N177="",", which clean","")&amp;IF($O177="",", how often",""),3,200))</f>
        <v/>
      </c>
      <c r="G177" s="28">
        <f>IF($A177="","",MID(IF('Your rates'!$C$5="",", base price","")&amp;IF(AND($J177&lt;&gt;"",IFERROR(INDEX('Your rates'!$C$6:$C$11,MATCH($J177,'Your rates'!$B$6:$B$11,0))&amp;"","")=""),", bedrooms","")&amp;IF(AND($K177&lt;&gt;"",IFERROR(INDEX('Your rates'!$C$12:$C$17,MATCH($K177,'Your rates'!$B$12:$B$17,0))&amp;"","")=""),", bathrooms","")&amp;IF(AND($M177&lt;&gt;"",IFERROR(INDEX('Your rates'!$C$18:$C$21,MATCH($M177,'Your rates'!$B$18:$B$21,0))&amp;"","")=""),", condition","")&amp;IF(AND($N177&lt;&gt;"",IFERROR(INDEX('Your rates'!$C$22:$C$25,MATCH($N177,'Your rates'!$B$22:$B$25,0))&amp;"","")=""),", type of clean","")&amp;IF(AND($O177&lt;&gt;"",IFERROR(INDEX('Your rates'!$C$26:$C$30,MATCH($O177,'Your rates'!$B$26:$B$30,0))&amp;"","")=""),", how often",""),3,200))</f>
        <v/>
      </c>
      <c r="H177" s="28">
        <f>IF($A177="","",IF($P177="","",IF(LEN($P177)-LEN(SUBSTITUTE($P177,",",""))+1&gt;SUMPRODUCT(ISNUMBER(SEARCH('Your rates'!$B$31:$B$36,$P177))*1),"Extra not on your list","")))</f>
        <v/>
      </c>
      <c r="I177" s="26">
        <f>IFERROR(TRIM(INDEX(Requests!$A177:$AN177,MATCH(Lists!$B$4,Requests!$A$1:$AN$1,0))&amp;""),"")</f>
        <v/>
      </c>
      <c r="J177" s="26">
        <f>IFERROR(TRIM(INDEX(Requests!$A177:$AN177,MATCH(Lists!$B$5,Requests!$A$1:$AN$1,0))&amp;""),"")</f>
        <v/>
      </c>
      <c r="K177" s="26">
        <f>IFERROR(TRIM(INDEX(Requests!$A177:$AN177,MATCH(Lists!$B$6,Requests!$A$1:$AN$1,0))&amp;""),"")</f>
        <v/>
      </c>
      <c r="L177" s="26">
        <f>IFERROR(TRIM(INDEX(Requests!$A177:$AN177,MATCH(Lists!$B$7,Requests!$A$1:$AN$1,0))&amp;""),"")</f>
        <v/>
      </c>
      <c r="M177" s="26">
        <f>IFERROR(TRIM(INDEX(Requests!$A177:$AN177,MATCH(Lists!$B$8,Requests!$A$1:$AN$1,0))&amp;""),"")</f>
        <v/>
      </c>
      <c r="N177" s="26">
        <f>IFERROR(TRIM(INDEX(Requests!$A177:$AN177,MATCH(Lists!$B$9,Requests!$A$1:$AN$1,0))&amp;""),"")</f>
        <v/>
      </c>
      <c r="O177" s="26">
        <f>IFERROR(TRIM(INDEX(Requests!$A177:$AN177,MATCH(Lists!$B$11,Requests!$A$1:$AN$1,0))&amp;""),"")</f>
        <v/>
      </c>
      <c r="P177" s="26">
        <f>IFERROR(TRIM(INDEX(Requests!$A177:$AN177,MATCH(Lists!$B$10,Requests!$A$1:$AN$1,0))&amp;""),"")</f>
        <v/>
      </c>
      <c r="Q177" s="29">
        <f>IF($A177="","",IFERROR(N(INDEX('Your rates'!$C$6:$C$11,MATCH($J177,'Your rates'!$B$6:$B$11,0))),0))</f>
        <v/>
      </c>
      <c r="R177" s="29">
        <f>IF($A177="","",IFERROR(N(INDEX('Your rates'!$C$12:$C$17,MATCH($K177,'Your rates'!$B$12:$B$17,0))),0))</f>
        <v/>
      </c>
      <c r="S177" s="30">
        <f>IF($A177="","",IFERROR(IF(INDEX('Your rates'!$C$18:$C$21,MATCH($M177,'Your rates'!$B$18:$B$21,0))&amp;""="",1,INDEX('Your rates'!$C$18:$C$21,MATCH($M177,'Your rates'!$B$18:$B$21,0))),1))</f>
        <v/>
      </c>
      <c r="T177" s="30">
        <f>IF($A177="","",IFERROR(IF(INDEX('Your rates'!$C$22:$C$25,MATCH($N177,'Your rates'!$B$22:$B$25,0))&amp;""="",1,INDEX('Your rates'!$C$22:$C$25,MATCH($N177,'Your rates'!$B$22:$B$25,0))),1))</f>
        <v/>
      </c>
      <c r="U177" s="30">
        <f>IF($A177="","",IFERROR(IF(INDEX('Your rates'!$C$26:$C$30,MATCH($O177,'Your rates'!$B$26:$B$30,0))&amp;""="",1,INDEX('Your rates'!$C$26:$C$30,MATCH($O177,'Your rates'!$B$26:$B$30,0))),1))</f>
        <v/>
      </c>
      <c r="V177" s="29">
        <f>IF($A177="","",SUMPRODUCT(ISNUMBER(SEARCH('Your rates'!$B$31:$B$36,$P177))*'Your rates'!$C$31:$C$36))</f>
        <v/>
      </c>
    </row>
    <row r="178">
      <c r="A178" s="26">
        <f>IFERROR(TRIM(INDEX(Requests!$A178:$AN178,MATCH(Lists!$B$2,Requests!$A$1:$AN$1,0))&amp;""),"")</f>
        <v/>
      </c>
      <c r="B178" s="26">
        <f>IFERROR(TRIM(INDEX(Requests!$A178:$AN178,MATCH(Lists!$B$3,Requests!$A$1:$AN$1,0))&amp;""),"")</f>
        <v/>
      </c>
      <c r="C178" s="27">
        <f>IF(OR($A178="",$J178="",$K178="",$M178="",$N178="",'Your rates'!$C$5=""),"",ROUND(MAX(N('Your rates'!$C$37),('Your rates'!$C$5+$Q178+$R178)*$S178*$T178*$U178+$V178),2))</f>
        <v/>
      </c>
      <c r="D178" s="27">
        <f>IF(OR($C178="",N('Your rates'!$C$38)=0),"",ROUND($C178*'Your rates'!$C$38,2))</f>
        <v/>
      </c>
      <c r="E178" s="28">
        <f>IF($A178="","",MID(IF($I178=Lists!$B$13,", office or commercial space","")&amp;IF($L178=Lists!$B$14,", size not sure","")&amp;IF($M178=Lists!$B$15,", not cleaned in a while",""),3,200))</f>
        <v/>
      </c>
      <c r="F178" s="28">
        <f>IF($A178="","",MID(IF($J178="",", bedrooms","")&amp;IF($K178="",", bathrooms","")&amp;IF($M178="",", condition","")&amp;IF($N178="",", which clean","")&amp;IF($O178="",", how often",""),3,200))</f>
        <v/>
      </c>
      <c r="G178" s="28">
        <f>IF($A178="","",MID(IF('Your rates'!$C$5="",", base price","")&amp;IF(AND($J178&lt;&gt;"",IFERROR(INDEX('Your rates'!$C$6:$C$11,MATCH($J178,'Your rates'!$B$6:$B$11,0))&amp;"","")=""),", bedrooms","")&amp;IF(AND($K178&lt;&gt;"",IFERROR(INDEX('Your rates'!$C$12:$C$17,MATCH($K178,'Your rates'!$B$12:$B$17,0))&amp;"","")=""),", bathrooms","")&amp;IF(AND($M178&lt;&gt;"",IFERROR(INDEX('Your rates'!$C$18:$C$21,MATCH($M178,'Your rates'!$B$18:$B$21,0))&amp;"","")=""),", condition","")&amp;IF(AND($N178&lt;&gt;"",IFERROR(INDEX('Your rates'!$C$22:$C$25,MATCH($N178,'Your rates'!$B$22:$B$25,0))&amp;"","")=""),", type of clean","")&amp;IF(AND($O178&lt;&gt;"",IFERROR(INDEX('Your rates'!$C$26:$C$30,MATCH($O178,'Your rates'!$B$26:$B$30,0))&amp;"","")=""),", how often",""),3,200))</f>
        <v/>
      </c>
      <c r="H178" s="28">
        <f>IF($A178="","",IF($P178="","",IF(LEN($P178)-LEN(SUBSTITUTE($P178,",",""))+1&gt;SUMPRODUCT(ISNUMBER(SEARCH('Your rates'!$B$31:$B$36,$P178))*1),"Extra not on your list","")))</f>
        <v/>
      </c>
      <c r="I178" s="26">
        <f>IFERROR(TRIM(INDEX(Requests!$A178:$AN178,MATCH(Lists!$B$4,Requests!$A$1:$AN$1,0))&amp;""),"")</f>
        <v/>
      </c>
      <c r="J178" s="26">
        <f>IFERROR(TRIM(INDEX(Requests!$A178:$AN178,MATCH(Lists!$B$5,Requests!$A$1:$AN$1,0))&amp;""),"")</f>
        <v/>
      </c>
      <c r="K178" s="26">
        <f>IFERROR(TRIM(INDEX(Requests!$A178:$AN178,MATCH(Lists!$B$6,Requests!$A$1:$AN$1,0))&amp;""),"")</f>
        <v/>
      </c>
      <c r="L178" s="26">
        <f>IFERROR(TRIM(INDEX(Requests!$A178:$AN178,MATCH(Lists!$B$7,Requests!$A$1:$AN$1,0))&amp;""),"")</f>
        <v/>
      </c>
      <c r="M178" s="26">
        <f>IFERROR(TRIM(INDEX(Requests!$A178:$AN178,MATCH(Lists!$B$8,Requests!$A$1:$AN$1,0))&amp;""),"")</f>
        <v/>
      </c>
      <c r="N178" s="26">
        <f>IFERROR(TRIM(INDEX(Requests!$A178:$AN178,MATCH(Lists!$B$9,Requests!$A$1:$AN$1,0))&amp;""),"")</f>
        <v/>
      </c>
      <c r="O178" s="26">
        <f>IFERROR(TRIM(INDEX(Requests!$A178:$AN178,MATCH(Lists!$B$11,Requests!$A$1:$AN$1,0))&amp;""),"")</f>
        <v/>
      </c>
      <c r="P178" s="26">
        <f>IFERROR(TRIM(INDEX(Requests!$A178:$AN178,MATCH(Lists!$B$10,Requests!$A$1:$AN$1,0))&amp;""),"")</f>
        <v/>
      </c>
      <c r="Q178" s="29">
        <f>IF($A178="","",IFERROR(N(INDEX('Your rates'!$C$6:$C$11,MATCH($J178,'Your rates'!$B$6:$B$11,0))),0))</f>
        <v/>
      </c>
      <c r="R178" s="29">
        <f>IF($A178="","",IFERROR(N(INDEX('Your rates'!$C$12:$C$17,MATCH($K178,'Your rates'!$B$12:$B$17,0))),0))</f>
        <v/>
      </c>
      <c r="S178" s="30">
        <f>IF($A178="","",IFERROR(IF(INDEX('Your rates'!$C$18:$C$21,MATCH($M178,'Your rates'!$B$18:$B$21,0))&amp;""="",1,INDEX('Your rates'!$C$18:$C$21,MATCH($M178,'Your rates'!$B$18:$B$21,0))),1))</f>
        <v/>
      </c>
      <c r="T178" s="30">
        <f>IF($A178="","",IFERROR(IF(INDEX('Your rates'!$C$22:$C$25,MATCH($N178,'Your rates'!$B$22:$B$25,0))&amp;""="",1,INDEX('Your rates'!$C$22:$C$25,MATCH($N178,'Your rates'!$B$22:$B$25,0))),1))</f>
        <v/>
      </c>
      <c r="U178" s="30">
        <f>IF($A178="","",IFERROR(IF(INDEX('Your rates'!$C$26:$C$30,MATCH($O178,'Your rates'!$B$26:$B$30,0))&amp;""="",1,INDEX('Your rates'!$C$26:$C$30,MATCH($O178,'Your rates'!$B$26:$B$30,0))),1))</f>
        <v/>
      </c>
      <c r="V178" s="29">
        <f>IF($A178="","",SUMPRODUCT(ISNUMBER(SEARCH('Your rates'!$B$31:$B$36,$P178))*'Your rates'!$C$31:$C$36))</f>
        <v/>
      </c>
    </row>
    <row r="179">
      <c r="A179" s="26">
        <f>IFERROR(TRIM(INDEX(Requests!$A179:$AN179,MATCH(Lists!$B$2,Requests!$A$1:$AN$1,0))&amp;""),"")</f>
        <v/>
      </c>
      <c r="B179" s="26">
        <f>IFERROR(TRIM(INDEX(Requests!$A179:$AN179,MATCH(Lists!$B$3,Requests!$A$1:$AN$1,0))&amp;""),"")</f>
        <v/>
      </c>
      <c r="C179" s="27">
        <f>IF(OR($A179="",$J179="",$K179="",$M179="",$N179="",'Your rates'!$C$5=""),"",ROUND(MAX(N('Your rates'!$C$37),('Your rates'!$C$5+$Q179+$R179)*$S179*$T179*$U179+$V179),2))</f>
        <v/>
      </c>
      <c r="D179" s="27">
        <f>IF(OR($C179="",N('Your rates'!$C$38)=0),"",ROUND($C179*'Your rates'!$C$38,2))</f>
        <v/>
      </c>
      <c r="E179" s="28">
        <f>IF($A179="","",MID(IF($I179=Lists!$B$13,", office or commercial space","")&amp;IF($L179=Lists!$B$14,", size not sure","")&amp;IF($M179=Lists!$B$15,", not cleaned in a while",""),3,200))</f>
        <v/>
      </c>
      <c r="F179" s="28">
        <f>IF($A179="","",MID(IF($J179="",", bedrooms","")&amp;IF($K179="",", bathrooms","")&amp;IF($M179="",", condition","")&amp;IF($N179="",", which clean","")&amp;IF($O179="",", how often",""),3,200))</f>
        <v/>
      </c>
      <c r="G179" s="28">
        <f>IF($A179="","",MID(IF('Your rates'!$C$5="",", base price","")&amp;IF(AND($J179&lt;&gt;"",IFERROR(INDEX('Your rates'!$C$6:$C$11,MATCH($J179,'Your rates'!$B$6:$B$11,0))&amp;"","")=""),", bedrooms","")&amp;IF(AND($K179&lt;&gt;"",IFERROR(INDEX('Your rates'!$C$12:$C$17,MATCH($K179,'Your rates'!$B$12:$B$17,0))&amp;"","")=""),", bathrooms","")&amp;IF(AND($M179&lt;&gt;"",IFERROR(INDEX('Your rates'!$C$18:$C$21,MATCH($M179,'Your rates'!$B$18:$B$21,0))&amp;"","")=""),", condition","")&amp;IF(AND($N179&lt;&gt;"",IFERROR(INDEX('Your rates'!$C$22:$C$25,MATCH($N179,'Your rates'!$B$22:$B$25,0))&amp;"","")=""),", type of clean","")&amp;IF(AND($O179&lt;&gt;"",IFERROR(INDEX('Your rates'!$C$26:$C$30,MATCH($O179,'Your rates'!$B$26:$B$30,0))&amp;"","")=""),", how often",""),3,200))</f>
        <v/>
      </c>
      <c r="H179" s="28">
        <f>IF($A179="","",IF($P179="","",IF(LEN($P179)-LEN(SUBSTITUTE($P179,",",""))+1&gt;SUMPRODUCT(ISNUMBER(SEARCH('Your rates'!$B$31:$B$36,$P179))*1),"Extra not on your list","")))</f>
        <v/>
      </c>
      <c r="I179" s="26">
        <f>IFERROR(TRIM(INDEX(Requests!$A179:$AN179,MATCH(Lists!$B$4,Requests!$A$1:$AN$1,0))&amp;""),"")</f>
        <v/>
      </c>
      <c r="J179" s="26">
        <f>IFERROR(TRIM(INDEX(Requests!$A179:$AN179,MATCH(Lists!$B$5,Requests!$A$1:$AN$1,0))&amp;""),"")</f>
        <v/>
      </c>
      <c r="K179" s="26">
        <f>IFERROR(TRIM(INDEX(Requests!$A179:$AN179,MATCH(Lists!$B$6,Requests!$A$1:$AN$1,0))&amp;""),"")</f>
        <v/>
      </c>
      <c r="L179" s="26">
        <f>IFERROR(TRIM(INDEX(Requests!$A179:$AN179,MATCH(Lists!$B$7,Requests!$A$1:$AN$1,0))&amp;""),"")</f>
        <v/>
      </c>
      <c r="M179" s="26">
        <f>IFERROR(TRIM(INDEX(Requests!$A179:$AN179,MATCH(Lists!$B$8,Requests!$A$1:$AN$1,0))&amp;""),"")</f>
        <v/>
      </c>
      <c r="N179" s="26">
        <f>IFERROR(TRIM(INDEX(Requests!$A179:$AN179,MATCH(Lists!$B$9,Requests!$A$1:$AN$1,0))&amp;""),"")</f>
        <v/>
      </c>
      <c r="O179" s="26">
        <f>IFERROR(TRIM(INDEX(Requests!$A179:$AN179,MATCH(Lists!$B$11,Requests!$A$1:$AN$1,0))&amp;""),"")</f>
        <v/>
      </c>
      <c r="P179" s="26">
        <f>IFERROR(TRIM(INDEX(Requests!$A179:$AN179,MATCH(Lists!$B$10,Requests!$A$1:$AN$1,0))&amp;""),"")</f>
        <v/>
      </c>
      <c r="Q179" s="29">
        <f>IF($A179="","",IFERROR(N(INDEX('Your rates'!$C$6:$C$11,MATCH($J179,'Your rates'!$B$6:$B$11,0))),0))</f>
        <v/>
      </c>
      <c r="R179" s="29">
        <f>IF($A179="","",IFERROR(N(INDEX('Your rates'!$C$12:$C$17,MATCH($K179,'Your rates'!$B$12:$B$17,0))),0))</f>
        <v/>
      </c>
      <c r="S179" s="30">
        <f>IF($A179="","",IFERROR(IF(INDEX('Your rates'!$C$18:$C$21,MATCH($M179,'Your rates'!$B$18:$B$21,0))&amp;""="",1,INDEX('Your rates'!$C$18:$C$21,MATCH($M179,'Your rates'!$B$18:$B$21,0))),1))</f>
        <v/>
      </c>
      <c r="T179" s="30">
        <f>IF($A179="","",IFERROR(IF(INDEX('Your rates'!$C$22:$C$25,MATCH($N179,'Your rates'!$B$22:$B$25,0))&amp;""="",1,INDEX('Your rates'!$C$22:$C$25,MATCH($N179,'Your rates'!$B$22:$B$25,0))),1))</f>
        <v/>
      </c>
      <c r="U179" s="30">
        <f>IF($A179="","",IFERROR(IF(INDEX('Your rates'!$C$26:$C$30,MATCH($O179,'Your rates'!$B$26:$B$30,0))&amp;""="",1,INDEX('Your rates'!$C$26:$C$30,MATCH($O179,'Your rates'!$B$26:$B$30,0))),1))</f>
        <v/>
      </c>
      <c r="V179" s="29">
        <f>IF($A179="","",SUMPRODUCT(ISNUMBER(SEARCH('Your rates'!$B$31:$B$36,$P179))*'Your rates'!$C$31:$C$36))</f>
        <v/>
      </c>
    </row>
    <row r="180">
      <c r="A180" s="26">
        <f>IFERROR(TRIM(INDEX(Requests!$A180:$AN180,MATCH(Lists!$B$2,Requests!$A$1:$AN$1,0))&amp;""),"")</f>
        <v/>
      </c>
      <c r="B180" s="26">
        <f>IFERROR(TRIM(INDEX(Requests!$A180:$AN180,MATCH(Lists!$B$3,Requests!$A$1:$AN$1,0))&amp;""),"")</f>
        <v/>
      </c>
      <c r="C180" s="27">
        <f>IF(OR($A180="",$J180="",$K180="",$M180="",$N180="",'Your rates'!$C$5=""),"",ROUND(MAX(N('Your rates'!$C$37),('Your rates'!$C$5+$Q180+$R180)*$S180*$T180*$U180+$V180),2))</f>
        <v/>
      </c>
      <c r="D180" s="27">
        <f>IF(OR($C180="",N('Your rates'!$C$38)=0),"",ROUND($C180*'Your rates'!$C$38,2))</f>
        <v/>
      </c>
      <c r="E180" s="28">
        <f>IF($A180="","",MID(IF($I180=Lists!$B$13,", office or commercial space","")&amp;IF($L180=Lists!$B$14,", size not sure","")&amp;IF($M180=Lists!$B$15,", not cleaned in a while",""),3,200))</f>
        <v/>
      </c>
      <c r="F180" s="28">
        <f>IF($A180="","",MID(IF($J180="",", bedrooms","")&amp;IF($K180="",", bathrooms","")&amp;IF($M180="",", condition","")&amp;IF($N180="",", which clean","")&amp;IF($O180="",", how often",""),3,200))</f>
        <v/>
      </c>
      <c r="G180" s="28">
        <f>IF($A180="","",MID(IF('Your rates'!$C$5="",", base price","")&amp;IF(AND($J180&lt;&gt;"",IFERROR(INDEX('Your rates'!$C$6:$C$11,MATCH($J180,'Your rates'!$B$6:$B$11,0))&amp;"","")=""),", bedrooms","")&amp;IF(AND($K180&lt;&gt;"",IFERROR(INDEX('Your rates'!$C$12:$C$17,MATCH($K180,'Your rates'!$B$12:$B$17,0))&amp;"","")=""),", bathrooms","")&amp;IF(AND($M180&lt;&gt;"",IFERROR(INDEX('Your rates'!$C$18:$C$21,MATCH($M180,'Your rates'!$B$18:$B$21,0))&amp;"","")=""),", condition","")&amp;IF(AND($N180&lt;&gt;"",IFERROR(INDEX('Your rates'!$C$22:$C$25,MATCH($N180,'Your rates'!$B$22:$B$25,0))&amp;"","")=""),", type of clean","")&amp;IF(AND($O180&lt;&gt;"",IFERROR(INDEX('Your rates'!$C$26:$C$30,MATCH($O180,'Your rates'!$B$26:$B$30,0))&amp;"","")=""),", how often",""),3,200))</f>
        <v/>
      </c>
      <c r="H180" s="28">
        <f>IF($A180="","",IF($P180="","",IF(LEN($P180)-LEN(SUBSTITUTE($P180,",",""))+1&gt;SUMPRODUCT(ISNUMBER(SEARCH('Your rates'!$B$31:$B$36,$P180))*1),"Extra not on your list","")))</f>
        <v/>
      </c>
      <c r="I180" s="26">
        <f>IFERROR(TRIM(INDEX(Requests!$A180:$AN180,MATCH(Lists!$B$4,Requests!$A$1:$AN$1,0))&amp;""),"")</f>
        <v/>
      </c>
      <c r="J180" s="26">
        <f>IFERROR(TRIM(INDEX(Requests!$A180:$AN180,MATCH(Lists!$B$5,Requests!$A$1:$AN$1,0))&amp;""),"")</f>
        <v/>
      </c>
      <c r="K180" s="26">
        <f>IFERROR(TRIM(INDEX(Requests!$A180:$AN180,MATCH(Lists!$B$6,Requests!$A$1:$AN$1,0))&amp;""),"")</f>
        <v/>
      </c>
      <c r="L180" s="26">
        <f>IFERROR(TRIM(INDEX(Requests!$A180:$AN180,MATCH(Lists!$B$7,Requests!$A$1:$AN$1,0))&amp;""),"")</f>
        <v/>
      </c>
      <c r="M180" s="26">
        <f>IFERROR(TRIM(INDEX(Requests!$A180:$AN180,MATCH(Lists!$B$8,Requests!$A$1:$AN$1,0))&amp;""),"")</f>
        <v/>
      </c>
      <c r="N180" s="26">
        <f>IFERROR(TRIM(INDEX(Requests!$A180:$AN180,MATCH(Lists!$B$9,Requests!$A$1:$AN$1,0))&amp;""),"")</f>
        <v/>
      </c>
      <c r="O180" s="26">
        <f>IFERROR(TRIM(INDEX(Requests!$A180:$AN180,MATCH(Lists!$B$11,Requests!$A$1:$AN$1,0))&amp;""),"")</f>
        <v/>
      </c>
      <c r="P180" s="26">
        <f>IFERROR(TRIM(INDEX(Requests!$A180:$AN180,MATCH(Lists!$B$10,Requests!$A$1:$AN$1,0))&amp;""),"")</f>
        <v/>
      </c>
      <c r="Q180" s="29">
        <f>IF($A180="","",IFERROR(N(INDEX('Your rates'!$C$6:$C$11,MATCH($J180,'Your rates'!$B$6:$B$11,0))),0))</f>
        <v/>
      </c>
      <c r="R180" s="29">
        <f>IF($A180="","",IFERROR(N(INDEX('Your rates'!$C$12:$C$17,MATCH($K180,'Your rates'!$B$12:$B$17,0))),0))</f>
        <v/>
      </c>
      <c r="S180" s="30">
        <f>IF($A180="","",IFERROR(IF(INDEX('Your rates'!$C$18:$C$21,MATCH($M180,'Your rates'!$B$18:$B$21,0))&amp;""="",1,INDEX('Your rates'!$C$18:$C$21,MATCH($M180,'Your rates'!$B$18:$B$21,0))),1))</f>
        <v/>
      </c>
      <c r="T180" s="30">
        <f>IF($A180="","",IFERROR(IF(INDEX('Your rates'!$C$22:$C$25,MATCH($N180,'Your rates'!$B$22:$B$25,0))&amp;""="",1,INDEX('Your rates'!$C$22:$C$25,MATCH($N180,'Your rates'!$B$22:$B$25,0))),1))</f>
        <v/>
      </c>
      <c r="U180" s="30">
        <f>IF($A180="","",IFERROR(IF(INDEX('Your rates'!$C$26:$C$30,MATCH($O180,'Your rates'!$B$26:$B$30,0))&amp;""="",1,INDEX('Your rates'!$C$26:$C$30,MATCH($O180,'Your rates'!$B$26:$B$30,0))),1))</f>
        <v/>
      </c>
      <c r="V180" s="29">
        <f>IF($A180="","",SUMPRODUCT(ISNUMBER(SEARCH('Your rates'!$B$31:$B$36,$P180))*'Your rates'!$C$31:$C$36))</f>
        <v/>
      </c>
    </row>
    <row r="181">
      <c r="A181" s="26">
        <f>IFERROR(TRIM(INDEX(Requests!$A181:$AN181,MATCH(Lists!$B$2,Requests!$A$1:$AN$1,0))&amp;""),"")</f>
        <v/>
      </c>
      <c r="B181" s="26">
        <f>IFERROR(TRIM(INDEX(Requests!$A181:$AN181,MATCH(Lists!$B$3,Requests!$A$1:$AN$1,0))&amp;""),"")</f>
        <v/>
      </c>
      <c r="C181" s="27">
        <f>IF(OR($A181="",$J181="",$K181="",$M181="",$N181="",'Your rates'!$C$5=""),"",ROUND(MAX(N('Your rates'!$C$37),('Your rates'!$C$5+$Q181+$R181)*$S181*$T181*$U181+$V181),2))</f>
        <v/>
      </c>
      <c r="D181" s="27">
        <f>IF(OR($C181="",N('Your rates'!$C$38)=0),"",ROUND($C181*'Your rates'!$C$38,2))</f>
        <v/>
      </c>
      <c r="E181" s="28">
        <f>IF($A181="","",MID(IF($I181=Lists!$B$13,", office or commercial space","")&amp;IF($L181=Lists!$B$14,", size not sure","")&amp;IF($M181=Lists!$B$15,", not cleaned in a while",""),3,200))</f>
        <v/>
      </c>
      <c r="F181" s="28">
        <f>IF($A181="","",MID(IF($J181="",", bedrooms","")&amp;IF($K181="",", bathrooms","")&amp;IF($M181="",", condition","")&amp;IF($N181="",", which clean","")&amp;IF($O181="",", how often",""),3,200))</f>
        <v/>
      </c>
      <c r="G181" s="28">
        <f>IF($A181="","",MID(IF('Your rates'!$C$5="",", base price","")&amp;IF(AND($J181&lt;&gt;"",IFERROR(INDEX('Your rates'!$C$6:$C$11,MATCH($J181,'Your rates'!$B$6:$B$11,0))&amp;"","")=""),", bedrooms","")&amp;IF(AND($K181&lt;&gt;"",IFERROR(INDEX('Your rates'!$C$12:$C$17,MATCH($K181,'Your rates'!$B$12:$B$17,0))&amp;"","")=""),", bathrooms","")&amp;IF(AND($M181&lt;&gt;"",IFERROR(INDEX('Your rates'!$C$18:$C$21,MATCH($M181,'Your rates'!$B$18:$B$21,0))&amp;"","")=""),", condition","")&amp;IF(AND($N181&lt;&gt;"",IFERROR(INDEX('Your rates'!$C$22:$C$25,MATCH($N181,'Your rates'!$B$22:$B$25,0))&amp;"","")=""),", type of clean","")&amp;IF(AND($O181&lt;&gt;"",IFERROR(INDEX('Your rates'!$C$26:$C$30,MATCH($O181,'Your rates'!$B$26:$B$30,0))&amp;"","")=""),", how often",""),3,200))</f>
        <v/>
      </c>
      <c r="H181" s="28">
        <f>IF($A181="","",IF($P181="","",IF(LEN($P181)-LEN(SUBSTITUTE($P181,",",""))+1&gt;SUMPRODUCT(ISNUMBER(SEARCH('Your rates'!$B$31:$B$36,$P181))*1),"Extra not on your list","")))</f>
        <v/>
      </c>
      <c r="I181" s="26">
        <f>IFERROR(TRIM(INDEX(Requests!$A181:$AN181,MATCH(Lists!$B$4,Requests!$A$1:$AN$1,0))&amp;""),"")</f>
        <v/>
      </c>
      <c r="J181" s="26">
        <f>IFERROR(TRIM(INDEX(Requests!$A181:$AN181,MATCH(Lists!$B$5,Requests!$A$1:$AN$1,0))&amp;""),"")</f>
        <v/>
      </c>
      <c r="K181" s="26">
        <f>IFERROR(TRIM(INDEX(Requests!$A181:$AN181,MATCH(Lists!$B$6,Requests!$A$1:$AN$1,0))&amp;""),"")</f>
        <v/>
      </c>
      <c r="L181" s="26">
        <f>IFERROR(TRIM(INDEX(Requests!$A181:$AN181,MATCH(Lists!$B$7,Requests!$A$1:$AN$1,0))&amp;""),"")</f>
        <v/>
      </c>
      <c r="M181" s="26">
        <f>IFERROR(TRIM(INDEX(Requests!$A181:$AN181,MATCH(Lists!$B$8,Requests!$A$1:$AN$1,0))&amp;""),"")</f>
        <v/>
      </c>
      <c r="N181" s="26">
        <f>IFERROR(TRIM(INDEX(Requests!$A181:$AN181,MATCH(Lists!$B$9,Requests!$A$1:$AN$1,0))&amp;""),"")</f>
        <v/>
      </c>
      <c r="O181" s="26">
        <f>IFERROR(TRIM(INDEX(Requests!$A181:$AN181,MATCH(Lists!$B$11,Requests!$A$1:$AN$1,0))&amp;""),"")</f>
        <v/>
      </c>
      <c r="P181" s="26">
        <f>IFERROR(TRIM(INDEX(Requests!$A181:$AN181,MATCH(Lists!$B$10,Requests!$A$1:$AN$1,0))&amp;""),"")</f>
        <v/>
      </c>
      <c r="Q181" s="29">
        <f>IF($A181="","",IFERROR(N(INDEX('Your rates'!$C$6:$C$11,MATCH($J181,'Your rates'!$B$6:$B$11,0))),0))</f>
        <v/>
      </c>
      <c r="R181" s="29">
        <f>IF($A181="","",IFERROR(N(INDEX('Your rates'!$C$12:$C$17,MATCH($K181,'Your rates'!$B$12:$B$17,0))),0))</f>
        <v/>
      </c>
      <c r="S181" s="30">
        <f>IF($A181="","",IFERROR(IF(INDEX('Your rates'!$C$18:$C$21,MATCH($M181,'Your rates'!$B$18:$B$21,0))&amp;""="",1,INDEX('Your rates'!$C$18:$C$21,MATCH($M181,'Your rates'!$B$18:$B$21,0))),1))</f>
        <v/>
      </c>
      <c r="T181" s="30">
        <f>IF($A181="","",IFERROR(IF(INDEX('Your rates'!$C$22:$C$25,MATCH($N181,'Your rates'!$B$22:$B$25,0))&amp;""="",1,INDEX('Your rates'!$C$22:$C$25,MATCH($N181,'Your rates'!$B$22:$B$25,0))),1))</f>
        <v/>
      </c>
      <c r="U181" s="30">
        <f>IF($A181="","",IFERROR(IF(INDEX('Your rates'!$C$26:$C$30,MATCH($O181,'Your rates'!$B$26:$B$30,0))&amp;""="",1,INDEX('Your rates'!$C$26:$C$30,MATCH($O181,'Your rates'!$B$26:$B$30,0))),1))</f>
        <v/>
      </c>
      <c r="V181" s="29">
        <f>IF($A181="","",SUMPRODUCT(ISNUMBER(SEARCH('Your rates'!$B$31:$B$36,$P181))*'Your rates'!$C$31:$C$36))</f>
        <v/>
      </c>
    </row>
    <row r="182">
      <c r="A182" s="26">
        <f>IFERROR(TRIM(INDEX(Requests!$A182:$AN182,MATCH(Lists!$B$2,Requests!$A$1:$AN$1,0))&amp;""),"")</f>
        <v/>
      </c>
      <c r="B182" s="26">
        <f>IFERROR(TRIM(INDEX(Requests!$A182:$AN182,MATCH(Lists!$B$3,Requests!$A$1:$AN$1,0))&amp;""),"")</f>
        <v/>
      </c>
      <c r="C182" s="27">
        <f>IF(OR($A182="",$J182="",$K182="",$M182="",$N182="",'Your rates'!$C$5=""),"",ROUND(MAX(N('Your rates'!$C$37),('Your rates'!$C$5+$Q182+$R182)*$S182*$T182*$U182+$V182),2))</f>
        <v/>
      </c>
      <c r="D182" s="27">
        <f>IF(OR($C182="",N('Your rates'!$C$38)=0),"",ROUND($C182*'Your rates'!$C$38,2))</f>
        <v/>
      </c>
      <c r="E182" s="28">
        <f>IF($A182="","",MID(IF($I182=Lists!$B$13,", office or commercial space","")&amp;IF($L182=Lists!$B$14,", size not sure","")&amp;IF($M182=Lists!$B$15,", not cleaned in a while",""),3,200))</f>
        <v/>
      </c>
      <c r="F182" s="28">
        <f>IF($A182="","",MID(IF($J182="",", bedrooms","")&amp;IF($K182="",", bathrooms","")&amp;IF($M182="",", condition","")&amp;IF($N182="",", which clean","")&amp;IF($O182="",", how often",""),3,200))</f>
        <v/>
      </c>
      <c r="G182" s="28">
        <f>IF($A182="","",MID(IF('Your rates'!$C$5="",", base price","")&amp;IF(AND($J182&lt;&gt;"",IFERROR(INDEX('Your rates'!$C$6:$C$11,MATCH($J182,'Your rates'!$B$6:$B$11,0))&amp;"","")=""),", bedrooms","")&amp;IF(AND($K182&lt;&gt;"",IFERROR(INDEX('Your rates'!$C$12:$C$17,MATCH($K182,'Your rates'!$B$12:$B$17,0))&amp;"","")=""),", bathrooms","")&amp;IF(AND($M182&lt;&gt;"",IFERROR(INDEX('Your rates'!$C$18:$C$21,MATCH($M182,'Your rates'!$B$18:$B$21,0))&amp;"","")=""),", condition","")&amp;IF(AND($N182&lt;&gt;"",IFERROR(INDEX('Your rates'!$C$22:$C$25,MATCH($N182,'Your rates'!$B$22:$B$25,0))&amp;"","")=""),", type of clean","")&amp;IF(AND($O182&lt;&gt;"",IFERROR(INDEX('Your rates'!$C$26:$C$30,MATCH($O182,'Your rates'!$B$26:$B$30,0))&amp;"","")=""),", how often",""),3,200))</f>
        <v/>
      </c>
      <c r="H182" s="28">
        <f>IF($A182="","",IF($P182="","",IF(LEN($P182)-LEN(SUBSTITUTE($P182,",",""))+1&gt;SUMPRODUCT(ISNUMBER(SEARCH('Your rates'!$B$31:$B$36,$P182))*1),"Extra not on your list","")))</f>
        <v/>
      </c>
      <c r="I182" s="26">
        <f>IFERROR(TRIM(INDEX(Requests!$A182:$AN182,MATCH(Lists!$B$4,Requests!$A$1:$AN$1,0))&amp;""),"")</f>
        <v/>
      </c>
      <c r="J182" s="26">
        <f>IFERROR(TRIM(INDEX(Requests!$A182:$AN182,MATCH(Lists!$B$5,Requests!$A$1:$AN$1,0))&amp;""),"")</f>
        <v/>
      </c>
      <c r="K182" s="26">
        <f>IFERROR(TRIM(INDEX(Requests!$A182:$AN182,MATCH(Lists!$B$6,Requests!$A$1:$AN$1,0))&amp;""),"")</f>
        <v/>
      </c>
      <c r="L182" s="26">
        <f>IFERROR(TRIM(INDEX(Requests!$A182:$AN182,MATCH(Lists!$B$7,Requests!$A$1:$AN$1,0))&amp;""),"")</f>
        <v/>
      </c>
      <c r="M182" s="26">
        <f>IFERROR(TRIM(INDEX(Requests!$A182:$AN182,MATCH(Lists!$B$8,Requests!$A$1:$AN$1,0))&amp;""),"")</f>
        <v/>
      </c>
      <c r="N182" s="26">
        <f>IFERROR(TRIM(INDEX(Requests!$A182:$AN182,MATCH(Lists!$B$9,Requests!$A$1:$AN$1,0))&amp;""),"")</f>
        <v/>
      </c>
      <c r="O182" s="26">
        <f>IFERROR(TRIM(INDEX(Requests!$A182:$AN182,MATCH(Lists!$B$11,Requests!$A$1:$AN$1,0))&amp;""),"")</f>
        <v/>
      </c>
      <c r="P182" s="26">
        <f>IFERROR(TRIM(INDEX(Requests!$A182:$AN182,MATCH(Lists!$B$10,Requests!$A$1:$AN$1,0))&amp;""),"")</f>
        <v/>
      </c>
      <c r="Q182" s="29">
        <f>IF($A182="","",IFERROR(N(INDEX('Your rates'!$C$6:$C$11,MATCH($J182,'Your rates'!$B$6:$B$11,0))),0))</f>
        <v/>
      </c>
      <c r="R182" s="29">
        <f>IF($A182="","",IFERROR(N(INDEX('Your rates'!$C$12:$C$17,MATCH($K182,'Your rates'!$B$12:$B$17,0))),0))</f>
        <v/>
      </c>
      <c r="S182" s="30">
        <f>IF($A182="","",IFERROR(IF(INDEX('Your rates'!$C$18:$C$21,MATCH($M182,'Your rates'!$B$18:$B$21,0))&amp;""="",1,INDEX('Your rates'!$C$18:$C$21,MATCH($M182,'Your rates'!$B$18:$B$21,0))),1))</f>
        <v/>
      </c>
      <c r="T182" s="30">
        <f>IF($A182="","",IFERROR(IF(INDEX('Your rates'!$C$22:$C$25,MATCH($N182,'Your rates'!$B$22:$B$25,0))&amp;""="",1,INDEX('Your rates'!$C$22:$C$25,MATCH($N182,'Your rates'!$B$22:$B$25,0))),1))</f>
        <v/>
      </c>
      <c r="U182" s="30">
        <f>IF($A182="","",IFERROR(IF(INDEX('Your rates'!$C$26:$C$30,MATCH($O182,'Your rates'!$B$26:$B$30,0))&amp;""="",1,INDEX('Your rates'!$C$26:$C$30,MATCH($O182,'Your rates'!$B$26:$B$30,0))),1))</f>
        <v/>
      </c>
      <c r="V182" s="29">
        <f>IF($A182="","",SUMPRODUCT(ISNUMBER(SEARCH('Your rates'!$B$31:$B$36,$P182))*'Your rates'!$C$31:$C$36))</f>
        <v/>
      </c>
    </row>
    <row r="183">
      <c r="A183" s="26">
        <f>IFERROR(TRIM(INDEX(Requests!$A183:$AN183,MATCH(Lists!$B$2,Requests!$A$1:$AN$1,0))&amp;""),"")</f>
        <v/>
      </c>
      <c r="B183" s="26">
        <f>IFERROR(TRIM(INDEX(Requests!$A183:$AN183,MATCH(Lists!$B$3,Requests!$A$1:$AN$1,0))&amp;""),"")</f>
        <v/>
      </c>
      <c r="C183" s="27">
        <f>IF(OR($A183="",$J183="",$K183="",$M183="",$N183="",'Your rates'!$C$5=""),"",ROUND(MAX(N('Your rates'!$C$37),('Your rates'!$C$5+$Q183+$R183)*$S183*$T183*$U183+$V183),2))</f>
        <v/>
      </c>
      <c r="D183" s="27">
        <f>IF(OR($C183="",N('Your rates'!$C$38)=0),"",ROUND($C183*'Your rates'!$C$38,2))</f>
        <v/>
      </c>
      <c r="E183" s="28">
        <f>IF($A183="","",MID(IF($I183=Lists!$B$13,", office or commercial space","")&amp;IF($L183=Lists!$B$14,", size not sure","")&amp;IF($M183=Lists!$B$15,", not cleaned in a while",""),3,200))</f>
        <v/>
      </c>
      <c r="F183" s="28">
        <f>IF($A183="","",MID(IF($J183="",", bedrooms","")&amp;IF($K183="",", bathrooms","")&amp;IF($M183="",", condition","")&amp;IF($N183="",", which clean","")&amp;IF($O183="",", how often",""),3,200))</f>
        <v/>
      </c>
      <c r="G183" s="28">
        <f>IF($A183="","",MID(IF('Your rates'!$C$5="",", base price","")&amp;IF(AND($J183&lt;&gt;"",IFERROR(INDEX('Your rates'!$C$6:$C$11,MATCH($J183,'Your rates'!$B$6:$B$11,0))&amp;"","")=""),", bedrooms","")&amp;IF(AND($K183&lt;&gt;"",IFERROR(INDEX('Your rates'!$C$12:$C$17,MATCH($K183,'Your rates'!$B$12:$B$17,0))&amp;"","")=""),", bathrooms","")&amp;IF(AND($M183&lt;&gt;"",IFERROR(INDEX('Your rates'!$C$18:$C$21,MATCH($M183,'Your rates'!$B$18:$B$21,0))&amp;"","")=""),", condition","")&amp;IF(AND($N183&lt;&gt;"",IFERROR(INDEX('Your rates'!$C$22:$C$25,MATCH($N183,'Your rates'!$B$22:$B$25,0))&amp;"","")=""),", type of clean","")&amp;IF(AND($O183&lt;&gt;"",IFERROR(INDEX('Your rates'!$C$26:$C$30,MATCH($O183,'Your rates'!$B$26:$B$30,0))&amp;"","")=""),", how often",""),3,200))</f>
        <v/>
      </c>
      <c r="H183" s="28">
        <f>IF($A183="","",IF($P183="","",IF(LEN($P183)-LEN(SUBSTITUTE($P183,",",""))+1&gt;SUMPRODUCT(ISNUMBER(SEARCH('Your rates'!$B$31:$B$36,$P183))*1),"Extra not on your list","")))</f>
        <v/>
      </c>
      <c r="I183" s="26">
        <f>IFERROR(TRIM(INDEX(Requests!$A183:$AN183,MATCH(Lists!$B$4,Requests!$A$1:$AN$1,0))&amp;""),"")</f>
        <v/>
      </c>
      <c r="J183" s="26">
        <f>IFERROR(TRIM(INDEX(Requests!$A183:$AN183,MATCH(Lists!$B$5,Requests!$A$1:$AN$1,0))&amp;""),"")</f>
        <v/>
      </c>
      <c r="K183" s="26">
        <f>IFERROR(TRIM(INDEX(Requests!$A183:$AN183,MATCH(Lists!$B$6,Requests!$A$1:$AN$1,0))&amp;""),"")</f>
        <v/>
      </c>
      <c r="L183" s="26">
        <f>IFERROR(TRIM(INDEX(Requests!$A183:$AN183,MATCH(Lists!$B$7,Requests!$A$1:$AN$1,0))&amp;""),"")</f>
        <v/>
      </c>
      <c r="M183" s="26">
        <f>IFERROR(TRIM(INDEX(Requests!$A183:$AN183,MATCH(Lists!$B$8,Requests!$A$1:$AN$1,0))&amp;""),"")</f>
        <v/>
      </c>
      <c r="N183" s="26">
        <f>IFERROR(TRIM(INDEX(Requests!$A183:$AN183,MATCH(Lists!$B$9,Requests!$A$1:$AN$1,0))&amp;""),"")</f>
        <v/>
      </c>
      <c r="O183" s="26">
        <f>IFERROR(TRIM(INDEX(Requests!$A183:$AN183,MATCH(Lists!$B$11,Requests!$A$1:$AN$1,0))&amp;""),"")</f>
        <v/>
      </c>
      <c r="P183" s="26">
        <f>IFERROR(TRIM(INDEX(Requests!$A183:$AN183,MATCH(Lists!$B$10,Requests!$A$1:$AN$1,0))&amp;""),"")</f>
        <v/>
      </c>
      <c r="Q183" s="29">
        <f>IF($A183="","",IFERROR(N(INDEX('Your rates'!$C$6:$C$11,MATCH($J183,'Your rates'!$B$6:$B$11,0))),0))</f>
        <v/>
      </c>
      <c r="R183" s="29">
        <f>IF($A183="","",IFERROR(N(INDEX('Your rates'!$C$12:$C$17,MATCH($K183,'Your rates'!$B$12:$B$17,0))),0))</f>
        <v/>
      </c>
      <c r="S183" s="30">
        <f>IF($A183="","",IFERROR(IF(INDEX('Your rates'!$C$18:$C$21,MATCH($M183,'Your rates'!$B$18:$B$21,0))&amp;""="",1,INDEX('Your rates'!$C$18:$C$21,MATCH($M183,'Your rates'!$B$18:$B$21,0))),1))</f>
        <v/>
      </c>
      <c r="T183" s="30">
        <f>IF($A183="","",IFERROR(IF(INDEX('Your rates'!$C$22:$C$25,MATCH($N183,'Your rates'!$B$22:$B$25,0))&amp;""="",1,INDEX('Your rates'!$C$22:$C$25,MATCH($N183,'Your rates'!$B$22:$B$25,0))),1))</f>
        <v/>
      </c>
      <c r="U183" s="30">
        <f>IF($A183="","",IFERROR(IF(INDEX('Your rates'!$C$26:$C$30,MATCH($O183,'Your rates'!$B$26:$B$30,0))&amp;""="",1,INDEX('Your rates'!$C$26:$C$30,MATCH($O183,'Your rates'!$B$26:$B$30,0))),1))</f>
        <v/>
      </c>
      <c r="V183" s="29">
        <f>IF($A183="","",SUMPRODUCT(ISNUMBER(SEARCH('Your rates'!$B$31:$B$36,$P183))*'Your rates'!$C$31:$C$36))</f>
        <v/>
      </c>
    </row>
    <row r="184">
      <c r="A184" s="26">
        <f>IFERROR(TRIM(INDEX(Requests!$A184:$AN184,MATCH(Lists!$B$2,Requests!$A$1:$AN$1,0))&amp;""),"")</f>
        <v/>
      </c>
      <c r="B184" s="26">
        <f>IFERROR(TRIM(INDEX(Requests!$A184:$AN184,MATCH(Lists!$B$3,Requests!$A$1:$AN$1,0))&amp;""),"")</f>
        <v/>
      </c>
      <c r="C184" s="27">
        <f>IF(OR($A184="",$J184="",$K184="",$M184="",$N184="",'Your rates'!$C$5=""),"",ROUND(MAX(N('Your rates'!$C$37),('Your rates'!$C$5+$Q184+$R184)*$S184*$T184*$U184+$V184),2))</f>
        <v/>
      </c>
      <c r="D184" s="27">
        <f>IF(OR($C184="",N('Your rates'!$C$38)=0),"",ROUND($C184*'Your rates'!$C$38,2))</f>
        <v/>
      </c>
      <c r="E184" s="28">
        <f>IF($A184="","",MID(IF($I184=Lists!$B$13,", office or commercial space","")&amp;IF($L184=Lists!$B$14,", size not sure","")&amp;IF($M184=Lists!$B$15,", not cleaned in a while",""),3,200))</f>
        <v/>
      </c>
      <c r="F184" s="28">
        <f>IF($A184="","",MID(IF($J184="",", bedrooms","")&amp;IF($K184="",", bathrooms","")&amp;IF($M184="",", condition","")&amp;IF($N184="",", which clean","")&amp;IF($O184="",", how often",""),3,200))</f>
        <v/>
      </c>
      <c r="G184" s="28">
        <f>IF($A184="","",MID(IF('Your rates'!$C$5="",", base price","")&amp;IF(AND($J184&lt;&gt;"",IFERROR(INDEX('Your rates'!$C$6:$C$11,MATCH($J184,'Your rates'!$B$6:$B$11,0))&amp;"","")=""),", bedrooms","")&amp;IF(AND($K184&lt;&gt;"",IFERROR(INDEX('Your rates'!$C$12:$C$17,MATCH($K184,'Your rates'!$B$12:$B$17,0))&amp;"","")=""),", bathrooms","")&amp;IF(AND($M184&lt;&gt;"",IFERROR(INDEX('Your rates'!$C$18:$C$21,MATCH($M184,'Your rates'!$B$18:$B$21,0))&amp;"","")=""),", condition","")&amp;IF(AND($N184&lt;&gt;"",IFERROR(INDEX('Your rates'!$C$22:$C$25,MATCH($N184,'Your rates'!$B$22:$B$25,0))&amp;"","")=""),", type of clean","")&amp;IF(AND($O184&lt;&gt;"",IFERROR(INDEX('Your rates'!$C$26:$C$30,MATCH($O184,'Your rates'!$B$26:$B$30,0))&amp;"","")=""),", how often",""),3,200))</f>
        <v/>
      </c>
      <c r="H184" s="28">
        <f>IF($A184="","",IF($P184="","",IF(LEN($P184)-LEN(SUBSTITUTE($P184,",",""))+1&gt;SUMPRODUCT(ISNUMBER(SEARCH('Your rates'!$B$31:$B$36,$P184))*1),"Extra not on your list","")))</f>
        <v/>
      </c>
      <c r="I184" s="26">
        <f>IFERROR(TRIM(INDEX(Requests!$A184:$AN184,MATCH(Lists!$B$4,Requests!$A$1:$AN$1,0))&amp;""),"")</f>
        <v/>
      </c>
      <c r="J184" s="26">
        <f>IFERROR(TRIM(INDEX(Requests!$A184:$AN184,MATCH(Lists!$B$5,Requests!$A$1:$AN$1,0))&amp;""),"")</f>
        <v/>
      </c>
      <c r="K184" s="26">
        <f>IFERROR(TRIM(INDEX(Requests!$A184:$AN184,MATCH(Lists!$B$6,Requests!$A$1:$AN$1,0))&amp;""),"")</f>
        <v/>
      </c>
      <c r="L184" s="26">
        <f>IFERROR(TRIM(INDEX(Requests!$A184:$AN184,MATCH(Lists!$B$7,Requests!$A$1:$AN$1,0))&amp;""),"")</f>
        <v/>
      </c>
      <c r="M184" s="26">
        <f>IFERROR(TRIM(INDEX(Requests!$A184:$AN184,MATCH(Lists!$B$8,Requests!$A$1:$AN$1,0))&amp;""),"")</f>
        <v/>
      </c>
      <c r="N184" s="26">
        <f>IFERROR(TRIM(INDEX(Requests!$A184:$AN184,MATCH(Lists!$B$9,Requests!$A$1:$AN$1,0))&amp;""),"")</f>
        <v/>
      </c>
      <c r="O184" s="26">
        <f>IFERROR(TRIM(INDEX(Requests!$A184:$AN184,MATCH(Lists!$B$11,Requests!$A$1:$AN$1,0))&amp;""),"")</f>
        <v/>
      </c>
      <c r="P184" s="26">
        <f>IFERROR(TRIM(INDEX(Requests!$A184:$AN184,MATCH(Lists!$B$10,Requests!$A$1:$AN$1,0))&amp;""),"")</f>
        <v/>
      </c>
      <c r="Q184" s="29">
        <f>IF($A184="","",IFERROR(N(INDEX('Your rates'!$C$6:$C$11,MATCH($J184,'Your rates'!$B$6:$B$11,0))),0))</f>
        <v/>
      </c>
      <c r="R184" s="29">
        <f>IF($A184="","",IFERROR(N(INDEX('Your rates'!$C$12:$C$17,MATCH($K184,'Your rates'!$B$12:$B$17,0))),0))</f>
        <v/>
      </c>
      <c r="S184" s="30">
        <f>IF($A184="","",IFERROR(IF(INDEX('Your rates'!$C$18:$C$21,MATCH($M184,'Your rates'!$B$18:$B$21,0))&amp;""="",1,INDEX('Your rates'!$C$18:$C$21,MATCH($M184,'Your rates'!$B$18:$B$21,0))),1))</f>
        <v/>
      </c>
      <c r="T184" s="30">
        <f>IF($A184="","",IFERROR(IF(INDEX('Your rates'!$C$22:$C$25,MATCH($N184,'Your rates'!$B$22:$B$25,0))&amp;""="",1,INDEX('Your rates'!$C$22:$C$25,MATCH($N184,'Your rates'!$B$22:$B$25,0))),1))</f>
        <v/>
      </c>
      <c r="U184" s="30">
        <f>IF($A184="","",IFERROR(IF(INDEX('Your rates'!$C$26:$C$30,MATCH($O184,'Your rates'!$B$26:$B$30,0))&amp;""="",1,INDEX('Your rates'!$C$26:$C$30,MATCH($O184,'Your rates'!$B$26:$B$30,0))),1))</f>
        <v/>
      </c>
      <c r="V184" s="29">
        <f>IF($A184="","",SUMPRODUCT(ISNUMBER(SEARCH('Your rates'!$B$31:$B$36,$P184))*'Your rates'!$C$31:$C$36))</f>
        <v/>
      </c>
    </row>
    <row r="185">
      <c r="A185" s="26">
        <f>IFERROR(TRIM(INDEX(Requests!$A185:$AN185,MATCH(Lists!$B$2,Requests!$A$1:$AN$1,0))&amp;""),"")</f>
        <v/>
      </c>
      <c r="B185" s="26">
        <f>IFERROR(TRIM(INDEX(Requests!$A185:$AN185,MATCH(Lists!$B$3,Requests!$A$1:$AN$1,0))&amp;""),"")</f>
        <v/>
      </c>
      <c r="C185" s="27">
        <f>IF(OR($A185="",$J185="",$K185="",$M185="",$N185="",'Your rates'!$C$5=""),"",ROUND(MAX(N('Your rates'!$C$37),('Your rates'!$C$5+$Q185+$R185)*$S185*$T185*$U185+$V185),2))</f>
        <v/>
      </c>
      <c r="D185" s="27">
        <f>IF(OR($C185="",N('Your rates'!$C$38)=0),"",ROUND($C185*'Your rates'!$C$38,2))</f>
        <v/>
      </c>
      <c r="E185" s="28">
        <f>IF($A185="","",MID(IF($I185=Lists!$B$13,", office or commercial space","")&amp;IF($L185=Lists!$B$14,", size not sure","")&amp;IF($M185=Lists!$B$15,", not cleaned in a while",""),3,200))</f>
        <v/>
      </c>
      <c r="F185" s="28">
        <f>IF($A185="","",MID(IF($J185="",", bedrooms","")&amp;IF($K185="",", bathrooms","")&amp;IF($M185="",", condition","")&amp;IF($N185="",", which clean","")&amp;IF($O185="",", how often",""),3,200))</f>
        <v/>
      </c>
      <c r="G185" s="28">
        <f>IF($A185="","",MID(IF('Your rates'!$C$5="",", base price","")&amp;IF(AND($J185&lt;&gt;"",IFERROR(INDEX('Your rates'!$C$6:$C$11,MATCH($J185,'Your rates'!$B$6:$B$11,0))&amp;"","")=""),", bedrooms","")&amp;IF(AND($K185&lt;&gt;"",IFERROR(INDEX('Your rates'!$C$12:$C$17,MATCH($K185,'Your rates'!$B$12:$B$17,0))&amp;"","")=""),", bathrooms","")&amp;IF(AND($M185&lt;&gt;"",IFERROR(INDEX('Your rates'!$C$18:$C$21,MATCH($M185,'Your rates'!$B$18:$B$21,0))&amp;"","")=""),", condition","")&amp;IF(AND($N185&lt;&gt;"",IFERROR(INDEX('Your rates'!$C$22:$C$25,MATCH($N185,'Your rates'!$B$22:$B$25,0))&amp;"","")=""),", type of clean","")&amp;IF(AND($O185&lt;&gt;"",IFERROR(INDEX('Your rates'!$C$26:$C$30,MATCH($O185,'Your rates'!$B$26:$B$30,0))&amp;"","")=""),", how often",""),3,200))</f>
        <v/>
      </c>
      <c r="H185" s="28">
        <f>IF($A185="","",IF($P185="","",IF(LEN($P185)-LEN(SUBSTITUTE($P185,",",""))+1&gt;SUMPRODUCT(ISNUMBER(SEARCH('Your rates'!$B$31:$B$36,$P185))*1),"Extra not on your list","")))</f>
        <v/>
      </c>
      <c r="I185" s="26">
        <f>IFERROR(TRIM(INDEX(Requests!$A185:$AN185,MATCH(Lists!$B$4,Requests!$A$1:$AN$1,0))&amp;""),"")</f>
        <v/>
      </c>
      <c r="J185" s="26">
        <f>IFERROR(TRIM(INDEX(Requests!$A185:$AN185,MATCH(Lists!$B$5,Requests!$A$1:$AN$1,0))&amp;""),"")</f>
        <v/>
      </c>
      <c r="K185" s="26">
        <f>IFERROR(TRIM(INDEX(Requests!$A185:$AN185,MATCH(Lists!$B$6,Requests!$A$1:$AN$1,0))&amp;""),"")</f>
        <v/>
      </c>
      <c r="L185" s="26">
        <f>IFERROR(TRIM(INDEX(Requests!$A185:$AN185,MATCH(Lists!$B$7,Requests!$A$1:$AN$1,0))&amp;""),"")</f>
        <v/>
      </c>
      <c r="M185" s="26">
        <f>IFERROR(TRIM(INDEX(Requests!$A185:$AN185,MATCH(Lists!$B$8,Requests!$A$1:$AN$1,0))&amp;""),"")</f>
        <v/>
      </c>
      <c r="N185" s="26">
        <f>IFERROR(TRIM(INDEX(Requests!$A185:$AN185,MATCH(Lists!$B$9,Requests!$A$1:$AN$1,0))&amp;""),"")</f>
        <v/>
      </c>
      <c r="O185" s="26">
        <f>IFERROR(TRIM(INDEX(Requests!$A185:$AN185,MATCH(Lists!$B$11,Requests!$A$1:$AN$1,0))&amp;""),"")</f>
        <v/>
      </c>
      <c r="P185" s="26">
        <f>IFERROR(TRIM(INDEX(Requests!$A185:$AN185,MATCH(Lists!$B$10,Requests!$A$1:$AN$1,0))&amp;""),"")</f>
        <v/>
      </c>
      <c r="Q185" s="29">
        <f>IF($A185="","",IFERROR(N(INDEX('Your rates'!$C$6:$C$11,MATCH($J185,'Your rates'!$B$6:$B$11,0))),0))</f>
        <v/>
      </c>
      <c r="R185" s="29">
        <f>IF($A185="","",IFERROR(N(INDEX('Your rates'!$C$12:$C$17,MATCH($K185,'Your rates'!$B$12:$B$17,0))),0))</f>
        <v/>
      </c>
      <c r="S185" s="30">
        <f>IF($A185="","",IFERROR(IF(INDEX('Your rates'!$C$18:$C$21,MATCH($M185,'Your rates'!$B$18:$B$21,0))&amp;""="",1,INDEX('Your rates'!$C$18:$C$21,MATCH($M185,'Your rates'!$B$18:$B$21,0))),1))</f>
        <v/>
      </c>
      <c r="T185" s="30">
        <f>IF($A185="","",IFERROR(IF(INDEX('Your rates'!$C$22:$C$25,MATCH($N185,'Your rates'!$B$22:$B$25,0))&amp;""="",1,INDEX('Your rates'!$C$22:$C$25,MATCH($N185,'Your rates'!$B$22:$B$25,0))),1))</f>
        <v/>
      </c>
      <c r="U185" s="30">
        <f>IF($A185="","",IFERROR(IF(INDEX('Your rates'!$C$26:$C$30,MATCH($O185,'Your rates'!$B$26:$B$30,0))&amp;""="",1,INDEX('Your rates'!$C$26:$C$30,MATCH($O185,'Your rates'!$B$26:$B$30,0))),1))</f>
        <v/>
      </c>
      <c r="V185" s="29">
        <f>IF($A185="","",SUMPRODUCT(ISNUMBER(SEARCH('Your rates'!$B$31:$B$36,$P185))*'Your rates'!$C$31:$C$36))</f>
        <v/>
      </c>
    </row>
    <row r="186">
      <c r="A186" s="26">
        <f>IFERROR(TRIM(INDEX(Requests!$A186:$AN186,MATCH(Lists!$B$2,Requests!$A$1:$AN$1,0))&amp;""),"")</f>
        <v/>
      </c>
      <c r="B186" s="26">
        <f>IFERROR(TRIM(INDEX(Requests!$A186:$AN186,MATCH(Lists!$B$3,Requests!$A$1:$AN$1,0))&amp;""),"")</f>
        <v/>
      </c>
      <c r="C186" s="27">
        <f>IF(OR($A186="",$J186="",$K186="",$M186="",$N186="",'Your rates'!$C$5=""),"",ROUND(MAX(N('Your rates'!$C$37),('Your rates'!$C$5+$Q186+$R186)*$S186*$T186*$U186+$V186),2))</f>
        <v/>
      </c>
      <c r="D186" s="27">
        <f>IF(OR($C186="",N('Your rates'!$C$38)=0),"",ROUND($C186*'Your rates'!$C$38,2))</f>
        <v/>
      </c>
      <c r="E186" s="28">
        <f>IF($A186="","",MID(IF($I186=Lists!$B$13,", office or commercial space","")&amp;IF($L186=Lists!$B$14,", size not sure","")&amp;IF($M186=Lists!$B$15,", not cleaned in a while",""),3,200))</f>
        <v/>
      </c>
      <c r="F186" s="28">
        <f>IF($A186="","",MID(IF($J186="",", bedrooms","")&amp;IF($K186="",", bathrooms","")&amp;IF($M186="",", condition","")&amp;IF($N186="",", which clean","")&amp;IF($O186="",", how often",""),3,200))</f>
        <v/>
      </c>
      <c r="G186" s="28">
        <f>IF($A186="","",MID(IF('Your rates'!$C$5="",", base price","")&amp;IF(AND($J186&lt;&gt;"",IFERROR(INDEX('Your rates'!$C$6:$C$11,MATCH($J186,'Your rates'!$B$6:$B$11,0))&amp;"","")=""),", bedrooms","")&amp;IF(AND($K186&lt;&gt;"",IFERROR(INDEX('Your rates'!$C$12:$C$17,MATCH($K186,'Your rates'!$B$12:$B$17,0))&amp;"","")=""),", bathrooms","")&amp;IF(AND($M186&lt;&gt;"",IFERROR(INDEX('Your rates'!$C$18:$C$21,MATCH($M186,'Your rates'!$B$18:$B$21,0))&amp;"","")=""),", condition","")&amp;IF(AND($N186&lt;&gt;"",IFERROR(INDEX('Your rates'!$C$22:$C$25,MATCH($N186,'Your rates'!$B$22:$B$25,0))&amp;"","")=""),", type of clean","")&amp;IF(AND($O186&lt;&gt;"",IFERROR(INDEX('Your rates'!$C$26:$C$30,MATCH($O186,'Your rates'!$B$26:$B$30,0))&amp;"","")=""),", how often",""),3,200))</f>
        <v/>
      </c>
      <c r="H186" s="28">
        <f>IF($A186="","",IF($P186="","",IF(LEN($P186)-LEN(SUBSTITUTE($P186,",",""))+1&gt;SUMPRODUCT(ISNUMBER(SEARCH('Your rates'!$B$31:$B$36,$P186))*1),"Extra not on your list","")))</f>
        <v/>
      </c>
      <c r="I186" s="26">
        <f>IFERROR(TRIM(INDEX(Requests!$A186:$AN186,MATCH(Lists!$B$4,Requests!$A$1:$AN$1,0))&amp;""),"")</f>
        <v/>
      </c>
      <c r="J186" s="26">
        <f>IFERROR(TRIM(INDEX(Requests!$A186:$AN186,MATCH(Lists!$B$5,Requests!$A$1:$AN$1,0))&amp;""),"")</f>
        <v/>
      </c>
      <c r="K186" s="26">
        <f>IFERROR(TRIM(INDEX(Requests!$A186:$AN186,MATCH(Lists!$B$6,Requests!$A$1:$AN$1,0))&amp;""),"")</f>
        <v/>
      </c>
      <c r="L186" s="26">
        <f>IFERROR(TRIM(INDEX(Requests!$A186:$AN186,MATCH(Lists!$B$7,Requests!$A$1:$AN$1,0))&amp;""),"")</f>
        <v/>
      </c>
      <c r="M186" s="26">
        <f>IFERROR(TRIM(INDEX(Requests!$A186:$AN186,MATCH(Lists!$B$8,Requests!$A$1:$AN$1,0))&amp;""),"")</f>
        <v/>
      </c>
      <c r="N186" s="26">
        <f>IFERROR(TRIM(INDEX(Requests!$A186:$AN186,MATCH(Lists!$B$9,Requests!$A$1:$AN$1,0))&amp;""),"")</f>
        <v/>
      </c>
      <c r="O186" s="26">
        <f>IFERROR(TRIM(INDEX(Requests!$A186:$AN186,MATCH(Lists!$B$11,Requests!$A$1:$AN$1,0))&amp;""),"")</f>
        <v/>
      </c>
      <c r="P186" s="26">
        <f>IFERROR(TRIM(INDEX(Requests!$A186:$AN186,MATCH(Lists!$B$10,Requests!$A$1:$AN$1,0))&amp;""),"")</f>
        <v/>
      </c>
      <c r="Q186" s="29">
        <f>IF($A186="","",IFERROR(N(INDEX('Your rates'!$C$6:$C$11,MATCH($J186,'Your rates'!$B$6:$B$11,0))),0))</f>
        <v/>
      </c>
      <c r="R186" s="29">
        <f>IF($A186="","",IFERROR(N(INDEX('Your rates'!$C$12:$C$17,MATCH($K186,'Your rates'!$B$12:$B$17,0))),0))</f>
        <v/>
      </c>
      <c r="S186" s="30">
        <f>IF($A186="","",IFERROR(IF(INDEX('Your rates'!$C$18:$C$21,MATCH($M186,'Your rates'!$B$18:$B$21,0))&amp;""="",1,INDEX('Your rates'!$C$18:$C$21,MATCH($M186,'Your rates'!$B$18:$B$21,0))),1))</f>
        <v/>
      </c>
      <c r="T186" s="30">
        <f>IF($A186="","",IFERROR(IF(INDEX('Your rates'!$C$22:$C$25,MATCH($N186,'Your rates'!$B$22:$B$25,0))&amp;""="",1,INDEX('Your rates'!$C$22:$C$25,MATCH($N186,'Your rates'!$B$22:$B$25,0))),1))</f>
        <v/>
      </c>
      <c r="U186" s="30">
        <f>IF($A186="","",IFERROR(IF(INDEX('Your rates'!$C$26:$C$30,MATCH($O186,'Your rates'!$B$26:$B$30,0))&amp;""="",1,INDEX('Your rates'!$C$26:$C$30,MATCH($O186,'Your rates'!$B$26:$B$30,0))),1))</f>
        <v/>
      </c>
      <c r="V186" s="29">
        <f>IF($A186="","",SUMPRODUCT(ISNUMBER(SEARCH('Your rates'!$B$31:$B$36,$P186))*'Your rates'!$C$31:$C$36))</f>
        <v/>
      </c>
    </row>
    <row r="187">
      <c r="A187" s="26">
        <f>IFERROR(TRIM(INDEX(Requests!$A187:$AN187,MATCH(Lists!$B$2,Requests!$A$1:$AN$1,0))&amp;""),"")</f>
        <v/>
      </c>
      <c r="B187" s="26">
        <f>IFERROR(TRIM(INDEX(Requests!$A187:$AN187,MATCH(Lists!$B$3,Requests!$A$1:$AN$1,0))&amp;""),"")</f>
        <v/>
      </c>
      <c r="C187" s="27">
        <f>IF(OR($A187="",$J187="",$K187="",$M187="",$N187="",'Your rates'!$C$5=""),"",ROUND(MAX(N('Your rates'!$C$37),('Your rates'!$C$5+$Q187+$R187)*$S187*$T187*$U187+$V187),2))</f>
        <v/>
      </c>
      <c r="D187" s="27">
        <f>IF(OR($C187="",N('Your rates'!$C$38)=0),"",ROUND($C187*'Your rates'!$C$38,2))</f>
        <v/>
      </c>
      <c r="E187" s="28">
        <f>IF($A187="","",MID(IF($I187=Lists!$B$13,", office or commercial space","")&amp;IF($L187=Lists!$B$14,", size not sure","")&amp;IF($M187=Lists!$B$15,", not cleaned in a while",""),3,200))</f>
        <v/>
      </c>
      <c r="F187" s="28">
        <f>IF($A187="","",MID(IF($J187="",", bedrooms","")&amp;IF($K187="",", bathrooms","")&amp;IF($M187="",", condition","")&amp;IF($N187="",", which clean","")&amp;IF($O187="",", how often",""),3,200))</f>
        <v/>
      </c>
      <c r="G187" s="28">
        <f>IF($A187="","",MID(IF('Your rates'!$C$5="",", base price","")&amp;IF(AND($J187&lt;&gt;"",IFERROR(INDEX('Your rates'!$C$6:$C$11,MATCH($J187,'Your rates'!$B$6:$B$11,0))&amp;"","")=""),", bedrooms","")&amp;IF(AND($K187&lt;&gt;"",IFERROR(INDEX('Your rates'!$C$12:$C$17,MATCH($K187,'Your rates'!$B$12:$B$17,0))&amp;"","")=""),", bathrooms","")&amp;IF(AND($M187&lt;&gt;"",IFERROR(INDEX('Your rates'!$C$18:$C$21,MATCH($M187,'Your rates'!$B$18:$B$21,0))&amp;"","")=""),", condition","")&amp;IF(AND($N187&lt;&gt;"",IFERROR(INDEX('Your rates'!$C$22:$C$25,MATCH($N187,'Your rates'!$B$22:$B$25,0))&amp;"","")=""),", type of clean","")&amp;IF(AND($O187&lt;&gt;"",IFERROR(INDEX('Your rates'!$C$26:$C$30,MATCH($O187,'Your rates'!$B$26:$B$30,0))&amp;"","")=""),", how often",""),3,200))</f>
        <v/>
      </c>
      <c r="H187" s="28">
        <f>IF($A187="","",IF($P187="","",IF(LEN($P187)-LEN(SUBSTITUTE($P187,",",""))+1&gt;SUMPRODUCT(ISNUMBER(SEARCH('Your rates'!$B$31:$B$36,$P187))*1),"Extra not on your list","")))</f>
        <v/>
      </c>
      <c r="I187" s="26">
        <f>IFERROR(TRIM(INDEX(Requests!$A187:$AN187,MATCH(Lists!$B$4,Requests!$A$1:$AN$1,0))&amp;""),"")</f>
        <v/>
      </c>
      <c r="J187" s="26">
        <f>IFERROR(TRIM(INDEX(Requests!$A187:$AN187,MATCH(Lists!$B$5,Requests!$A$1:$AN$1,0))&amp;""),"")</f>
        <v/>
      </c>
      <c r="K187" s="26">
        <f>IFERROR(TRIM(INDEX(Requests!$A187:$AN187,MATCH(Lists!$B$6,Requests!$A$1:$AN$1,0))&amp;""),"")</f>
        <v/>
      </c>
      <c r="L187" s="26">
        <f>IFERROR(TRIM(INDEX(Requests!$A187:$AN187,MATCH(Lists!$B$7,Requests!$A$1:$AN$1,0))&amp;""),"")</f>
        <v/>
      </c>
      <c r="M187" s="26">
        <f>IFERROR(TRIM(INDEX(Requests!$A187:$AN187,MATCH(Lists!$B$8,Requests!$A$1:$AN$1,0))&amp;""),"")</f>
        <v/>
      </c>
      <c r="N187" s="26">
        <f>IFERROR(TRIM(INDEX(Requests!$A187:$AN187,MATCH(Lists!$B$9,Requests!$A$1:$AN$1,0))&amp;""),"")</f>
        <v/>
      </c>
      <c r="O187" s="26">
        <f>IFERROR(TRIM(INDEX(Requests!$A187:$AN187,MATCH(Lists!$B$11,Requests!$A$1:$AN$1,0))&amp;""),"")</f>
        <v/>
      </c>
      <c r="P187" s="26">
        <f>IFERROR(TRIM(INDEX(Requests!$A187:$AN187,MATCH(Lists!$B$10,Requests!$A$1:$AN$1,0))&amp;""),"")</f>
        <v/>
      </c>
      <c r="Q187" s="29">
        <f>IF($A187="","",IFERROR(N(INDEX('Your rates'!$C$6:$C$11,MATCH($J187,'Your rates'!$B$6:$B$11,0))),0))</f>
        <v/>
      </c>
      <c r="R187" s="29">
        <f>IF($A187="","",IFERROR(N(INDEX('Your rates'!$C$12:$C$17,MATCH($K187,'Your rates'!$B$12:$B$17,0))),0))</f>
        <v/>
      </c>
      <c r="S187" s="30">
        <f>IF($A187="","",IFERROR(IF(INDEX('Your rates'!$C$18:$C$21,MATCH($M187,'Your rates'!$B$18:$B$21,0))&amp;""="",1,INDEX('Your rates'!$C$18:$C$21,MATCH($M187,'Your rates'!$B$18:$B$21,0))),1))</f>
        <v/>
      </c>
      <c r="T187" s="30">
        <f>IF($A187="","",IFERROR(IF(INDEX('Your rates'!$C$22:$C$25,MATCH($N187,'Your rates'!$B$22:$B$25,0))&amp;""="",1,INDEX('Your rates'!$C$22:$C$25,MATCH($N187,'Your rates'!$B$22:$B$25,0))),1))</f>
        <v/>
      </c>
      <c r="U187" s="30">
        <f>IF($A187="","",IFERROR(IF(INDEX('Your rates'!$C$26:$C$30,MATCH($O187,'Your rates'!$B$26:$B$30,0))&amp;""="",1,INDEX('Your rates'!$C$26:$C$30,MATCH($O187,'Your rates'!$B$26:$B$30,0))),1))</f>
        <v/>
      </c>
      <c r="V187" s="29">
        <f>IF($A187="","",SUMPRODUCT(ISNUMBER(SEARCH('Your rates'!$B$31:$B$36,$P187))*'Your rates'!$C$31:$C$36))</f>
        <v/>
      </c>
    </row>
    <row r="188">
      <c r="A188" s="26">
        <f>IFERROR(TRIM(INDEX(Requests!$A188:$AN188,MATCH(Lists!$B$2,Requests!$A$1:$AN$1,0))&amp;""),"")</f>
        <v/>
      </c>
      <c r="B188" s="26">
        <f>IFERROR(TRIM(INDEX(Requests!$A188:$AN188,MATCH(Lists!$B$3,Requests!$A$1:$AN$1,0))&amp;""),"")</f>
        <v/>
      </c>
      <c r="C188" s="27">
        <f>IF(OR($A188="",$J188="",$K188="",$M188="",$N188="",'Your rates'!$C$5=""),"",ROUND(MAX(N('Your rates'!$C$37),('Your rates'!$C$5+$Q188+$R188)*$S188*$T188*$U188+$V188),2))</f>
        <v/>
      </c>
      <c r="D188" s="27">
        <f>IF(OR($C188="",N('Your rates'!$C$38)=0),"",ROUND($C188*'Your rates'!$C$38,2))</f>
        <v/>
      </c>
      <c r="E188" s="28">
        <f>IF($A188="","",MID(IF($I188=Lists!$B$13,", office or commercial space","")&amp;IF($L188=Lists!$B$14,", size not sure","")&amp;IF($M188=Lists!$B$15,", not cleaned in a while",""),3,200))</f>
        <v/>
      </c>
      <c r="F188" s="28">
        <f>IF($A188="","",MID(IF($J188="",", bedrooms","")&amp;IF($K188="",", bathrooms","")&amp;IF($M188="",", condition","")&amp;IF($N188="",", which clean","")&amp;IF($O188="",", how often",""),3,200))</f>
        <v/>
      </c>
      <c r="G188" s="28">
        <f>IF($A188="","",MID(IF('Your rates'!$C$5="",", base price","")&amp;IF(AND($J188&lt;&gt;"",IFERROR(INDEX('Your rates'!$C$6:$C$11,MATCH($J188,'Your rates'!$B$6:$B$11,0))&amp;"","")=""),", bedrooms","")&amp;IF(AND($K188&lt;&gt;"",IFERROR(INDEX('Your rates'!$C$12:$C$17,MATCH($K188,'Your rates'!$B$12:$B$17,0))&amp;"","")=""),", bathrooms","")&amp;IF(AND($M188&lt;&gt;"",IFERROR(INDEX('Your rates'!$C$18:$C$21,MATCH($M188,'Your rates'!$B$18:$B$21,0))&amp;"","")=""),", condition","")&amp;IF(AND($N188&lt;&gt;"",IFERROR(INDEX('Your rates'!$C$22:$C$25,MATCH($N188,'Your rates'!$B$22:$B$25,0))&amp;"","")=""),", type of clean","")&amp;IF(AND($O188&lt;&gt;"",IFERROR(INDEX('Your rates'!$C$26:$C$30,MATCH($O188,'Your rates'!$B$26:$B$30,0))&amp;"","")=""),", how often",""),3,200))</f>
        <v/>
      </c>
      <c r="H188" s="28">
        <f>IF($A188="","",IF($P188="","",IF(LEN($P188)-LEN(SUBSTITUTE($P188,",",""))+1&gt;SUMPRODUCT(ISNUMBER(SEARCH('Your rates'!$B$31:$B$36,$P188))*1),"Extra not on your list","")))</f>
        <v/>
      </c>
      <c r="I188" s="26">
        <f>IFERROR(TRIM(INDEX(Requests!$A188:$AN188,MATCH(Lists!$B$4,Requests!$A$1:$AN$1,0))&amp;""),"")</f>
        <v/>
      </c>
      <c r="J188" s="26">
        <f>IFERROR(TRIM(INDEX(Requests!$A188:$AN188,MATCH(Lists!$B$5,Requests!$A$1:$AN$1,0))&amp;""),"")</f>
        <v/>
      </c>
      <c r="K188" s="26">
        <f>IFERROR(TRIM(INDEX(Requests!$A188:$AN188,MATCH(Lists!$B$6,Requests!$A$1:$AN$1,0))&amp;""),"")</f>
        <v/>
      </c>
      <c r="L188" s="26">
        <f>IFERROR(TRIM(INDEX(Requests!$A188:$AN188,MATCH(Lists!$B$7,Requests!$A$1:$AN$1,0))&amp;""),"")</f>
        <v/>
      </c>
      <c r="M188" s="26">
        <f>IFERROR(TRIM(INDEX(Requests!$A188:$AN188,MATCH(Lists!$B$8,Requests!$A$1:$AN$1,0))&amp;""),"")</f>
        <v/>
      </c>
      <c r="N188" s="26">
        <f>IFERROR(TRIM(INDEX(Requests!$A188:$AN188,MATCH(Lists!$B$9,Requests!$A$1:$AN$1,0))&amp;""),"")</f>
        <v/>
      </c>
      <c r="O188" s="26">
        <f>IFERROR(TRIM(INDEX(Requests!$A188:$AN188,MATCH(Lists!$B$11,Requests!$A$1:$AN$1,0))&amp;""),"")</f>
        <v/>
      </c>
      <c r="P188" s="26">
        <f>IFERROR(TRIM(INDEX(Requests!$A188:$AN188,MATCH(Lists!$B$10,Requests!$A$1:$AN$1,0))&amp;""),"")</f>
        <v/>
      </c>
      <c r="Q188" s="29">
        <f>IF($A188="","",IFERROR(N(INDEX('Your rates'!$C$6:$C$11,MATCH($J188,'Your rates'!$B$6:$B$11,0))),0))</f>
        <v/>
      </c>
      <c r="R188" s="29">
        <f>IF($A188="","",IFERROR(N(INDEX('Your rates'!$C$12:$C$17,MATCH($K188,'Your rates'!$B$12:$B$17,0))),0))</f>
        <v/>
      </c>
      <c r="S188" s="30">
        <f>IF($A188="","",IFERROR(IF(INDEX('Your rates'!$C$18:$C$21,MATCH($M188,'Your rates'!$B$18:$B$21,0))&amp;""="",1,INDEX('Your rates'!$C$18:$C$21,MATCH($M188,'Your rates'!$B$18:$B$21,0))),1))</f>
        <v/>
      </c>
      <c r="T188" s="30">
        <f>IF($A188="","",IFERROR(IF(INDEX('Your rates'!$C$22:$C$25,MATCH($N188,'Your rates'!$B$22:$B$25,0))&amp;""="",1,INDEX('Your rates'!$C$22:$C$25,MATCH($N188,'Your rates'!$B$22:$B$25,0))),1))</f>
        <v/>
      </c>
      <c r="U188" s="30">
        <f>IF($A188="","",IFERROR(IF(INDEX('Your rates'!$C$26:$C$30,MATCH($O188,'Your rates'!$B$26:$B$30,0))&amp;""="",1,INDEX('Your rates'!$C$26:$C$30,MATCH($O188,'Your rates'!$B$26:$B$30,0))),1))</f>
        <v/>
      </c>
      <c r="V188" s="29">
        <f>IF($A188="","",SUMPRODUCT(ISNUMBER(SEARCH('Your rates'!$B$31:$B$36,$P188))*'Your rates'!$C$31:$C$36))</f>
        <v/>
      </c>
    </row>
    <row r="189">
      <c r="A189" s="26">
        <f>IFERROR(TRIM(INDEX(Requests!$A189:$AN189,MATCH(Lists!$B$2,Requests!$A$1:$AN$1,0))&amp;""),"")</f>
        <v/>
      </c>
      <c r="B189" s="26">
        <f>IFERROR(TRIM(INDEX(Requests!$A189:$AN189,MATCH(Lists!$B$3,Requests!$A$1:$AN$1,0))&amp;""),"")</f>
        <v/>
      </c>
      <c r="C189" s="27">
        <f>IF(OR($A189="",$J189="",$K189="",$M189="",$N189="",'Your rates'!$C$5=""),"",ROUND(MAX(N('Your rates'!$C$37),('Your rates'!$C$5+$Q189+$R189)*$S189*$T189*$U189+$V189),2))</f>
        <v/>
      </c>
      <c r="D189" s="27">
        <f>IF(OR($C189="",N('Your rates'!$C$38)=0),"",ROUND($C189*'Your rates'!$C$38,2))</f>
        <v/>
      </c>
      <c r="E189" s="28">
        <f>IF($A189="","",MID(IF($I189=Lists!$B$13,", office or commercial space","")&amp;IF($L189=Lists!$B$14,", size not sure","")&amp;IF($M189=Lists!$B$15,", not cleaned in a while",""),3,200))</f>
        <v/>
      </c>
      <c r="F189" s="28">
        <f>IF($A189="","",MID(IF($J189="",", bedrooms","")&amp;IF($K189="",", bathrooms","")&amp;IF($M189="",", condition","")&amp;IF($N189="",", which clean","")&amp;IF($O189="",", how often",""),3,200))</f>
        <v/>
      </c>
      <c r="G189" s="28">
        <f>IF($A189="","",MID(IF('Your rates'!$C$5="",", base price","")&amp;IF(AND($J189&lt;&gt;"",IFERROR(INDEX('Your rates'!$C$6:$C$11,MATCH($J189,'Your rates'!$B$6:$B$11,0))&amp;"","")=""),", bedrooms","")&amp;IF(AND($K189&lt;&gt;"",IFERROR(INDEX('Your rates'!$C$12:$C$17,MATCH($K189,'Your rates'!$B$12:$B$17,0))&amp;"","")=""),", bathrooms","")&amp;IF(AND($M189&lt;&gt;"",IFERROR(INDEX('Your rates'!$C$18:$C$21,MATCH($M189,'Your rates'!$B$18:$B$21,0))&amp;"","")=""),", condition","")&amp;IF(AND($N189&lt;&gt;"",IFERROR(INDEX('Your rates'!$C$22:$C$25,MATCH($N189,'Your rates'!$B$22:$B$25,0))&amp;"","")=""),", type of clean","")&amp;IF(AND($O189&lt;&gt;"",IFERROR(INDEX('Your rates'!$C$26:$C$30,MATCH($O189,'Your rates'!$B$26:$B$30,0))&amp;"","")=""),", how often",""),3,200))</f>
        <v/>
      </c>
      <c r="H189" s="28">
        <f>IF($A189="","",IF($P189="","",IF(LEN($P189)-LEN(SUBSTITUTE($P189,",",""))+1&gt;SUMPRODUCT(ISNUMBER(SEARCH('Your rates'!$B$31:$B$36,$P189))*1),"Extra not on your list","")))</f>
        <v/>
      </c>
      <c r="I189" s="26">
        <f>IFERROR(TRIM(INDEX(Requests!$A189:$AN189,MATCH(Lists!$B$4,Requests!$A$1:$AN$1,0))&amp;""),"")</f>
        <v/>
      </c>
      <c r="J189" s="26">
        <f>IFERROR(TRIM(INDEX(Requests!$A189:$AN189,MATCH(Lists!$B$5,Requests!$A$1:$AN$1,0))&amp;""),"")</f>
        <v/>
      </c>
      <c r="K189" s="26">
        <f>IFERROR(TRIM(INDEX(Requests!$A189:$AN189,MATCH(Lists!$B$6,Requests!$A$1:$AN$1,0))&amp;""),"")</f>
        <v/>
      </c>
      <c r="L189" s="26">
        <f>IFERROR(TRIM(INDEX(Requests!$A189:$AN189,MATCH(Lists!$B$7,Requests!$A$1:$AN$1,0))&amp;""),"")</f>
        <v/>
      </c>
      <c r="M189" s="26">
        <f>IFERROR(TRIM(INDEX(Requests!$A189:$AN189,MATCH(Lists!$B$8,Requests!$A$1:$AN$1,0))&amp;""),"")</f>
        <v/>
      </c>
      <c r="N189" s="26">
        <f>IFERROR(TRIM(INDEX(Requests!$A189:$AN189,MATCH(Lists!$B$9,Requests!$A$1:$AN$1,0))&amp;""),"")</f>
        <v/>
      </c>
      <c r="O189" s="26">
        <f>IFERROR(TRIM(INDEX(Requests!$A189:$AN189,MATCH(Lists!$B$11,Requests!$A$1:$AN$1,0))&amp;""),"")</f>
        <v/>
      </c>
      <c r="P189" s="26">
        <f>IFERROR(TRIM(INDEX(Requests!$A189:$AN189,MATCH(Lists!$B$10,Requests!$A$1:$AN$1,0))&amp;""),"")</f>
        <v/>
      </c>
      <c r="Q189" s="29">
        <f>IF($A189="","",IFERROR(N(INDEX('Your rates'!$C$6:$C$11,MATCH($J189,'Your rates'!$B$6:$B$11,0))),0))</f>
        <v/>
      </c>
      <c r="R189" s="29">
        <f>IF($A189="","",IFERROR(N(INDEX('Your rates'!$C$12:$C$17,MATCH($K189,'Your rates'!$B$12:$B$17,0))),0))</f>
        <v/>
      </c>
      <c r="S189" s="30">
        <f>IF($A189="","",IFERROR(IF(INDEX('Your rates'!$C$18:$C$21,MATCH($M189,'Your rates'!$B$18:$B$21,0))&amp;""="",1,INDEX('Your rates'!$C$18:$C$21,MATCH($M189,'Your rates'!$B$18:$B$21,0))),1))</f>
        <v/>
      </c>
      <c r="T189" s="30">
        <f>IF($A189="","",IFERROR(IF(INDEX('Your rates'!$C$22:$C$25,MATCH($N189,'Your rates'!$B$22:$B$25,0))&amp;""="",1,INDEX('Your rates'!$C$22:$C$25,MATCH($N189,'Your rates'!$B$22:$B$25,0))),1))</f>
        <v/>
      </c>
      <c r="U189" s="30">
        <f>IF($A189="","",IFERROR(IF(INDEX('Your rates'!$C$26:$C$30,MATCH($O189,'Your rates'!$B$26:$B$30,0))&amp;""="",1,INDEX('Your rates'!$C$26:$C$30,MATCH($O189,'Your rates'!$B$26:$B$30,0))),1))</f>
        <v/>
      </c>
      <c r="V189" s="29">
        <f>IF($A189="","",SUMPRODUCT(ISNUMBER(SEARCH('Your rates'!$B$31:$B$36,$P189))*'Your rates'!$C$31:$C$36))</f>
        <v/>
      </c>
    </row>
    <row r="190">
      <c r="A190" s="26">
        <f>IFERROR(TRIM(INDEX(Requests!$A190:$AN190,MATCH(Lists!$B$2,Requests!$A$1:$AN$1,0))&amp;""),"")</f>
        <v/>
      </c>
      <c r="B190" s="26">
        <f>IFERROR(TRIM(INDEX(Requests!$A190:$AN190,MATCH(Lists!$B$3,Requests!$A$1:$AN$1,0))&amp;""),"")</f>
        <v/>
      </c>
      <c r="C190" s="27">
        <f>IF(OR($A190="",$J190="",$K190="",$M190="",$N190="",'Your rates'!$C$5=""),"",ROUND(MAX(N('Your rates'!$C$37),('Your rates'!$C$5+$Q190+$R190)*$S190*$T190*$U190+$V190),2))</f>
        <v/>
      </c>
      <c r="D190" s="27">
        <f>IF(OR($C190="",N('Your rates'!$C$38)=0),"",ROUND($C190*'Your rates'!$C$38,2))</f>
        <v/>
      </c>
      <c r="E190" s="28">
        <f>IF($A190="","",MID(IF($I190=Lists!$B$13,", office or commercial space","")&amp;IF($L190=Lists!$B$14,", size not sure","")&amp;IF($M190=Lists!$B$15,", not cleaned in a while",""),3,200))</f>
        <v/>
      </c>
      <c r="F190" s="28">
        <f>IF($A190="","",MID(IF($J190="",", bedrooms","")&amp;IF($K190="",", bathrooms","")&amp;IF($M190="",", condition","")&amp;IF($N190="",", which clean","")&amp;IF($O190="",", how often",""),3,200))</f>
        <v/>
      </c>
      <c r="G190" s="28">
        <f>IF($A190="","",MID(IF('Your rates'!$C$5="",", base price","")&amp;IF(AND($J190&lt;&gt;"",IFERROR(INDEX('Your rates'!$C$6:$C$11,MATCH($J190,'Your rates'!$B$6:$B$11,0))&amp;"","")=""),", bedrooms","")&amp;IF(AND($K190&lt;&gt;"",IFERROR(INDEX('Your rates'!$C$12:$C$17,MATCH($K190,'Your rates'!$B$12:$B$17,0))&amp;"","")=""),", bathrooms","")&amp;IF(AND($M190&lt;&gt;"",IFERROR(INDEX('Your rates'!$C$18:$C$21,MATCH($M190,'Your rates'!$B$18:$B$21,0))&amp;"","")=""),", condition","")&amp;IF(AND($N190&lt;&gt;"",IFERROR(INDEX('Your rates'!$C$22:$C$25,MATCH($N190,'Your rates'!$B$22:$B$25,0))&amp;"","")=""),", type of clean","")&amp;IF(AND($O190&lt;&gt;"",IFERROR(INDEX('Your rates'!$C$26:$C$30,MATCH($O190,'Your rates'!$B$26:$B$30,0))&amp;"","")=""),", how often",""),3,200))</f>
        <v/>
      </c>
      <c r="H190" s="28">
        <f>IF($A190="","",IF($P190="","",IF(LEN($P190)-LEN(SUBSTITUTE($P190,",",""))+1&gt;SUMPRODUCT(ISNUMBER(SEARCH('Your rates'!$B$31:$B$36,$P190))*1),"Extra not on your list","")))</f>
        <v/>
      </c>
      <c r="I190" s="26">
        <f>IFERROR(TRIM(INDEX(Requests!$A190:$AN190,MATCH(Lists!$B$4,Requests!$A$1:$AN$1,0))&amp;""),"")</f>
        <v/>
      </c>
      <c r="J190" s="26">
        <f>IFERROR(TRIM(INDEX(Requests!$A190:$AN190,MATCH(Lists!$B$5,Requests!$A$1:$AN$1,0))&amp;""),"")</f>
        <v/>
      </c>
      <c r="K190" s="26">
        <f>IFERROR(TRIM(INDEX(Requests!$A190:$AN190,MATCH(Lists!$B$6,Requests!$A$1:$AN$1,0))&amp;""),"")</f>
        <v/>
      </c>
      <c r="L190" s="26">
        <f>IFERROR(TRIM(INDEX(Requests!$A190:$AN190,MATCH(Lists!$B$7,Requests!$A$1:$AN$1,0))&amp;""),"")</f>
        <v/>
      </c>
      <c r="M190" s="26">
        <f>IFERROR(TRIM(INDEX(Requests!$A190:$AN190,MATCH(Lists!$B$8,Requests!$A$1:$AN$1,0))&amp;""),"")</f>
        <v/>
      </c>
      <c r="N190" s="26">
        <f>IFERROR(TRIM(INDEX(Requests!$A190:$AN190,MATCH(Lists!$B$9,Requests!$A$1:$AN$1,0))&amp;""),"")</f>
        <v/>
      </c>
      <c r="O190" s="26">
        <f>IFERROR(TRIM(INDEX(Requests!$A190:$AN190,MATCH(Lists!$B$11,Requests!$A$1:$AN$1,0))&amp;""),"")</f>
        <v/>
      </c>
      <c r="P190" s="26">
        <f>IFERROR(TRIM(INDEX(Requests!$A190:$AN190,MATCH(Lists!$B$10,Requests!$A$1:$AN$1,0))&amp;""),"")</f>
        <v/>
      </c>
      <c r="Q190" s="29">
        <f>IF($A190="","",IFERROR(N(INDEX('Your rates'!$C$6:$C$11,MATCH($J190,'Your rates'!$B$6:$B$11,0))),0))</f>
        <v/>
      </c>
      <c r="R190" s="29">
        <f>IF($A190="","",IFERROR(N(INDEX('Your rates'!$C$12:$C$17,MATCH($K190,'Your rates'!$B$12:$B$17,0))),0))</f>
        <v/>
      </c>
      <c r="S190" s="30">
        <f>IF($A190="","",IFERROR(IF(INDEX('Your rates'!$C$18:$C$21,MATCH($M190,'Your rates'!$B$18:$B$21,0))&amp;""="",1,INDEX('Your rates'!$C$18:$C$21,MATCH($M190,'Your rates'!$B$18:$B$21,0))),1))</f>
        <v/>
      </c>
      <c r="T190" s="30">
        <f>IF($A190="","",IFERROR(IF(INDEX('Your rates'!$C$22:$C$25,MATCH($N190,'Your rates'!$B$22:$B$25,0))&amp;""="",1,INDEX('Your rates'!$C$22:$C$25,MATCH($N190,'Your rates'!$B$22:$B$25,0))),1))</f>
        <v/>
      </c>
      <c r="U190" s="30">
        <f>IF($A190="","",IFERROR(IF(INDEX('Your rates'!$C$26:$C$30,MATCH($O190,'Your rates'!$B$26:$B$30,0))&amp;""="",1,INDEX('Your rates'!$C$26:$C$30,MATCH($O190,'Your rates'!$B$26:$B$30,0))),1))</f>
        <v/>
      </c>
      <c r="V190" s="29">
        <f>IF($A190="","",SUMPRODUCT(ISNUMBER(SEARCH('Your rates'!$B$31:$B$36,$P190))*'Your rates'!$C$31:$C$36))</f>
        <v/>
      </c>
    </row>
    <row r="191">
      <c r="A191" s="26">
        <f>IFERROR(TRIM(INDEX(Requests!$A191:$AN191,MATCH(Lists!$B$2,Requests!$A$1:$AN$1,0))&amp;""),"")</f>
        <v/>
      </c>
      <c r="B191" s="26">
        <f>IFERROR(TRIM(INDEX(Requests!$A191:$AN191,MATCH(Lists!$B$3,Requests!$A$1:$AN$1,0))&amp;""),"")</f>
        <v/>
      </c>
      <c r="C191" s="27">
        <f>IF(OR($A191="",$J191="",$K191="",$M191="",$N191="",'Your rates'!$C$5=""),"",ROUND(MAX(N('Your rates'!$C$37),('Your rates'!$C$5+$Q191+$R191)*$S191*$T191*$U191+$V191),2))</f>
        <v/>
      </c>
      <c r="D191" s="27">
        <f>IF(OR($C191="",N('Your rates'!$C$38)=0),"",ROUND($C191*'Your rates'!$C$38,2))</f>
        <v/>
      </c>
      <c r="E191" s="28">
        <f>IF($A191="","",MID(IF($I191=Lists!$B$13,", office or commercial space","")&amp;IF($L191=Lists!$B$14,", size not sure","")&amp;IF($M191=Lists!$B$15,", not cleaned in a while",""),3,200))</f>
        <v/>
      </c>
      <c r="F191" s="28">
        <f>IF($A191="","",MID(IF($J191="",", bedrooms","")&amp;IF($K191="",", bathrooms","")&amp;IF($M191="",", condition","")&amp;IF($N191="",", which clean","")&amp;IF($O191="",", how often",""),3,200))</f>
        <v/>
      </c>
      <c r="G191" s="28">
        <f>IF($A191="","",MID(IF('Your rates'!$C$5="",", base price","")&amp;IF(AND($J191&lt;&gt;"",IFERROR(INDEX('Your rates'!$C$6:$C$11,MATCH($J191,'Your rates'!$B$6:$B$11,0))&amp;"","")=""),", bedrooms","")&amp;IF(AND($K191&lt;&gt;"",IFERROR(INDEX('Your rates'!$C$12:$C$17,MATCH($K191,'Your rates'!$B$12:$B$17,0))&amp;"","")=""),", bathrooms","")&amp;IF(AND($M191&lt;&gt;"",IFERROR(INDEX('Your rates'!$C$18:$C$21,MATCH($M191,'Your rates'!$B$18:$B$21,0))&amp;"","")=""),", condition","")&amp;IF(AND($N191&lt;&gt;"",IFERROR(INDEX('Your rates'!$C$22:$C$25,MATCH($N191,'Your rates'!$B$22:$B$25,0))&amp;"","")=""),", type of clean","")&amp;IF(AND($O191&lt;&gt;"",IFERROR(INDEX('Your rates'!$C$26:$C$30,MATCH($O191,'Your rates'!$B$26:$B$30,0))&amp;"","")=""),", how often",""),3,200))</f>
        <v/>
      </c>
      <c r="H191" s="28">
        <f>IF($A191="","",IF($P191="","",IF(LEN($P191)-LEN(SUBSTITUTE($P191,",",""))+1&gt;SUMPRODUCT(ISNUMBER(SEARCH('Your rates'!$B$31:$B$36,$P191))*1),"Extra not on your list","")))</f>
        <v/>
      </c>
      <c r="I191" s="26">
        <f>IFERROR(TRIM(INDEX(Requests!$A191:$AN191,MATCH(Lists!$B$4,Requests!$A$1:$AN$1,0))&amp;""),"")</f>
        <v/>
      </c>
      <c r="J191" s="26">
        <f>IFERROR(TRIM(INDEX(Requests!$A191:$AN191,MATCH(Lists!$B$5,Requests!$A$1:$AN$1,0))&amp;""),"")</f>
        <v/>
      </c>
      <c r="K191" s="26">
        <f>IFERROR(TRIM(INDEX(Requests!$A191:$AN191,MATCH(Lists!$B$6,Requests!$A$1:$AN$1,0))&amp;""),"")</f>
        <v/>
      </c>
      <c r="L191" s="26">
        <f>IFERROR(TRIM(INDEX(Requests!$A191:$AN191,MATCH(Lists!$B$7,Requests!$A$1:$AN$1,0))&amp;""),"")</f>
        <v/>
      </c>
      <c r="M191" s="26">
        <f>IFERROR(TRIM(INDEX(Requests!$A191:$AN191,MATCH(Lists!$B$8,Requests!$A$1:$AN$1,0))&amp;""),"")</f>
        <v/>
      </c>
      <c r="N191" s="26">
        <f>IFERROR(TRIM(INDEX(Requests!$A191:$AN191,MATCH(Lists!$B$9,Requests!$A$1:$AN$1,0))&amp;""),"")</f>
        <v/>
      </c>
      <c r="O191" s="26">
        <f>IFERROR(TRIM(INDEX(Requests!$A191:$AN191,MATCH(Lists!$B$11,Requests!$A$1:$AN$1,0))&amp;""),"")</f>
        <v/>
      </c>
      <c r="P191" s="26">
        <f>IFERROR(TRIM(INDEX(Requests!$A191:$AN191,MATCH(Lists!$B$10,Requests!$A$1:$AN$1,0))&amp;""),"")</f>
        <v/>
      </c>
      <c r="Q191" s="29">
        <f>IF($A191="","",IFERROR(N(INDEX('Your rates'!$C$6:$C$11,MATCH($J191,'Your rates'!$B$6:$B$11,0))),0))</f>
        <v/>
      </c>
      <c r="R191" s="29">
        <f>IF($A191="","",IFERROR(N(INDEX('Your rates'!$C$12:$C$17,MATCH($K191,'Your rates'!$B$12:$B$17,0))),0))</f>
        <v/>
      </c>
      <c r="S191" s="30">
        <f>IF($A191="","",IFERROR(IF(INDEX('Your rates'!$C$18:$C$21,MATCH($M191,'Your rates'!$B$18:$B$21,0))&amp;""="",1,INDEX('Your rates'!$C$18:$C$21,MATCH($M191,'Your rates'!$B$18:$B$21,0))),1))</f>
        <v/>
      </c>
      <c r="T191" s="30">
        <f>IF($A191="","",IFERROR(IF(INDEX('Your rates'!$C$22:$C$25,MATCH($N191,'Your rates'!$B$22:$B$25,0))&amp;""="",1,INDEX('Your rates'!$C$22:$C$25,MATCH($N191,'Your rates'!$B$22:$B$25,0))),1))</f>
        <v/>
      </c>
      <c r="U191" s="30">
        <f>IF($A191="","",IFERROR(IF(INDEX('Your rates'!$C$26:$C$30,MATCH($O191,'Your rates'!$B$26:$B$30,0))&amp;""="",1,INDEX('Your rates'!$C$26:$C$30,MATCH($O191,'Your rates'!$B$26:$B$30,0))),1))</f>
        <v/>
      </c>
      <c r="V191" s="29">
        <f>IF($A191="","",SUMPRODUCT(ISNUMBER(SEARCH('Your rates'!$B$31:$B$36,$P191))*'Your rates'!$C$31:$C$36))</f>
        <v/>
      </c>
    </row>
    <row r="192">
      <c r="A192" s="26">
        <f>IFERROR(TRIM(INDEX(Requests!$A192:$AN192,MATCH(Lists!$B$2,Requests!$A$1:$AN$1,0))&amp;""),"")</f>
        <v/>
      </c>
      <c r="B192" s="26">
        <f>IFERROR(TRIM(INDEX(Requests!$A192:$AN192,MATCH(Lists!$B$3,Requests!$A$1:$AN$1,0))&amp;""),"")</f>
        <v/>
      </c>
      <c r="C192" s="27">
        <f>IF(OR($A192="",$J192="",$K192="",$M192="",$N192="",'Your rates'!$C$5=""),"",ROUND(MAX(N('Your rates'!$C$37),('Your rates'!$C$5+$Q192+$R192)*$S192*$T192*$U192+$V192),2))</f>
        <v/>
      </c>
      <c r="D192" s="27">
        <f>IF(OR($C192="",N('Your rates'!$C$38)=0),"",ROUND($C192*'Your rates'!$C$38,2))</f>
        <v/>
      </c>
      <c r="E192" s="28">
        <f>IF($A192="","",MID(IF($I192=Lists!$B$13,", office or commercial space","")&amp;IF($L192=Lists!$B$14,", size not sure","")&amp;IF($M192=Lists!$B$15,", not cleaned in a while",""),3,200))</f>
        <v/>
      </c>
      <c r="F192" s="28">
        <f>IF($A192="","",MID(IF($J192="",", bedrooms","")&amp;IF($K192="",", bathrooms","")&amp;IF($M192="",", condition","")&amp;IF($N192="",", which clean","")&amp;IF($O192="",", how often",""),3,200))</f>
        <v/>
      </c>
      <c r="G192" s="28">
        <f>IF($A192="","",MID(IF('Your rates'!$C$5="",", base price","")&amp;IF(AND($J192&lt;&gt;"",IFERROR(INDEX('Your rates'!$C$6:$C$11,MATCH($J192,'Your rates'!$B$6:$B$11,0))&amp;"","")=""),", bedrooms","")&amp;IF(AND($K192&lt;&gt;"",IFERROR(INDEX('Your rates'!$C$12:$C$17,MATCH($K192,'Your rates'!$B$12:$B$17,0))&amp;"","")=""),", bathrooms","")&amp;IF(AND($M192&lt;&gt;"",IFERROR(INDEX('Your rates'!$C$18:$C$21,MATCH($M192,'Your rates'!$B$18:$B$21,0))&amp;"","")=""),", condition","")&amp;IF(AND($N192&lt;&gt;"",IFERROR(INDEX('Your rates'!$C$22:$C$25,MATCH($N192,'Your rates'!$B$22:$B$25,0))&amp;"","")=""),", type of clean","")&amp;IF(AND($O192&lt;&gt;"",IFERROR(INDEX('Your rates'!$C$26:$C$30,MATCH($O192,'Your rates'!$B$26:$B$30,0))&amp;"","")=""),", how often",""),3,200))</f>
        <v/>
      </c>
      <c r="H192" s="28">
        <f>IF($A192="","",IF($P192="","",IF(LEN($P192)-LEN(SUBSTITUTE($P192,",",""))+1&gt;SUMPRODUCT(ISNUMBER(SEARCH('Your rates'!$B$31:$B$36,$P192))*1),"Extra not on your list","")))</f>
        <v/>
      </c>
      <c r="I192" s="26">
        <f>IFERROR(TRIM(INDEX(Requests!$A192:$AN192,MATCH(Lists!$B$4,Requests!$A$1:$AN$1,0))&amp;""),"")</f>
        <v/>
      </c>
      <c r="J192" s="26">
        <f>IFERROR(TRIM(INDEX(Requests!$A192:$AN192,MATCH(Lists!$B$5,Requests!$A$1:$AN$1,0))&amp;""),"")</f>
        <v/>
      </c>
      <c r="K192" s="26">
        <f>IFERROR(TRIM(INDEX(Requests!$A192:$AN192,MATCH(Lists!$B$6,Requests!$A$1:$AN$1,0))&amp;""),"")</f>
        <v/>
      </c>
      <c r="L192" s="26">
        <f>IFERROR(TRIM(INDEX(Requests!$A192:$AN192,MATCH(Lists!$B$7,Requests!$A$1:$AN$1,0))&amp;""),"")</f>
        <v/>
      </c>
      <c r="M192" s="26">
        <f>IFERROR(TRIM(INDEX(Requests!$A192:$AN192,MATCH(Lists!$B$8,Requests!$A$1:$AN$1,0))&amp;""),"")</f>
        <v/>
      </c>
      <c r="N192" s="26">
        <f>IFERROR(TRIM(INDEX(Requests!$A192:$AN192,MATCH(Lists!$B$9,Requests!$A$1:$AN$1,0))&amp;""),"")</f>
        <v/>
      </c>
      <c r="O192" s="26">
        <f>IFERROR(TRIM(INDEX(Requests!$A192:$AN192,MATCH(Lists!$B$11,Requests!$A$1:$AN$1,0))&amp;""),"")</f>
        <v/>
      </c>
      <c r="P192" s="26">
        <f>IFERROR(TRIM(INDEX(Requests!$A192:$AN192,MATCH(Lists!$B$10,Requests!$A$1:$AN$1,0))&amp;""),"")</f>
        <v/>
      </c>
      <c r="Q192" s="29">
        <f>IF($A192="","",IFERROR(N(INDEX('Your rates'!$C$6:$C$11,MATCH($J192,'Your rates'!$B$6:$B$11,0))),0))</f>
        <v/>
      </c>
      <c r="R192" s="29">
        <f>IF($A192="","",IFERROR(N(INDEX('Your rates'!$C$12:$C$17,MATCH($K192,'Your rates'!$B$12:$B$17,0))),0))</f>
        <v/>
      </c>
      <c r="S192" s="30">
        <f>IF($A192="","",IFERROR(IF(INDEX('Your rates'!$C$18:$C$21,MATCH($M192,'Your rates'!$B$18:$B$21,0))&amp;""="",1,INDEX('Your rates'!$C$18:$C$21,MATCH($M192,'Your rates'!$B$18:$B$21,0))),1))</f>
        <v/>
      </c>
      <c r="T192" s="30">
        <f>IF($A192="","",IFERROR(IF(INDEX('Your rates'!$C$22:$C$25,MATCH($N192,'Your rates'!$B$22:$B$25,0))&amp;""="",1,INDEX('Your rates'!$C$22:$C$25,MATCH($N192,'Your rates'!$B$22:$B$25,0))),1))</f>
        <v/>
      </c>
      <c r="U192" s="30">
        <f>IF($A192="","",IFERROR(IF(INDEX('Your rates'!$C$26:$C$30,MATCH($O192,'Your rates'!$B$26:$B$30,0))&amp;""="",1,INDEX('Your rates'!$C$26:$C$30,MATCH($O192,'Your rates'!$B$26:$B$30,0))),1))</f>
        <v/>
      </c>
      <c r="V192" s="29">
        <f>IF($A192="","",SUMPRODUCT(ISNUMBER(SEARCH('Your rates'!$B$31:$B$36,$P192))*'Your rates'!$C$31:$C$36))</f>
        <v/>
      </c>
    </row>
    <row r="193">
      <c r="A193" s="26">
        <f>IFERROR(TRIM(INDEX(Requests!$A193:$AN193,MATCH(Lists!$B$2,Requests!$A$1:$AN$1,0))&amp;""),"")</f>
        <v/>
      </c>
      <c r="B193" s="26">
        <f>IFERROR(TRIM(INDEX(Requests!$A193:$AN193,MATCH(Lists!$B$3,Requests!$A$1:$AN$1,0))&amp;""),"")</f>
        <v/>
      </c>
      <c r="C193" s="27">
        <f>IF(OR($A193="",$J193="",$K193="",$M193="",$N193="",'Your rates'!$C$5=""),"",ROUND(MAX(N('Your rates'!$C$37),('Your rates'!$C$5+$Q193+$R193)*$S193*$T193*$U193+$V193),2))</f>
        <v/>
      </c>
      <c r="D193" s="27">
        <f>IF(OR($C193="",N('Your rates'!$C$38)=0),"",ROUND($C193*'Your rates'!$C$38,2))</f>
        <v/>
      </c>
      <c r="E193" s="28">
        <f>IF($A193="","",MID(IF($I193=Lists!$B$13,", office or commercial space","")&amp;IF($L193=Lists!$B$14,", size not sure","")&amp;IF($M193=Lists!$B$15,", not cleaned in a while",""),3,200))</f>
        <v/>
      </c>
      <c r="F193" s="28">
        <f>IF($A193="","",MID(IF($J193="",", bedrooms","")&amp;IF($K193="",", bathrooms","")&amp;IF($M193="",", condition","")&amp;IF($N193="",", which clean","")&amp;IF($O193="",", how often",""),3,200))</f>
        <v/>
      </c>
      <c r="G193" s="28">
        <f>IF($A193="","",MID(IF('Your rates'!$C$5="",", base price","")&amp;IF(AND($J193&lt;&gt;"",IFERROR(INDEX('Your rates'!$C$6:$C$11,MATCH($J193,'Your rates'!$B$6:$B$11,0))&amp;"","")=""),", bedrooms","")&amp;IF(AND($K193&lt;&gt;"",IFERROR(INDEX('Your rates'!$C$12:$C$17,MATCH($K193,'Your rates'!$B$12:$B$17,0))&amp;"","")=""),", bathrooms","")&amp;IF(AND($M193&lt;&gt;"",IFERROR(INDEX('Your rates'!$C$18:$C$21,MATCH($M193,'Your rates'!$B$18:$B$21,0))&amp;"","")=""),", condition","")&amp;IF(AND($N193&lt;&gt;"",IFERROR(INDEX('Your rates'!$C$22:$C$25,MATCH($N193,'Your rates'!$B$22:$B$25,0))&amp;"","")=""),", type of clean","")&amp;IF(AND($O193&lt;&gt;"",IFERROR(INDEX('Your rates'!$C$26:$C$30,MATCH($O193,'Your rates'!$B$26:$B$30,0))&amp;"","")=""),", how often",""),3,200))</f>
        <v/>
      </c>
      <c r="H193" s="28">
        <f>IF($A193="","",IF($P193="","",IF(LEN($P193)-LEN(SUBSTITUTE($P193,",",""))+1&gt;SUMPRODUCT(ISNUMBER(SEARCH('Your rates'!$B$31:$B$36,$P193))*1),"Extra not on your list","")))</f>
        <v/>
      </c>
      <c r="I193" s="26">
        <f>IFERROR(TRIM(INDEX(Requests!$A193:$AN193,MATCH(Lists!$B$4,Requests!$A$1:$AN$1,0))&amp;""),"")</f>
        <v/>
      </c>
      <c r="J193" s="26">
        <f>IFERROR(TRIM(INDEX(Requests!$A193:$AN193,MATCH(Lists!$B$5,Requests!$A$1:$AN$1,0))&amp;""),"")</f>
        <v/>
      </c>
      <c r="K193" s="26">
        <f>IFERROR(TRIM(INDEX(Requests!$A193:$AN193,MATCH(Lists!$B$6,Requests!$A$1:$AN$1,0))&amp;""),"")</f>
        <v/>
      </c>
      <c r="L193" s="26">
        <f>IFERROR(TRIM(INDEX(Requests!$A193:$AN193,MATCH(Lists!$B$7,Requests!$A$1:$AN$1,0))&amp;""),"")</f>
        <v/>
      </c>
      <c r="M193" s="26">
        <f>IFERROR(TRIM(INDEX(Requests!$A193:$AN193,MATCH(Lists!$B$8,Requests!$A$1:$AN$1,0))&amp;""),"")</f>
        <v/>
      </c>
      <c r="N193" s="26">
        <f>IFERROR(TRIM(INDEX(Requests!$A193:$AN193,MATCH(Lists!$B$9,Requests!$A$1:$AN$1,0))&amp;""),"")</f>
        <v/>
      </c>
      <c r="O193" s="26">
        <f>IFERROR(TRIM(INDEX(Requests!$A193:$AN193,MATCH(Lists!$B$11,Requests!$A$1:$AN$1,0))&amp;""),"")</f>
        <v/>
      </c>
      <c r="P193" s="26">
        <f>IFERROR(TRIM(INDEX(Requests!$A193:$AN193,MATCH(Lists!$B$10,Requests!$A$1:$AN$1,0))&amp;""),"")</f>
        <v/>
      </c>
      <c r="Q193" s="29">
        <f>IF($A193="","",IFERROR(N(INDEX('Your rates'!$C$6:$C$11,MATCH($J193,'Your rates'!$B$6:$B$11,0))),0))</f>
        <v/>
      </c>
      <c r="R193" s="29">
        <f>IF($A193="","",IFERROR(N(INDEX('Your rates'!$C$12:$C$17,MATCH($K193,'Your rates'!$B$12:$B$17,0))),0))</f>
        <v/>
      </c>
      <c r="S193" s="30">
        <f>IF($A193="","",IFERROR(IF(INDEX('Your rates'!$C$18:$C$21,MATCH($M193,'Your rates'!$B$18:$B$21,0))&amp;""="",1,INDEX('Your rates'!$C$18:$C$21,MATCH($M193,'Your rates'!$B$18:$B$21,0))),1))</f>
        <v/>
      </c>
      <c r="T193" s="30">
        <f>IF($A193="","",IFERROR(IF(INDEX('Your rates'!$C$22:$C$25,MATCH($N193,'Your rates'!$B$22:$B$25,0))&amp;""="",1,INDEX('Your rates'!$C$22:$C$25,MATCH($N193,'Your rates'!$B$22:$B$25,0))),1))</f>
        <v/>
      </c>
      <c r="U193" s="30">
        <f>IF($A193="","",IFERROR(IF(INDEX('Your rates'!$C$26:$C$30,MATCH($O193,'Your rates'!$B$26:$B$30,0))&amp;""="",1,INDEX('Your rates'!$C$26:$C$30,MATCH($O193,'Your rates'!$B$26:$B$30,0))),1))</f>
        <v/>
      </c>
      <c r="V193" s="29">
        <f>IF($A193="","",SUMPRODUCT(ISNUMBER(SEARCH('Your rates'!$B$31:$B$36,$P193))*'Your rates'!$C$31:$C$36))</f>
        <v/>
      </c>
    </row>
    <row r="194">
      <c r="A194" s="26">
        <f>IFERROR(TRIM(INDEX(Requests!$A194:$AN194,MATCH(Lists!$B$2,Requests!$A$1:$AN$1,0))&amp;""),"")</f>
        <v/>
      </c>
      <c r="B194" s="26">
        <f>IFERROR(TRIM(INDEX(Requests!$A194:$AN194,MATCH(Lists!$B$3,Requests!$A$1:$AN$1,0))&amp;""),"")</f>
        <v/>
      </c>
      <c r="C194" s="27">
        <f>IF(OR($A194="",$J194="",$K194="",$M194="",$N194="",'Your rates'!$C$5=""),"",ROUND(MAX(N('Your rates'!$C$37),('Your rates'!$C$5+$Q194+$R194)*$S194*$T194*$U194+$V194),2))</f>
        <v/>
      </c>
      <c r="D194" s="27">
        <f>IF(OR($C194="",N('Your rates'!$C$38)=0),"",ROUND($C194*'Your rates'!$C$38,2))</f>
        <v/>
      </c>
      <c r="E194" s="28">
        <f>IF($A194="","",MID(IF($I194=Lists!$B$13,", office or commercial space","")&amp;IF($L194=Lists!$B$14,", size not sure","")&amp;IF($M194=Lists!$B$15,", not cleaned in a while",""),3,200))</f>
        <v/>
      </c>
      <c r="F194" s="28">
        <f>IF($A194="","",MID(IF($J194="",", bedrooms","")&amp;IF($K194="",", bathrooms","")&amp;IF($M194="",", condition","")&amp;IF($N194="",", which clean","")&amp;IF($O194="",", how often",""),3,200))</f>
        <v/>
      </c>
      <c r="G194" s="28">
        <f>IF($A194="","",MID(IF('Your rates'!$C$5="",", base price","")&amp;IF(AND($J194&lt;&gt;"",IFERROR(INDEX('Your rates'!$C$6:$C$11,MATCH($J194,'Your rates'!$B$6:$B$11,0))&amp;"","")=""),", bedrooms","")&amp;IF(AND($K194&lt;&gt;"",IFERROR(INDEX('Your rates'!$C$12:$C$17,MATCH($K194,'Your rates'!$B$12:$B$17,0))&amp;"","")=""),", bathrooms","")&amp;IF(AND($M194&lt;&gt;"",IFERROR(INDEX('Your rates'!$C$18:$C$21,MATCH($M194,'Your rates'!$B$18:$B$21,0))&amp;"","")=""),", condition","")&amp;IF(AND($N194&lt;&gt;"",IFERROR(INDEX('Your rates'!$C$22:$C$25,MATCH($N194,'Your rates'!$B$22:$B$25,0))&amp;"","")=""),", type of clean","")&amp;IF(AND($O194&lt;&gt;"",IFERROR(INDEX('Your rates'!$C$26:$C$30,MATCH($O194,'Your rates'!$B$26:$B$30,0))&amp;"","")=""),", how often",""),3,200))</f>
        <v/>
      </c>
      <c r="H194" s="28">
        <f>IF($A194="","",IF($P194="","",IF(LEN($P194)-LEN(SUBSTITUTE($P194,",",""))+1&gt;SUMPRODUCT(ISNUMBER(SEARCH('Your rates'!$B$31:$B$36,$P194))*1),"Extra not on your list","")))</f>
        <v/>
      </c>
      <c r="I194" s="26">
        <f>IFERROR(TRIM(INDEX(Requests!$A194:$AN194,MATCH(Lists!$B$4,Requests!$A$1:$AN$1,0))&amp;""),"")</f>
        <v/>
      </c>
      <c r="J194" s="26">
        <f>IFERROR(TRIM(INDEX(Requests!$A194:$AN194,MATCH(Lists!$B$5,Requests!$A$1:$AN$1,0))&amp;""),"")</f>
        <v/>
      </c>
      <c r="K194" s="26">
        <f>IFERROR(TRIM(INDEX(Requests!$A194:$AN194,MATCH(Lists!$B$6,Requests!$A$1:$AN$1,0))&amp;""),"")</f>
        <v/>
      </c>
      <c r="L194" s="26">
        <f>IFERROR(TRIM(INDEX(Requests!$A194:$AN194,MATCH(Lists!$B$7,Requests!$A$1:$AN$1,0))&amp;""),"")</f>
        <v/>
      </c>
      <c r="M194" s="26">
        <f>IFERROR(TRIM(INDEX(Requests!$A194:$AN194,MATCH(Lists!$B$8,Requests!$A$1:$AN$1,0))&amp;""),"")</f>
        <v/>
      </c>
      <c r="N194" s="26">
        <f>IFERROR(TRIM(INDEX(Requests!$A194:$AN194,MATCH(Lists!$B$9,Requests!$A$1:$AN$1,0))&amp;""),"")</f>
        <v/>
      </c>
      <c r="O194" s="26">
        <f>IFERROR(TRIM(INDEX(Requests!$A194:$AN194,MATCH(Lists!$B$11,Requests!$A$1:$AN$1,0))&amp;""),"")</f>
        <v/>
      </c>
      <c r="P194" s="26">
        <f>IFERROR(TRIM(INDEX(Requests!$A194:$AN194,MATCH(Lists!$B$10,Requests!$A$1:$AN$1,0))&amp;""),"")</f>
        <v/>
      </c>
      <c r="Q194" s="29">
        <f>IF($A194="","",IFERROR(N(INDEX('Your rates'!$C$6:$C$11,MATCH($J194,'Your rates'!$B$6:$B$11,0))),0))</f>
        <v/>
      </c>
      <c r="R194" s="29">
        <f>IF($A194="","",IFERROR(N(INDEX('Your rates'!$C$12:$C$17,MATCH($K194,'Your rates'!$B$12:$B$17,0))),0))</f>
        <v/>
      </c>
      <c r="S194" s="30">
        <f>IF($A194="","",IFERROR(IF(INDEX('Your rates'!$C$18:$C$21,MATCH($M194,'Your rates'!$B$18:$B$21,0))&amp;""="",1,INDEX('Your rates'!$C$18:$C$21,MATCH($M194,'Your rates'!$B$18:$B$21,0))),1))</f>
        <v/>
      </c>
      <c r="T194" s="30">
        <f>IF($A194="","",IFERROR(IF(INDEX('Your rates'!$C$22:$C$25,MATCH($N194,'Your rates'!$B$22:$B$25,0))&amp;""="",1,INDEX('Your rates'!$C$22:$C$25,MATCH($N194,'Your rates'!$B$22:$B$25,0))),1))</f>
        <v/>
      </c>
      <c r="U194" s="30">
        <f>IF($A194="","",IFERROR(IF(INDEX('Your rates'!$C$26:$C$30,MATCH($O194,'Your rates'!$B$26:$B$30,0))&amp;""="",1,INDEX('Your rates'!$C$26:$C$30,MATCH($O194,'Your rates'!$B$26:$B$30,0))),1))</f>
        <v/>
      </c>
      <c r="V194" s="29">
        <f>IF($A194="","",SUMPRODUCT(ISNUMBER(SEARCH('Your rates'!$B$31:$B$36,$P194))*'Your rates'!$C$31:$C$36))</f>
        <v/>
      </c>
    </row>
    <row r="195">
      <c r="A195" s="26">
        <f>IFERROR(TRIM(INDEX(Requests!$A195:$AN195,MATCH(Lists!$B$2,Requests!$A$1:$AN$1,0))&amp;""),"")</f>
        <v/>
      </c>
      <c r="B195" s="26">
        <f>IFERROR(TRIM(INDEX(Requests!$A195:$AN195,MATCH(Lists!$B$3,Requests!$A$1:$AN$1,0))&amp;""),"")</f>
        <v/>
      </c>
      <c r="C195" s="27">
        <f>IF(OR($A195="",$J195="",$K195="",$M195="",$N195="",'Your rates'!$C$5=""),"",ROUND(MAX(N('Your rates'!$C$37),('Your rates'!$C$5+$Q195+$R195)*$S195*$T195*$U195+$V195),2))</f>
        <v/>
      </c>
      <c r="D195" s="27">
        <f>IF(OR($C195="",N('Your rates'!$C$38)=0),"",ROUND($C195*'Your rates'!$C$38,2))</f>
        <v/>
      </c>
      <c r="E195" s="28">
        <f>IF($A195="","",MID(IF($I195=Lists!$B$13,", office or commercial space","")&amp;IF($L195=Lists!$B$14,", size not sure","")&amp;IF($M195=Lists!$B$15,", not cleaned in a while",""),3,200))</f>
        <v/>
      </c>
      <c r="F195" s="28">
        <f>IF($A195="","",MID(IF($J195="",", bedrooms","")&amp;IF($K195="",", bathrooms","")&amp;IF($M195="",", condition","")&amp;IF($N195="",", which clean","")&amp;IF($O195="",", how often",""),3,200))</f>
        <v/>
      </c>
      <c r="G195" s="28">
        <f>IF($A195="","",MID(IF('Your rates'!$C$5="",", base price","")&amp;IF(AND($J195&lt;&gt;"",IFERROR(INDEX('Your rates'!$C$6:$C$11,MATCH($J195,'Your rates'!$B$6:$B$11,0))&amp;"","")=""),", bedrooms","")&amp;IF(AND($K195&lt;&gt;"",IFERROR(INDEX('Your rates'!$C$12:$C$17,MATCH($K195,'Your rates'!$B$12:$B$17,0))&amp;"","")=""),", bathrooms","")&amp;IF(AND($M195&lt;&gt;"",IFERROR(INDEX('Your rates'!$C$18:$C$21,MATCH($M195,'Your rates'!$B$18:$B$21,0))&amp;"","")=""),", condition","")&amp;IF(AND($N195&lt;&gt;"",IFERROR(INDEX('Your rates'!$C$22:$C$25,MATCH($N195,'Your rates'!$B$22:$B$25,0))&amp;"","")=""),", type of clean","")&amp;IF(AND($O195&lt;&gt;"",IFERROR(INDEX('Your rates'!$C$26:$C$30,MATCH($O195,'Your rates'!$B$26:$B$30,0))&amp;"","")=""),", how often",""),3,200))</f>
        <v/>
      </c>
      <c r="H195" s="28">
        <f>IF($A195="","",IF($P195="","",IF(LEN($P195)-LEN(SUBSTITUTE($P195,",",""))+1&gt;SUMPRODUCT(ISNUMBER(SEARCH('Your rates'!$B$31:$B$36,$P195))*1),"Extra not on your list","")))</f>
        <v/>
      </c>
      <c r="I195" s="26">
        <f>IFERROR(TRIM(INDEX(Requests!$A195:$AN195,MATCH(Lists!$B$4,Requests!$A$1:$AN$1,0))&amp;""),"")</f>
        <v/>
      </c>
      <c r="J195" s="26">
        <f>IFERROR(TRIM(INDEX(Requests!$A195:$AN195,MATCH(Lists!$B$5,Requests!$A$1:$AN$1,0))&amp;""),"")</f>
        <v/>
      </c>
      <c r="K195" s="26">
        <f>IFERROR(TRIM(INDEX(Requests!$A195:$AN195,MATCH(Lists!$B$6,Requests!$A$1:$AN$1,0))&amp;""),"")</f>
        <v/>
      </c>
      <c r="L195" s="26">
        <f>IFERROR(TRIM(INDEX(Requests!$A195:$AN195,MATCH(Lists!$B$7,Requests!$A$1:$AN$1,0))&amp;""),"")</f>
        <v/>
      </c>
      <c r="M195" s="26">
        <f>IFERROR(TRIM(INDEX(Requests!$A195:$AN195,MATCH(Lists!$B$8,Requests!$A$1:$AN$1,0))&amp;""),"")</f>
        <v/>
      </c>
      <c r="N195" s="26">
        <f>IFERROR(TRIM(INDEX(Requests!$A195:$AN195,MATCH(Lists!$B$9,Requests!$A$1:$AN$1,0))&amp;""),"")</f>
        <v/>
      </c>
      <c r="O195" s="26">
        <f>IFERROR(TRIM(INDEX(Requests!$A195:$AN195,MATCH(Lists!$B$11,Requests!$A$1:$AN$1,0))&amp;""),"")</f>
        <v/>
      </c>
      <c r="P195" s="26">
        <f>IFERROR(TRIM(INDEX(Requests!$A195:$AN195,MATCH(Lists!$B$10,Requests!$A$1:$AN$1,0))&amp;""),"")</f>
        <v/>
      </c>
      <c r="Q195" s="29">
        <f>IF($A195="","",IFERROR(N(INDEX('Your rates'!$C$6:$C$11,MATCH($J195,'Your rates'!$B$6:$B$11,0))),0))</f>
        <v/>
      </c>
      <c r="R195" s="29">
        <f>IF($A195="","",IFERROR(N(INDEX('Your rates'!$C$12:$C$17,MATCH($K195,'Your rates'!$B$12:$B$17,0))),0))</f>
        <v/>
      </c>
      <c r="S195" s="30">
        <f>IF($A195="","",IFERROR(IF(INDEX('Your rates'!$C$18:$C$21,MATCH($M195,'Your rates'!$B$18:$B$21,0))&amp;""="",1,INDEX('Your rates'!$C$18:$C$21,MATCH($M195,'Your rates'!$B$18:$B$21,0))),1))</f>
        <v/>
      </c>
      <c r="T195" s="30">
        <f>IF($A195="","",IFERROR(IF(INDEX('Your rates'!$C$22:$C$25,MATCH($N195,'Your rates'!$B$22:$B$25,0))&amp;""="",1,INDEX('Your rates'!$C$22:$C$25,MATCH($N195,'Your rates'!$B$22:$B$25,0))),1))</f>
        <v/>
      </c>
      <c r="U195" s="30">
        <f>IF($A195="","",IFERROR(IF(INDEX('Your rates'!$C$26:$C$30,MATCH($O195,'Your rates'!$B$26:$B$30,0))&amp;""="",1,INDEX('Your rates'!$C$26:$C$30,MATCH($O195,'Your rates'!$B$26:$B$30,0))),1))</f>
        <v/>
      </c>
      <c r="V195" s="29">
        <f>IF($A195="","",SUMPRODUCT(ISNUMBER(SEARCH('Your rates'!$B$31:$B$36,$P195))*'Your rates'!$C$31:$C$36))</f>
        <v/>
      </c>
    </row>
    <row r="196">
      <c r="A196" s="26">
        <f>IFERROR(TRIM(INDEX(Requests!$A196:$AN196,MATCH(Lists!$B$2,Requests!$A$1:$AN$1,0))&amp;""),"")</f>
        <v/>
      </c>
      <c r="B196" s="26">
        <f>IFERROR(TRIM(INDEX(Requests!$A196:$AN196,MATCH(Lists!$B$3,Requests!$A$1:$AN$1,0))&amp;""),"")</f>
        <v/>
      </c>
      <c r="C196" s="27">
        <f>IF(OR($A196="",$J196="",$K196="",$M196="",$N196="",'Your rates'!$C$5=""),"",ROUND(MAX(N('Your rates'!$C$37),('Your rates'!$C$5+$Q196+$R196)*$S196*$T196*$U196+$V196),2))</f>
        <v/>
      </c>
      <c r="D196" s="27">
        <f>IF(OR($C196="",N('Your rates'!$C$38)=0),"",ROUND($C196*'Your rates'!$C$38,2))</f>
        <v/>
      </c>
      <c r="E196" s="28">
        <f>IF($A196="","",MID(IF($I196=Lists!$B$13,", office or commercial space","")&amp;IF($L196=Lists!$B$14,", size not sure","")&amp;IF($M196=Lists!$B$15,", not cleaned in a while",""),3,200))</f>
        <v/>
      </c>
      <c r="F196" s="28">
        <f>IF($A196="","",MID(IF($J196="",", bedrooms","")&amp;IF($K196="",", bathrooms","")&amp;IF($M196="",", condition","")&amp;IF($N196="",", which clean","")&amp;IF($O196="",", how often",""),3,200))</f>
        <v/>
      </c>
      <c r="G196" s="28">
        <f>IF($A196="","",MID(IF('Your rates'!$C$5="",", base price","")&amp;IF(AND($J196&lt;&gt;"",IFERROR(INDEX('Your rates'!$C$6:$C$11,MATCH($J196,'Your rates'!$B$6:$B$11,0))&amp;"","")=""),", bedrooms","")&amp;IF(AND($K196&lt;&gt;"",IFERROR(INDEX('Your rates'!$C$12:$C$17,MATCH($K196,'Your rates'!$B$12:$B$17,0))&amp;"","")=""),", bathrooms","")&amp;IF(AND($M196&lt;&gt;"",IFERROR(INDEX('Your rates'!$C$18:$C$21,MATCH($M196,'Your rates'!$B$18:$B$21,0))&amp;"","")=""),", condition","")&amp;IF(AND($N196&lt;&gt;"",IFERROR(INDEX('Your rates'!$C$22:$C$25,MATCH($N196,'Your rates'!$B$22:$B$25,0))&amp;"","")=""),", type of clean","")&amp;IF(AND($O196&lt;&gt;"",IFERROR(INDEX('Your rates'!$C$26:$C$30,MATCH($O196,'Your rates'!$B$26:$B$30,0))&amp;"","")=""),", how often",""),3,200))</f>
        <v/>
      </c>
      <c r="H196" s="28">
        <f>IF($A196="","",IF($P196="","",IF(LEN($P196)-LEN(SUBSTITUTE($P196,",",""))+1&gt;SUMPRODUCT(ISNUMBER(SEARCH('Your rates'!$B$31:$B$36,$P196))*1),"Extra not on your list","")))</f>
        <v/>
      </c>
      <c r="I196" s="26">
        <f>IFERROR(TRIM(INDEX(Requests!$A196:$AN196,MATCH(Lists!$B$4,Requests!$A$1:$AN$1,0))&amp;""),"")</f>
        <v/>
      </c>
      <c r="J196" s="26">
        <f>IFERROR(TRIM(INDEX(Requests!$A196:$AN196,MATCH(Lists!$B$5,Requests!$A$1:$AN$1,0))&amp;""),"")</f>
        <v/>
      </c>
      <c r="K196" s="26">
        <f>IFERROR(TRIM(INDEX(Requests!$A196:$AN196,MATCH(Lists!$B$6,Requests!$A$1:$AN$1,0))&amp;""),"")</f>
        <v/>
      </c>
      <c r="L196" s="26">
        <f>IFERROR(TRIM(INDEX(Requests!$A196:$AN196,MATCH(Lists!$B$7,Requests!$A$1:$AN$1,0))&amp;""),"")</f>
        <v/>
      </c>
      <c r="M196" s="26">
        <f>IFERROR(TRIM(INDEX(Requests!$A196:$AN196,MATCH(Lists!$B$8,Requests!$A$1:$AN$1,0))&amp;""),"")</f>
        <v/>
      </c>
      <c r="N196" s="26">
        <f>IFERROR(TRIM(INDEX(Requests!$A196:$AN196,MATCH(Lists!$B$9,Requests!$A$1:$AN$1,0))&amp;""),"")</f>
        <v/>
      </c>
      <c r="O196" s="26">
        <f>IFERROR(TRIM(INDEX(Requests!$A196:$AN196,MATCH(Lists!$B$11,Requests!$A$1:$AN$1,0))&amp;""),"")</f>
        <v/>
      </c>
      <c r="P196" s="26">
        <f>IFERROR(TRIM(INDEX(Requests!$A196:$AN196,MATCH(Lists!$B$10,Requests!$A$1:$AN$1,0))&amp;""),"")</f>
        <v/>
      </c>
      <c r="Q196" s="29">
        <f>IF($A196="","",IFERROR(N(INDEX('Your rates'!$C$6:$C$11,MATCH($J196,'Your rates'!$B$6:$B$11,0))),0))</f>
        <v/>
      </c>
      <c r="R196" s="29">
        <f>IF($A196="","",IFERROR(N(INDEX('Your rates'!$C$12:$C$17,MATCH($K196,'Your rates'!$B$12:$B$17,0))),0))</f>
        <v/>
      </c>
      <c r="S196" s="30">
        <f>IF($A196="","",IFERROR(IF(INDEX('Your rates'!$C$18:$C$21,MATCH($M196,'Your rates'!$B$18:$B$21,0))&amp;""="",1,INDEX('Your rates'!$C$18:$C$21,MATCH($M196,'Your rates'!$B$18:$B$21,0))),1))</f>
        <v/>
      </c>
      <c r="T196" s="30">
        <f>IF($A196="","",IFERROR(IF(INDEX('Your rates'!$C$22:$C$25,MATCH($N196,'Your rates'!$B$22:$B$25,0))&amp;""="",1,INDEX('Your rates'!$C$22:$C$25,MATCH($N196,'Your rates'!$B$22:$B$25,0))),1))</f>
        <v/>
      </c>
      <c r="U196" s="30">
        <f>IF($A196="","",IFERROR(IF(INDEX('Your rates'!$C$26:$C$30,MATCH($O196,'Your rates'!$B$26:$B$30,0))&amp;""="",1,INDEX('Your rates'!$C$26:$C$30,MATCH($O196,'Your rates'!$B$26:$B$30,0))),1))</f>
        <v/>
      </c>
      <c r="V196" s="29">
        <f>IF($A196="","",SUMPRODUCT(ISNUMBER(SEARCH('Your rates'!$B$31:$B$36,$P196))*'Your rates'!$C$31:$C$36))</f>
        <v/>
      </c>
    </row>
    <row r="197">
      <c r="A197" s="26">
        <f>IFERROR(TRIM(INDEX(Requests!$A197:$AN197,MATCH(Lists!$B$2,Requests!$A$1:$AN$1,0))&amp;""),"")</f>
        <v/>
      </c>
      <c r="B197" s="26">
        <f>IFERROR(TRIM(INDEX(Requests!$A197:$AN197,MATCH(Lists!$B$3,Requests!$A$1:$AN$1,0))&amp;""),"")</f>
        <v/>
      </c>
      <c r="C197" s="27">
        <f>IF(OR($A197="",$J197="",$K197="",$M197="",$N197="",'Your rates'!$C$5=""),"",ROUND(MAX(N('Your rates'!$C$37),('Your rates'!$C$5+$Q197+$R197)*$S197*$T197*$U197+$V197),2))</f>
        <v/>
      </c>
      <c r="D197" s="27">
        <f>IF(OR($C197="",N('Your rates'!$C$38)=0),"",ROUND($C197*'Your rates'!$C$38,2))</f>
        <v/>
      </c>
      <c r="E197" s="28">
        <f>IF($A197="","",MID(IF($I197=Lists!$B$13,", office or commercial space","")&amp;IF($L197=Lists!$B$14,", size not sure","")&amp;IF($M197=Lists!$B$15,", not cleaned in a while",""),3,200))</f>
        <v/>
      </c>
      <c r="F197" s="28">
        <f>IF($A197="","",MID(IF($J197="",", bedrooms","")&amp;IF($K197="",", bathrooms","")&amp;IF($M197="",", condition","")&amp;IF($N197="",", which clean","")&amp;IF($O197="",", how often",""),3,200))</f>
        <v/>
      </c>
      <c r="G197" s="28">
        <f>IF($A197="","",MID(IF('Your rates'!$C$5="",", base price","")&amp;IF(AND($J197&lt;&gt;"",IFERROR(INDEX('Your rates'!$C$6:$C$11,MATCH($J197,'Your rates'!$B$6:$B$11,0))&amp;"","")=""),", bedrooms","")&amp;IF(AND($K197&lt;&gt;"",IFERROR(INDEX('Your rates'!$C$12:$C$17,MATCH($K197,'Your rates'!$B$12:$B$17,0))&amp;"","")=""),", bathrooms","")&amp;IF(AND($M197&lt;&gt;"",IFERROR(INDEX('Your rates'!$C$18:$C$21,MATCH($M197,'Your rates'!$B$18:$B$21,0))&amp;"","")=""),", condition","")&amp;IF(AND($N197&lt;&gt;"",IFERROR(INDEX('Your rates'!$C$22:$C$25,MATCH($N197,'Your rates'!$B$22:$B$25,0))&amp;"","")=""),", type of clean","")&amp;IF(AND($O197&lt;&gt;"",IFERROR(INDEX('Your rates'!$C$26:$C$30,MATCH($O197,'Your rates'!$B$26:$B$30,0))&amp;"","")=""),", how often",""),3,200))</f>
        <v/>
      </c>
      <c r="H197" s="28">
        <f>IF($A197="","",IF($P197="","",IF(LEN($P197)-LEN(SUBSTITUTE($P197,",",""))+1&gt;SUMPRODUCT(ISNUMBER(SEARCH('Your rates'!$B$31:$B$36,$P197))*1),"Extra not on your list","")))</f>
        <v/>
      </c>
      <c r="I197" s="26">
        <f>IFERROR(TRIM(INDEX(Requests!$A197:$AN197,MATCH(Lists!$B$4,Requests!$A$1:$AN$1,0))&amp;""),"")</f>
        <v/>
      </c>
      <c r="J197" s="26">
        <f>IFERROR(TRIM(INDEX(Requests!$A197:$AN197,MATCH(Lists!$B$5,Requests!$A$1:$AN$1,0))&amp;""),"")</f>
        <v/>
      </c>
      <c r="K197" s="26">
        <f>IFERROR(TRIM(INDEX(Requests!$A197:$AN197,MATCH(Lists!$B$6,Requests!$A$1:$AN$1,0))&amp;""),"")</f>
        <v/>
      </c>
      <c r="L197" s="26">
        <f>IFERROR(TRIM(INDEX(Requests!$A197:$AN197,MATCH(Lists!$B$7,Requests!$A$1:$AN$1,0))&amp;""),"")</f>
        <v/>
      </c>
      <c r="M197" s="26">
        <f>IFERROR(TRIM(INDEX(Requests!$A197:$AN197,MATCH(Lists!$B$8,Requests!$A$1:$AN$1,0))&amp;""),"")</f>
        <v/>
      </c>
      <c r="N197" s="26">
        <f>IFERROR(TRIM(INDEX(Requests!$A197:$AN197,MATCH(Lists!$B$9,Requests!$A$1:$AN$1,0))&amp;""),"")</f>
        <v/>
      </c>
      <c r="O197" s="26">
        <f>IFERROR(TRIM(INDEX(Requests!$A197:$AN197,MATCH(Lists!$B$11,Requests!$A$1:$AN$1,0))&amp;""),"")</f>
        <v/>
      </c>
      <c r="P197" s="26">
        <f>IFERROR(TRIM(INDEX(Requests!$A197:$AN197,MATCH(Lists!$B$10,Requests!$A$1:$AN$1,0))&amp;""),"")</f>
        <v/>
      </c>
      <c r="Q197" s="29">
        <f>IF($A197="","",IFERROR(N(INDEX('Your rates'!$C$6:$C$11,MATCH($J197,'Your rates'!$B$6:$B$11,0))),0))</f>
        <v/>
      </c>
      <c r="R197" s="29">
        <f>IF($A197="","",IFERROR(N(INDEX('Your rates'!$C$12:$C$17,MATCH($K197,'Your rates'!$B$12:$B$17,0))),0))</f>
        <v/>
      </c>
      <c r="S197" s="30">
        <f>IF($A197="","",IFERROR(IF(INDEX('Your rates'!$C$18:$C$21,MATCH($M197,'Your rates'!$B$18:$B$21,0))&amp;""="",1,INDEX('Your rates'!$C$18:$C$21,MATCH($M197,'Your rates'!$B$18:$B$21,0))),1))</f>
        <v/>
      </c>
      <c r="T197" s="30">
        <f>IF($A197="","",IFERROR(IF(INDEX('Your rates'!$C$22:$C$25,MATCH($N197,'Your rates'!$B$22:$B$25,0))&amp;""="",1,INDEX('Your rates'!$C$22:$C$25,MATCH($N197,'Your rates'!$B$22:$B$25,0))),1))</f>
        <v/>
      </c>
      <c r="U197" s="30">
        <f>IF($A197="","",IFERROR(IF(INDEX('Your rates'!$C$26:$C$30,MATCH($O197,'Your rates'!$B$26:$B$30,0))&amp;""="",1,INDEX('Your rates'!$C$26:$C$30,MATCH($O197,'Your rates'!$B$26:$B$30,0))),1))</f>
        <v/>
      </c>
      <c r="V197" s="29">
        <f>IF($A197="","",SUMPRODUCT(ISNUMBER(SEARCH('Your rates'!$B$31:$B$36,$P197))*'Your rates'!$C$31:$C$36))</f>
        <v/>
      </c>
    </row>
    <row r="198">
      <c r="A198" s="26">
        <f>IFERROR(TRIM(INDEX(Requests!$A198:$AN198,MATCH(Lists!$B$2,Requests!$A$1:$AN$1,0))&amp;""),"")</f>
        <v/>
      </c>
      <c r="B198" s="26">
        <f>IFERROR(TRIM(INDEX(Requests!$A198:$AN198,MATCH(Lists!$B$3,Requests!$A$1:$AN$1,0))&amp;""),"")</f>
        <v/>
      </c>
      <c r="C198" s="27">
        <f>IF(OR($A198="",$J198="",$K198="",$M198="",$N198="",'Your rates'!$C$5=""),"",ROUND(MAX(N('Your rates'!$C$37),('Your rates'!$C$5+$Q198+$R198)*$S198*$T198*$U198+$V198),2))</f>
        <v/>
      </c>
      <c r="D198" s="27">
        <f>IF(OR($C198="",N('Your rates'!$C$38)=0),"",ROUND($C198*'Your rates'!$C$38,2))</f>
        <v/>
      </c>
      <c r="E198" s="28">
        <f>IF($A198="","",MID(IF($I198=Lists!$B$13,", office or commercial space","")&amp;IF($L198=Lists!$B$14,", size not sure","")&amp;IF($M198=Lists!$B$15,", not cleaned in a while",""),3,200))</f>
        <v/>
      </c>
      <c r="F198" s="28">
        <f>IF($A198="","",MID(IF($J198="",", bedrooms","")&amp;IF($K198="",", bathrooms","")&amp;IF($M198="",", condition","")&amp;IF($N198="",", which clean","")&amp;IF($O198="",", how often",""),3,200))</f>
        <v/>
      </c>
      <c r="G198" s="28">
        <f>IF($A198="","",MID(IF('Your rates'!$C$5="",", base price","")&amp;IF(AND($J198&lt;&gt;"",IFERROR(INDEX('Your rates'!$C$6:$C$11,MATCH($J198,'Your rates'!$B$6:$B$11,0))&amp;"","")=""),", bedrooms","")&amp;IF(AND($K198&lt;&gt;"",IFERROR(INDEX('Your rates'!$C$12:$C$17,MATCH($K198,'Your rates'!$B$12:$B$17,0))&amp;"","")=""),", bathrooms","")&amp;IF(AND($M198&lt;&gt;"",IFERROR(INDEX('Your rates'!$C$18:$C$21,MATCH($M198,'Your rates'!$B$18:$B$21,0))&amp;"","")=""),", condition","")&amp;IF(AND($N198&lt;&gt;"",IFERROR(INDEX('Your rates'!$C$22:$C$25,MATCH($N198,'Your rates'!$B$22:$B$25,0))&amp;"","")=""),", type of clean","")&amp;IF(AND($O198&lt;&gt;"",IFERROR(INDEX('Your rates'!$C$26:$C$30,MATCH($O198,'Your rates'!$B$26:$B$30,0))&amp;"","")=""),", how often",""),3,200))</f>
        <v/>
      </c>
      <c r="H198" s="28">
        <f>IF($A198="","",IF($P198="","",IF(LEN($P198)-LEN(SUBSTITUTE($P198,",",""))+1&gt;SUMPRODUCT(ISNUMBER(SEARCH('Your rates'!$B$31:$B$36,$P198))*1),"Extra not on your list","")))</f>
        <v/>
      </c>
      <c r="I198" s="26">
        <f>IFERROR(TRIM(INDEX(Requests!$A198:$AN198,MATCH(Lists!$B$4,Requests!$A$1:$AN$1,0))&amp;""),"")</f>
        <v/>
      </c>
      <c r="J198" s="26">
        <f>IFERROR(TRIM(INDEX(Requests!$A198:$AN198,MATCH(Lists!$B$5,Requests!$A$1:$AN$1,0))&amp;""),"")</f>
        <v/>
      </c>
      <c r="K198" s="26">
        <f>IFERROR(TRIM(INDEX(Requests!$A198:$AN198,MATCH(Lists!$B$6,Requests!$A$1:$AN$1,0))&amp;""),"")</f>
        <v/>
      </c>
      <c r="L198" s="26">
        <f>IFERROR(TRIM(INDEX(Requests!$A198:$AN198,MATCH(Lists!$B$7,Requests!$A$1:$AN$1,0))&amp;""),"")</f>
        <v/>
      </c>
      <c r="M198" s="26">
        <f>IFERROR(TRIM(INDEX(Requests!$A198:$AN198,MATCH(Lists!$B$8,Requests!$A$1:$AN$1,0))&amp;""),"")</f>
        <v/>
      </c>
      <c r="N198" s="26">
        <f>IFERROR(TRIM(INDEX(Requests!$A198:$AN198,MATCH(Lists!$B$9,Requests!$A$1:$AN$1,0))&amp;""),"")</f>
        <v/>
      </c>
      <c r="O198" s="26">
        <f>IFERROR(TRIM(INDEX(Requests!$A198:$AN198,MATCH(Lists!$B$11,Requests!$A$1:$AN$1,0))&amp;""),"")</f>
        <v/>
      </c>
      <c r="P198" s="26">
        <f>IFERROR(TRIM(INDEX(Requests!$A198:$AN198,MATCH(Lists!$B$10,Requests!$A$1:$AN$1,0))&amp;""),"")</f>
        <v/>
      </c>
      <c r="Q198" s="29">
        <f>IF($A198="","",IFERROR(N(INDEX('Your rates'!$C$6:$C$11,MATCH($J198,'Your rates'!$B$6:$B$11,0))),0))</f>
        <v/>
      </c>
      <c r="R198" s="29">
        <f>IF($A198="","",IFERROR(N(INDEX('Your rates'!$C$12:$C$17,MATCH($K198,'Your rates'!$B$12:$B$17,0))),0))</f>
        <v/>
      </c>
      <c r="S198" s="30">
        <f>IF($A198="","",IFERROR(IF(INDEX('Your rates'!$C$18:$C$21,MATCH($M198,'Your rates'!$B$18:$B$21,0))&amp;""="",1,INDEX('Your rates'!$C$18:$C$21,MATCH($M198,'Your rates'!$B$18:$B$21,0))),1))</f>
        <v/>
      </c>
      <c r="T198" s="30">
        <f>IF($A198="","",IFERROR(IF(INDEX('Your rates'!$C$22:$C$25,MATCH($N198,'Your rates'!$B$22:$B$25,0))&amp;""="",1,INDEX('Your rates'!$C$22:$C$25,MATCH($N198,'Your rates'!$B$22:$B$25,0))),1))</f>
        <v/>
      </c>
      <c r="U198" s="30">
        <f>IF($A198="","",IFERROR(IF(INDEX('Your rates'!$C$26:$C$30,MATCH($O198,'Your rates'!$B$26:$B$30,0))&amp;""="",1,INDEX('Your rates'!$C$26:$C$30,MATCH($O198,'Your rates'!$B$26:$B$30,0))),1))</f>
        <v/>
      </c>
      <c r="V198" s="29">
        <f>IF($A198="","",SUMPRODUCT(ISNUMBER(SEARCH('Your rates'!$B$31:$B$36,$P198))*'Your rates'!$C$31:$C$36))</f>
        <v/>
      </c>
    </row>
    <row r="199">
      <c r="A199" s="26">
        <f>IFERROR(TRIM(INDEX(Requests!$A199:$AN199,MATCH(Lists!$B$2,Requests!$A$1:$AN$1,0))&amp;""),"")</f>
        <v/>
      </c>
      <c r="B199" s="26">
        <f>IFERROR(TRIM(INDEX(Requests!$A199:$AN199,MATCH(Lists!$B$3,Requests!$A$1:$AN$1,0))&amp;""),"")</f>
        <v/>
      </c>
      <c r="C199" s="27">
        <f>IF(OR($A199="",$J199="",$K199="",$M199="",$N199="",'Your rates'!$C$5=""),"",ROUND(MAX(N('Your rates'!$C$37),('Your rates'!$C$5+$Q199+$R199)*$S199*$T199*$U199+$V199),2))</f>
        <v/>
      </c>
      <c r="D199" s="27">
        <f>IF(OR($C199="",N('Your rates'!$C$38)=0),"",ROUND($C199*'Your rates'!$C$38,2))</f>
        <v/>
      </c>
      <c r="E199" s="28">
        <f>IF($A199="","",MID(IF($I199=Lists!$B$13,", office or commercial space","")&amp;IF($L199=Lists!$B$14,", size not sure","")&amp;IF($M199=Lists!$B$15,", not cleaned in a while",""),3,200))</f>
        <v/>
      </c>
      <c r="F199" s="28">
        <f>IF($A199="","",MID(IF($J199="",", bedrooms","")&amp;IF($K199="",", bathrooms","")&amp;IF($M199="",", condition","")&amp;IF($N199="",", which clean","")&amp;IF($O199="",", how often",""),3,200))</f>
        <v/>
      </c>
      <c r="G199" s="28">
        <f>IF($A199="","",MID(IF('Your rates'!$C$5="",", base price","")&amp;IF(AND($J199&lt;&gt;"",IFERROR(INDEX('Your rates'!$C$6:$C$11,MATCH($J199,'Your rates'!$B$6:$B$11,0))&amp;"","")=""),", bedrooms","")&amp;IF(AND($K199&lt;&gt;"",IFERROR(INDEX('Your rates'!$C$12:$C$17,MATCH($K199,'Your rates'!$B$12:$B$17,0))&amp;"","")=""),", bathrooms","")&amp;IF(AND($M199&lt;&gt;"",IFERROR(INDEX('Your rates'!$C$18:$C$21,MATCH($M199,'Your rates'!$B$18:$B$21,0))&amp;"","")=""),", condition","")&amp;IF(AND($N199&lt;&gt;"",IFERROR(INDEX('Your rates'!$C$22:$C$25,MATCH($N199,'Your rates'!$B$22:$B$25,0))&amp;"","")=""),", type of clean","")&amp;IF(AND($O199&lt;&gt;"",IFERROR(INDEX('Your rates'!$C$26:$C$30,MATCH($O199,'Your rates'!$B$26:$B$30,0))&amp;"","")=""),", how often",""),3,200))</f>
        <v/>
      </c>
      <c r="H199" s="28">
        <f>IF($A199="","",IF($P199="","",IF(LEN($P199)-LEN(SUBSTITUTE($P199,",",""))+1&gt;SUMPRODUCT(ISNUMBER(SEARCH('Your rates'!$B$31:$B$36,$P199))*1),"Extra not on your list","")))</f>
        <v/>
      </c>
      <c r="I199" s="26">
        <f>IFERROR(TRIM(INDEX(Requests!$A199:$AN199,MATCH(Lists!$B$4,Requests!$A$1:$AN$1,0))&amp;""),"")</f>
        <v/>
      </c>
      <c r="J199" s="26">
        <f>IFERROR(TRIM(INDEX(Requests!$A199:$AN199,MATCH(Lists!$B$5,Requests!$A$1:$AN$1,0))&amp;""),"")</f>
        <v/>
      </c>
      <c r="K199" s="26">
        <f>IFERROR(TRIM(INDEX(Requests!$A199:$AN199,MATCH(Lists!$B$6,Requests!$A$1:$AN$1,0))&amp;""),"")</f>
        <v/>
      </c>
      <c r="L199" s="26">
        <f>IFERROR(TRIM(INDEX(Requests!$A199:$AN199,MATCH(Lists!$B$7,Requests!$A$1:$AN$1,0))&amp;""),"")</f>
        <v/>
      </c>
      <c r="M199" s="26">
        <f>IFERROR(TRIM(INDEX(Requests!$A199:$AN199,MATCH(Lists!$B$8,Requests!$A$1:$AN$1,0))&amp;""),"")</f>
        <v/>
      </c>
      <c r="N199" s="26">
        <f>IFERROR(TRIM(INDEX(Requests!$A199:$AN199,MATCH(Lists!$B$9,Requests!$A$1:$AN$1,0))&amp;""),"")</f>
        <v/>
      </c>
      <c r="O199" s="26">
        <f>IFERROR(TRIM(INDEX(Requests!$A199:$AN199,MATCH(Lists!$B$11,Requests!$A$1:$AN$1,0))&amp;""),"")</f>
        <v/>
      </c>
      <c r="P199" s="26">
        <f>IFERROR(TRIM(INDEX(Requests!$A199:$AN199,MATCH(Lists!$B$10,Requests!$A$1:$AN$1,0))&amp;""),"")</f>
        <v/>
      </c>
      <c r="Q199" s="29">
        <f>IF($A199="","",IFERROR(N(INDEX('Your rates'!$C$6:$C$11,MATCH($J199,'Your rates'!$B$6:$B$11,0))),0))</f>
        <v/>
      </c>
      <c r="R199" s="29">
        <f>IF($A199="","",IFERROR(N(INDEX('Your rates'!$C$12:$C$17,MATCH($K199,'Your rates'!$B$12:$B$17,0))),0))</f>
        <v/>
      </c>
      <c r="S199" s="30">
        <f>IF($A199="","",IFERROR(IF(INDEX('Your rates'!$C$18:$C$21,MATCH($M199,'Your rates'!$B$18:$B$21,0))&amp;""="",1,INDEX('Your rates'!$C$18:$C$21,MATCH($M199,'Your rates'!$B$18:$B$21,0))),1))</f>
        <v/>
      </c>
      <c r="T199" s="30">
        <f>IF($A199="","",IFERROR(IF(INDEX('Your rates'!$C$22:$C$25,MATCH($N199,'Your rates'!$B$22:$B$25,0))&amp;""="",1,INDEX('Your rates'!$C$22:$C$25,MATCH($N199,'Your rates'!$B$22:$B$25,0))),1))</f>
        <v/>
      </c>
      <c r="U199" s="30">
        <f>IF($A199="","",IFERROR(IF(INDEX('Your rates'!$C$26:$C$30,MATCH($O199,'Your rates'!$B$26:$B$30,0))&amp;""="",1,INDEX('Your rates'!$C$26:$C$30,MATCH($O199,'Your rates'!$B$26:$B$30,0))),1))</f>
        <v/>
      </c>
      <c r="V199" s="29">
        <f>IF($A199="","",SUMPRODUCT(ISNUMBER(SEARCH('Your rates'!$B$31:$B$36,$P199))*'Your rates'!$C$31:$C$36))</f>
        <v/>
      </c>
    </row>
    <row r="200">
      <c r="A200" s="26">
        <f>IFERROR(TRIM(INDEX(Requests!$A200:$AN200,MATCH(Lists!$B$2,Requests!$A$1:$AN$1,0))&amp;""),"")</f>
        <v/>
      </c>
      <c r="B200" s="26">
        <f>IFERROR(TRIM(INDEX(Requests!$A200:$AN200,MATCH(Lists!$B$3,Requests!$A$1:$AN$1,0))&amp;""),"")</f>
        <v/>
      </c>
      <c r="C200" s="27">
        <f>IF(OR($A200="",$J200="",$K200="",$M200="",$N200="",'Your rates'!$C$5=""),"",ROUND(MAX(N('Your rates'!$C$37),('Your rates'!$C$5+$Q200+$R200)*$S200*$T200*$U200+$V200),2))</f>
        <v/>
      </c>
      <c r="D200" s="27">
        <f>IF(OR($C200="",N('Your rates'!$C$38)=0),"",ROUND($C200*'Your rates'!$C$38,2))</f>
        <v/>
      </c>
      <c r="E200" s="28">
        <f>IF($A200="","",MID(IF($I200=Lists!$B$13,", office or commercial space","")&amp;IF($L200=Lists!$B$14,", size not sure","")&amp;IF($M200=Lists!$B$15,", not cleaned in a while",""),3,200))</f>
        <v/>
      </c>
      <c r="F200" s="28">
        <f>IF($A200="","",MID(IF($J200="",", bedrooms","")&amp;IF($K200="",", bathrooms","")&amp;IF($M200="",", condition","")&amp;IF($N200="",", which clean","")&amp;IF($O200="",", how often",""),3,200))</f>
        <v/>
      </c>
      <c r="G200" s="28">
        <f>IF($A200="","",MID(IF('Your rates'!$C$5="",", base price","")&amp;IF(AND($J200&lt;&gt;"",IFERROR(INDEX('Your rates'!$C$6:$C$11,MATCH($J200,'Your rates'!$B$6:$B$11,0))&amp;"","")=""),", bedrooms","")&amp;IF(AND($K200&lt;&gt;"",IFERROR(INDEX('Your rates'!$C$12:$C$17,MATCH($K200,'Your rates'!$B$12:$B$17,0))&amp;"","")=""),", bathrooms","")&amp;IF(AND($M200&lt;&gt;"",IFERROR(INDEX('Your rates'!$C$18:$C$21,MATCH($M200,'Your rates'!$B$18:$B$21,0))&amp;"","")=""),", condition","")&amp;IF(AND($N200&lt;&gt;"",IFERROR(INDEX('Your rates'!$C$22:$C$25,MATCH($N200,'Your rates'!$B$22:$B$25,0))&amp;"","")=""),", type of clean","")&amp;IF(AND($O200&lt;&gt;"",IFERROR(INDEX('Your rates'!$C$26:$C$30,MATCH($O200,'Your rates'!$B$26:$B$30,0))&amp;"","")=""),", how often",""),3,200))</f>
        <v/>
      </c>
      <c r="H200" s="28">
        <f>IF($A200="","",IF($P200="","",IF(LEN($P200)-LEN(SUBSTITUTE($P200,",",""))+1&gt;SUMPRODUCT(ISNUMBER(SEARCH('Your rates'!$B$31:$B$36,$P200))*1),"Extra not on your list","")))</f>
        <v/>
      </c>
      <c r="I200" s="26">
        <f>IFERROR(TRIM(INDEX(Requests!$A200:$AN200,MATCH(Lists!$B$4,Requests!$A$1:$AN$1,0))&amp;""),"")</f>
        <v/>
      </c>
      <c r="J200" s="26">
        <f>IFERROR(TRIM(INDEX(Requests!$A200:$AN200,MATCH(Lists!$B$5,Requests!$A$1:$AN$1,0))&amp;""),"")</f>
        <v/>
      </c>
      <c r="K200" s="26">
        <f>IFERROR(TRIM(INDEX(Requests!$A200:$AN200,MATCH(Lists!$B$6,Requests!$A$1:$AN$1,0))&amp;""),"")</f>
        <v/>
      </c>
      <c r="L200" s="26">
        <f>IFERROR(TRIM(INDEX(Requests!$A200:$AN200,MATCH(Lists!$B$7,Requests!$A$1:$AN$1,0))&amp;""),"")</f>
        <v/>
      </c>
      <c r="M200" s="26">
        <f>IFERROR(TRIM(INDEX(Requests!$A200:$AN200,MATCH(Lists!$B$8,Requests!$A$1:$AN$1,0))&amp;""),"")</f>
        <v/>
      </c>
      <c r="N200" s="26">
        <f>IFERROR(TRIM(INDEX(Requests!$A200:$AN200,MATCH(Lists!$B$9,Requests!$A$1:$AN$1,0))&amp;""),"")</f>
        <v/>
      </c>
      <c r="O200" s="26">
        <f>IFERROR(TRIM(INDEX(Requests!$A200:$AN200,MATCH(Lists!$B$11,Requests!$A$1:$AN$1,0))&amp;""),"")</f>
        <v/>
      </c>
      <c r="P200" s="26">
        <f>IFERROR(TRIM(INDEX(Requests!$A200:$AN200,MATCH(Lists!$B$10,Requests!$A$1:$AN$1,0))&amp;""),"")</f>
        <v/>
      </c>
      <c r="Q200" s="29">
        <f>IF($A200="","",IFERROR(N(INDEX('Your rates'!$C$6:$C$11,MATCH($J200,'Your rates'!$B$6:$B$11,0))),0))</f>
        <v/>
      </c>
      <c r="R200" s="29">
        <f>IF($A200="","",IFERROR(N(INDEX('Your rates'!$C$12:$C$17,MATCH($K200,'Your rates'!$B$12:$B$17,0))),0))</f>
        <v/>
      </c>
      <c r="S200" s="30">
        <f>IF($A200="","",IFERROR(IF(INDEX('Your rates'!$C$18:$C$21,MATCH($M200,'Your rates'!$B$18:$B$21,0))&amp;""="",1,INDEX('Your rates'!$C$18:$C$21,MATCH($M200,'Your rates'!$B$18:$B$21,0))),1))</f>
        <v/>
      </c>
      <c r="T200" s="30">
        <f>IF($A200="","",IFERROR(IF(INDEX('Your rates'!$C$22:$C$25,MATCH($N200,'Your rates'!$B$22:$B$25,0))&amp;""="",1,INDEX('Your rates'!$C$22:$C$25,MATCH($N200,'Your rates'!$B$22:$B$25,0))),1))</f>
        <v/>
      </c>
      <c r="U200" s="30">
        <f>IF($A200="","",IFERROR(IF(INDEX('Your rates'!$C$26:$C$30,MATCH($O200,'Your rates'!$B$26:$B$30,0))&amp;""="",1,INDEX('Your rates'!$C$26:$C$30,MATCH($O200,'Your rates'!$B$26:$B$30,0))),1))</f>
        <v/>
      </c>
      <c r="V200" s="29">
        <f>IF($A200="","",SUMPRODUCT(ISNUMBER(SEARCH('Your rates'!$B$31:$B$36,$P200))*'Your rates'!$C$31:$C$36))</f>
        <v/>
      </c>
    </row>
    <row r="201">
      <c r="A201" s="26">
        <f>IFERROR(TRIM(INDEX(Requests!$A201:$AN201,MATCH(Lists!$B$2,Requests!$A$1:$AN$1,0))&amp;""),"")</f>
        <v/>
      </c>
      <c r="B201" s="26">
        <f>IFERROR(TRIM(INDEX(Requests!$A201:$AN201,MATCH(Lists!$B$3,Requests!$A$1:$AN$1,0))&amp;""),"")</f>
        <v/>
      </c>
      <c r="C201" s="27">
        <f>IF(OR($A201="",$J201="",$K201="",$M201="",$N201="",'Your rates'!$C$5=""),"",ROUND(MAX(N('Your rates'!$C$37),('Your rates'!$C$5+$Q201+$R201)*$S201*$T201*$U201+$V201),2))</f>
        <v/>
      </c>
      <c r="D201" s="27">
        <f>IF(OR($C201="",N('Your rates'!$C$38)=0),"",ROUND($C201*'Your rates'!$C$38,2))</f>
        <v/>
      </c>
      <c r="E201" s="28">
        <f>IF($A201="","",MID(IF($I201=Lists!$B$13,", office or commercial space","")&amp;IF($L201=Lists!$B$14,", size not sure","")&amp;IF($M201=Lists!$B$15,", not cleaned in a while",""),3,200))</f>
        <v/>
      </c>
      <c r="F201" s="28">
        <f>IF($A201="","",MID(IF($J201="",", bedrooms","")&amp;IF($K201="",", bathrooms","")&amp;IF($M201="",", condition","")&amp;IF($N201="",", which clean","")&amp;IF($O201="",", how often",""),3,200))</f>
        <v/>
      </c>
      <c r="G201" s="28">
        <f>IF($A201="","",MID(IF('Your rates'!$C$5="",", base price","")&amp;IF(AND($J201&lt;&gt;"",IFERROR(INDEX('Your rates'!$C$6:$C$11,MATCH($J201,'Your rates'!$B$6:$B$11,0))&amp;"","")=""),", bedrooms","")&amp;IF(AND($K201&lt;&gt;"",IFERROR(INDEX('Your rates'!$C$12:$C$17,MATCH($K201,'Your rates'!$B$12:$B$17,0))&amp;"","")=""),", bathrooms","")&amp;IF(AND($M201&lt;&gt;"",IFERROR(INDEX('Your rates'!$C$18:$C$21,MATCH($M201,'Your rates'!$B$18:$B$21,0))&amp;"","")=""),", condition","")&amp;IF(AND($N201&lt;&gt;"",IFERROR(INDEX('Your rates'!$C$22:$C$25,MATCH($N201,'Your rates'!$B$22:$B$25,0))&amp;"","")=""),", type of clean","")&amp;IF(AND($O201&lt;&gt;"",IFERROR(INDEX('Your rates'!$C$26:$C$30,MATCH($O201,'Your rates'!$B$26:$B$30,0))&amp;"","")=""),", how often",""),3,200))</f>
        <v/>
      </c>
      <c r="H201" s="28">
        <f>IF($A201="","",IF($P201="","",IF(LEN($P201)-LEN(SUBSTITUTE($P201,",",""))+1&gt;SUMPRODUCT(ISNUMBER(SEARCH('Your rates'!$B$31:$B$36,$P201))*1),"Extra not on your list","")))</f>
        <v/>
      </c>
      <c r="I201" s="26">
        <f>IFERROR(TRIM(INDEX(Requests!$A201:$AN201,MATCH(Lists!$B$4,Requests!$A$1:$AN$1,0))&amp;""),"")</f>
        <v/>
      </c>
      <c r="J201" s="26">
        <f>IFERROR(TRIM(INDEX(Requests!$A201:$AN201,MATCH(Lists!$B$5,Requests!$A$1:$AN$1,0))&amp;""),"")</f>
        <v/>
      </c>
      <c r="K201" s="26">
        <f>IFERROR(TRIM(INDEX(Requests!$A201:$AN201,MATCH(Lists!$B$6,Requests!$A$1:$AN$1,0))&amp;""),"")</f>
        <v/>
      </c>
      <c r="L201" s="26">
        <f>IFERROR(TRIM(INDEX(Requests!$A201:$AN201,MATCH(Lists!$B$7,Requests!$A$1:$AN$1,0))&amp;""),"")</f>
        <v/>
      </c>
      <c r="M201" s="26">
        <f>IFERROR(TRIM(INDEX(Requests!$A201:$AN201,MATCH(Lists!$B$8,Requests!$A$1:$AN$1,0))&amp;""),"")</f>
        <v/>
      </c>
      <c r="N201" s="26">
        <f>IFERROR(TRIM(INDEX(Requests!$A201:$AN201,MATCH(Lists!$B$9,Requests!$A$1:$AN$1,0))&amp;""),"")</f>
        <v/>
      </c>
      <c r="O201" s="26">
        <f>IFERROR(TRIM(INDEX(Requests!$A201:$AN201,MATCH(Lists!$B$11,Requests!$A$1:$AN$1,0))&amp;""),"")</f>
        <v/>
      </c>
      <c r="P201" s="26">
        <f>IFERROR(TRIM(INDEX(Requests!$A201:$AN201,MATCH(Lists!$B$10,Requests!$A$1:$AN$1,0))&amp;""),"")</f>
        <v/>
      </c>
      <c r="Q201" s="29">
        <f>IF($A201="","",IFERROR(N(INDEX('Your rates'!$C$6:$C$11,MATCH($J201,'Your rates'!$B$6:$B$11,0))),0))</f>
        <v/>
      </c>
      <c r="R201" s="29">
        <f>IF($A201="","",IFERROR(N(INDEX('Your rates'!$C$12:$C$17,MATCH($K201,'Your rates'!$B$12:$B$17,0))),0))</f>
        <v/>
      </c>
      <c r="S201" s="30">
        <f>IF($A201="","",IFERROR(IF(INDEX('Your rates'!$C$18:$C$21,MATCH($M201,'Your rates'!$B$18:$B$21,0))&amp;""="",1,INDEX('Your rates'!$C$18:$C$21,MATCH($M201,'Your rates'!$B$18:$B$21,0))),1))</f>
        <v/>
      </c>
      <c r="T201" s="30">
        <f>IF($A201="","",IFERROR(IF(INDEX('Your rates'!$C$22:$C$25,MATCH($N201,'Your rates'!$B$22:$B$25,0))&amp;""="",1,INDEX('Your rates'!$C$22:$C$25,MATCH($N201,'Your rates'!$B$22:$B$25,0))),1))</f>
        <v/>
      </c>
      <c r="U201" s="30">
        <f>IF($A201="","",IFERROR(IF(INDEX('Your rates'!$C$26:$C$30,MATCH($O201,'Your rates'!$B$26:$B$30,0))&amp;""="",1,INDEX('Your rates'!$C$26:$C$30,MATCH($O201,'Your rates'!$B$26:$B$30,0))),1))</f>
        <v/>
      </c>
      <c r="V201" s="29">
        <f>IF($A201="","",SUMPRODUCT(ISNUMBER(SEARCH('Your rates'!$B$31:$B$36,$P201))*'Your rates'!$C$31:$C$36))</f>
        <v/>
      </c>
    </row>
    <row r="202">
      <c r="A202" s="26">
        <f>IFERROR(TRIM(INDEX(Requests!$A202:$AN202,MATCH(Lists!$B$2,Requests!$A$1:$AN$1,0))&amp;""),"")</f>
        <v/>
      </c>
      <c r="B202" s="26">
        <f>IFERROR(TRIM(INDEX(Requests!$A202:$AN202,MATCH(Lists!$B$3,Requests!$A$1:$AN$1,0))&amp;""),"")</f>
        <v/>
      </c>
      <c r="C202" s="27">
        <f>IF(OR($A202="",$J202="",$K202="",$M202="",$N202="",'Your rates'!$C$5=""),"",ROUND(MAX(N('Your rates'!$C$37),('Your rates'!$C$5+$Q202+$R202)*$S202*$T202*$U202+$V202),2))</f>
        <v/>
      </c>
      <c r="D202" s="27">
        <f>IF(OR($C202="",N('Your rates'!$C$38)=0),"",ROUND($C202*'Your rates'!$C$38,2))</f>
        <v/>
      </c>
      <c r="E202" s="28">
        <f>IF($A202="","",MID(IF($I202=Lists!$B$13,", office or commercial space","")&amp;IF($L202=Lists!$B$14,", size not sure","")&amp;IF($M202=Lists!$B$15,", not cleaned in a while",""),3,200))</f>
        <v/>
      </c>
      <c r="F202" s="28">
        <f>IF($A202="","",MID(IF($J202="",", bedrooms","")&amp;IF($K202="",", bathrooms","")&amp;IF($M202="",", condition","")&amp;IF($N202="",", which clean","")&amp;IF($O202="",", how often",""),3,200))</f>
        <v/>
      </c>
      <c r="G202" s="28">
        <f>IF($A202="","",MID(IF('Your rates'!$C$5="",", base price","")&amp;IF(AND($J202&lt;&gt;"",IFERROR(INDEX('Your rates'!$C$6:$C$11,MATCH($J202,'Your rates'!$B$6:$B$11,0))&amp;"","")=""),", bedrooms","")&amp;IF(AND($K202&lt;&gt;"",IFERROR(INDEX('Your rates'!$C$12:$C$17,MATCH($K202,'Your rates'!$B$12:$B$17,0))&amp;"","")=""),", bathrooms","")&amp;IF(AND($M202&lt;&gt;"",IFERROR(INDEX('Your rates'!$C$18:$C$21,MATCH($M202,'Your rates'!$B$18:$B$21,0))&amp;"","")=""),", condition","")&amp;IF(AND($N202&lt;&gt;"",IFERROR(INDEX('Your rates'!$C$22:$C$25,MATCH($N202,'Your rates'!$B$22:$B$25,0))&amp;"","")=""),", type of clean","")&amp;IF(AND($O202&lt;&gt;"",IFERROR(INDEX('Your rates'!$C$26:$C$30,MATCH($O202,'Your rates'!$B$26:$B$30,0))&amp;"","")=""),", how often",""),3,200))</f>
        <v/>
      </c>
      <c r="H202" s="28">
        <f>IF($A202="","",IF($P202="","",IF(LEN($P202)-LEN(SUBSTITUTE($P202,",",""))+1&gt;SUMPRODUCT(ISNUMBER(SEARCH('Your rates'!$B$31:$B$36,$P202))*1),"Extra not on your list","")))</f>
        <v/>
      </c>
      <c r="I202" s="26">
        <f>IFERROR(TRIM(INDEX(Requests!$A202:$AN202,MATCH(Lists!$B$4,Requests!$A$1:$AN$1,0))&amp;""),"")</f>
        <v/>
      </c>
      <c r="J202" s="26">
        <f>IFERROR(TRIM(INDEX(Requests!$A202:$AN202,MATCH(Lists!$B$5,Requests!$A$1:$AN$1,0))&amp;""),"")</f>
        <v/>
      </c>
      <c r="K202" s="26">
        <f>IFERROR(TRIM(INDEX(Requests!$A202:$AN202,MATCH(Lists!$B$6,Requests!$A$1:$AN$1,0))&amp;""),"")</f>
        <v/>
      </c>
      <c r="L202" s="26">
        <f>IFERROR(TRIM(INDEX(Requests!$A202:$AN202,MATCH(Lists!$B$7,Requests!$A$1:$AN$1,0))&amp;""),"")</f>
        <v/>
      </c>
      <c r="M202" s="26">
        <f>IFERROR(TRIM(INDEX(Requests!$A202:$AN202,MATCH(Lists!$B$8,Requests!$A$1:$AN$1,0))&amp;""),"")</f>
        <v/>
      </c>
      <c r="N202" s="26">
        <f>IFERROR(TRIM(INDEX(Requests!$A202:$AN202,MATCH(Lists!$B$9,Requests!$A$1:$AN$1,0))&amp;""),"")</f>
        <v/>
      </c>
      <c r="O202" s="26">
        <f>IFERROR(TRIM(INDEX(Requests!$A202:$AN202,MATCH(Lists!$B$11,Requests!$A$1:$AN$1,0))&amp;""),"")</f>
        <v/>
      </c>
      <c r="P202" s="26">
        <f>IFERROR(TRIM(INDEX(Requests!$A202:$AN202,MATCH(Lists!$B$10,Requests!$A$1:$AN$1,0))&amp;""),"")</f>
        <v/>
      </c>
      <c r="Q202" s="29">
        <f>IF($A202="","",IFERROR(N(INDEX('Your rates'!$C$6:$C$11,MATCH($J202,'Your rates'!$B$6:$B$11,0))),0))</f>
        <v/>
      </c>
      <c r="R202" s="29">
        <f>IF($A202="","",IFERROR(N(INDEX('Your rates'!$C$12:$C$17,MATCH($K202,'Your rates'!$B$12:$B$17,0))),0))</f>
        <v/>
      </c>
      <c r="S202" s="30">
        <f>IF($A202="","",IFERROR(IF(INDEX('Your rates'!$C$18:$C$21,MATCH($M202,'Your rates'!$B$18:$B$21,0))&amp;""="",1,INDEX('Your rates'!$C$18:$C$21,MATCH($M202,'Your rates'!$B$18:$B$21,0))),1))</f>
        <v/>
      </c>
      <c r="T202" s="30">
        <f>IF($A202="","",IFERROR(IF(INDEX('Your rates'!$C$22:$C$25,MATCH($N202,'Your rates'!$B$22:$B$25,0))&amp;""="",1,INDEX('Your rates'!$C$22:$C$25,MATCH($N202,'Your rates'!$B$22:$B$25,0))),1))</f>
        <v/>
      </c>
      <c r="U202" s="30">
        <f>IF($A202="","",IFERROR(IF(INDEX('Your rates'!$C$26:$C$30,MATCH($O202,'Your rates'!$B$26:$B$30,0))&amp;""="",1,INDEX('Your rates'!$C$26:$C$30,MATCH($O202,'Your rates'!$B$26:$B$30,0))),1))</f>
        <v/>
      </c>
      <c r="V202" s="29">
        <f>IF($A202="","",SUMPRODUCT(ISNUMBER(SEARCH('Your rates'!$B$31:$B$36,$P202))*'Your rates'!$C$31:$C$36))</f>
        <v/>
      </c>
    </row>
    <row r="203">
      <c r="A203" s="26">
        <f>IFERROR(TRIM(INDEX(Requests!$A203:$AN203,MATCH(Lists!$B$2,Requests!$A$1:$AN$1,0))&amp;""),"")</f>
        <v/>
      </c>
      <c r="B203" s="26">
        <f>IFERROR(TRIM(INDEX(Requests!$A203:$AN203,MATCH(Lists!$B$3,Requests!$A$1:$AN$1,0))&amp;""),"")</f>
        <v/>
      </c>
      <c r="C203" s="27">
        <f>IF(OR($A203="",$J203="",$K203="",$M203="",$N203="",'Your rates'!$C$5=""),"",ROUND(MAX(N('Your rates'!$C$37),('Your rates'!$C$5+$Q203+$R203)*$S203*$T203*$U203+$V203),2))</f>
        <v/>
      </c>
      <c r="D203" s="27">
        <f>IF(OR($C203="",N('Your rates'!$C$38)=0),"",ROUND($C203*'Your rates'!$C$38,2))</f>
        <v/>
      </c>
      <c r="E203" s="28">
        <f>IF($A203="","",MID(IF($I203=Lists!$B$13,", office or commercial space","")&amp;IF($L203=Lists!$B$14,", size not sure","")&amp;IF($M203=Lists!$B$15,", not cleaned in a while",""),3,200))</f>
        <v/>
      </c>
      <c r="F203" s="28">
        <f>IF($A203="","",MID(IF($J203="",", bedrooms","")&amp;IF($K203="",", bathrooms","")&amp;IF($M203="",", condition","")&amp;IF($N203="",", which clean","")&amp;IF($O203="",", how often",""),3,200))</f>
        <v/>
      </c>
      <c r="G203" s="28">
        <f>IF($A203="","",MID(IF('Your rates'!$C$5="",", base price","")&amp;IF(AND($J203&lt;&gt;"",IFERROR(INDEX('Your rates'!$C$6:$C$11,MATCH($J203,'Your rates'!$B$6:$B$11,0))&amp;"","")=""),", bedrooms","")&amp;IF(AND($K203&lt;&gt;"",IFERROR(INDEX('Your rates'!$C$12:$C$17,MATCH($K203,'Your rates'!$B$12:$B$17,0))&amp;"","")=""),", bathrooms","")&amp;IF(AND($M203&lt;&gt;"",IFERROR(INDEX('Your rates'!$C$18:$C$21,MATCH($M203,'Your rates'!$B$18:$B$21,0))&amp;"","")=""),", condition","")&amp;IF(AND($N203&lt;&gt;"",IFERROR(INDEX('Your rates'!$C$22:$C$25,MATCH($N203,'Your rates'!$B$22:$B$25,0))&amp;"","")=""),", type of clean","")&amp;IF(AND($O203&lt;&gt;"",IFERROR(INDEX('Your rates'!$C$26:$C$30,MATCH($O203,'Your rates'!$B$26:$B$30,0))&amp;"","")=""),", how often",""),3,200))</f>
        <v/>
      </c>
      <c r="H203" s="28">
        <f>IF($A203="","",IF($P203="","",IF(LEN($P203)-LEN(SUBSTITUTE($P203,",",""))+1&gt;SUMPRODUCT(ISNUMBER(SEARCH('Your rates'!$B$31:$B$36,$P203))*1),"Extra not on your list","")))</f>
        <v/>
      </c>
      <c r="I203" s="26">
        <f>IFERROR(TRIM(INDEX(Requests!$A203:$AN203,MATCH(Lists!$B$4,Requests!$A$1:$AN$1,0))&amp;""),"")</f>
        <v/>
      </c>
      <c r="J203" s="26">
        <f>IFERROR(TRIM(INDEX(Requests!$A203:$AN203,MATCH(Lists!$B$5,Requests!$A$1:$AN$1,0))&amp;""),"")</f>
        <v/>
      </c>
      <c r="K203" s="26">
        <f>IFERROR(TRIM(INDEX(Requests!$A203:$AN203,MATCH(Lists!$B$6,Requests!$A$1:$AN$1,0))&amp;""),"")</f>
        <v/>
      </c>
      <c r="L203" s="26">
        <f>IFERROR(TRIM(INDEX(Requests!$A203:$AN203,MATCH(Lists!$B$7,Requests!$A$1:$AN$1,0))&amp;""),"")</f>
        <v/>
      </c>
      <c r="M203" s="26">
        <f>IFERROR(TRIM(INDEX(Requests!$A203:$AN203,MATCH(Lists!$B$8,Requests!$A$1:$AN$1,0))&amp;""),"")</f>
        <v/>
      </c>
      <c r="N203" s="26">
        <f>IFERROR(TRIM(INDEX(Requests!$A203:$AN203,MATCH(Lists!$B$9,Requests!$A$1:$AN$1,0))&amp;""),"")</f>
        <v/>
      </c>
      <c r="O203" s="26">
        <f>IFERROR(TRIM(INDEX(Requests!$A203:$AN203,MATCH(Lists!$B$11,Requests!$A$1:$AN$1,0))&amp;""),"")</f>
        <v/>
      </c>
      <c r="P203" s="26">
        <f>IFERROR(TRIM(INDEX(Requests!$A203:$AN203,MATCH(Lists!$B$10,Requests!$A$1:$AN$1,0))&amp;""),"")</f>
        <v/>
      </c>
      <c r="Q203" s="29">
        <f>IF($A203="","",IFERROR(N(INDEX('Your rates'!$C$6:$C$11,MATCH($J203,'Your rates'!$B$6:$B$11,0))),0))</f>
        <v/>
      </c>
      <c r="R203" s="29">
        <f>IF($A203="","",IFERROR(N(INDEX('Your rates'!$C$12:$C$17,MATCH($K203,'Your rates'!$B$12:$B$17,0))),0))</f>
        <v/>
      </c>
      <c r="S203" s="30">
        <f>IF($A203="","",IFERROR(IF(INDEX('Your rates'!$C$18:$C$21,MATCH($M203,'Your rates'!$B$18:$B$21,0))&amp;""="",1,INDEX('Your rates'!$C$18:$C$21,MATCH($M203,'Your rates'!$B$18:$B$21,0))),1))</f>
        <v/>
      </c>
      <c r="T203" s="30">
        <f>IF($A203="","",IFERROR(IF(INDEX('Your rates'!$C$22:$C$25,MATCH($N203,'Your rates'!$B$22:$B$25,0))&amp;""="",1,INDEX('Your rates'!$C$22:$C$25,MATCH($N203,'Your rates'!$B$22:$B$25,0))),1))</f>
        <v/>
      </c>
      <c r="U203" s="30">
        <f>IF($A203="","",IFERROR(IF(INDEX('Your rates'!$C$26:$C$30,MATCH($O203,'Your rates'!$B$26:$B$30,0))&amp;""="",1,INDEX('Your rates'!$C$26:$C$30,MATCH($O203,'Your rates'!$B$26:$B$30,0))),1))</f>
        <v/>
      </c>
      <c r="V203" s="29">
        <f>IF($A203="","",SUMPRODUCT(ISNUMBER(SEARCH('Your rates'!$B$31:$B$36,$P203))*'Your rates'!$C$31:$C$36))</f>
        <v/>
      </c>
    </row>
    <row r="204">
      <c r="A204" s="26">
        <f>IFERROR(TRIM(INDEX(Requests!$A204:$AN204,MATCH(Lists!$B$2,Requests!$A$1:$AN$1,0))&amp;""),"")</f>
        <v/>
      </c>
      <c r="B204" s="26">
        <f>IFERROR(TRIM(INDEX(Requests!$A204:$AN204,MATCH(Lists!$B$3,Requests!$A$1:$AN$1,0))&amp;""),"")</f>
        <v/>
      </c>
      <c r="C204" s="27">
        <f>IF(OR($A204="",$J204="",$K204="",$M204="",$N204="",'Your rates'!$C$5=""),"",ROUND(MAX(N('Your rates'!$C$37),('Your rates'!$C$5+$Q204+$R204)*$S204*$T204*$U204+$V204),2))</f>
        <v/>
      </c>
      <c r="D204" s="27">
        <f>IF(OR($C204="",N('Your rates'!$C$38)=0),"",ROUND($C204*'Your rates'!$C$38,2))</f>
        <v/>
      </c>
      <c r="E204" s="28">
        <f>IF($A204="","",MID(IF($I204=Lists!$B$13,", office or commercial space","")&amp;IF($L204=Lists!$B$14,", size not sure","")&amp;IF($M204=Lists!$B$15,", not cleaned in a while",""),3,200))</f>
        <v/>
      </c>
      <c r="F204" s="28">
        <f>IF($A204="","",MID(IF($J204="",", bedrooms","")&amp;IF($K204="",", bathrooms","")&amp;IF($M204="",", condition","")&amp;IF($N204="",", which clean","")&amp;IF($O204="",", how often",""),3,200))</f>
        <v/>
      </c>
      <c r="G204" s="28">
        <f>IF($A204="","",MID(IF('Your rates'!$C$5="",", base price","")&amp;IF(AND($J204&lt;&gt;"",IFERROR(INDEX('Your rates'!$C$6:$C$11,MATCH($J204,'Your rates'!$B$6:$B$11,0))&amp;"","")=""),", bedrooms","")&amp;IF(AND($K204&lt;&gt;"",IFERROR(INDEX('Your rates'!$C$12:$C$17,MATCH($K204,'Your rates'!$B$12:$B$17,0))&amp;"","")=""),", bathrooms","")&amp;IF(AND($M204&lt;&gt;"",IFERROR(INDEX('Your rates'!$C$18:$C$21,MATCH($M204,'Your rates'!$B$18:$B$21,0))&amp;"","")=""),", condition","")&amp;IF(AND($N204&lt;&gt;"",IFERROR(INDEX('Your rates'!$C$22:$C$25,MATCH($N204,'Your rates'!$B$22:$B$25,0))&amp;"","")=""),", type of clean","")&amp;IF(AND($O204&lt;&gt;"",IFERROR(INDEX('Your rates'!$C$26:$C$30,MATCH($O204,'Your rates'!$B$26:$B$30,0))&amp;"","")=""),", how often",""),3,200))</f>
        <v/>
      </c>
      <c r="H204" s="28">
        <f>IF($A204="","",IF($P204="","",IF(LEN($P204)-LEN(SUBSTITUTE($P204,",",""))+1&gt;SUMPRODUCT(ISNUMBER(SEARCH('Your rates'!$B$31:$B$36,$P204))*1),"Extra not on your list","")))</f>
        <v/>
      </c>
      <c r="I204" s="26">
        <f>IFERROR(TRIM(INDEX(Requests!$A204:$AN204,MATCH(Lists!$B$4,Requests!$A$1:$AN$1,0))&amp;""),"")</f>
        <v/>
      </c>
      <c r="J204" s="26">
        <f>IFERROR(TRIM(INDEX(Requests!$A204:$AN204,MATCH(Lists!$B$5,Requests!$A$1:$AN$1,0))&amp;""),"")</f>
        <v/>
      </c>
      <c r="K204" s="26">
        <f>IFERROR(TRIM(INDEX(Requests!$A204:$AN204,MATCH(Lists!$B$6,Requests!$A$1:$AN$1,0))&amp;""),"")</f>
        <v/>
      </c>
      <c r="L204" s="26">
        <f>IFERROR(TRIM(INDEX(Requests!$A204:$AN204,MATCH(Lists!$B$7,Requests!$A$1:$AN$1,0))&amp;""),"")</f>
        <v/>
      </c>
      <c r="M204" s="26">
        <f>IFERROR(TRIM(INDEX(Requests!$A204:$AN204,MATCH(Lists!$B$8,Requests!$A$1:$AN$1,0))&amp;""),"")</f>
        <v/>
      </c>
      <c r="N204" s="26">
        <f>IFERROR(TRIM(INDEX(Requests!$A204:$AN204,MATCH(Lists!$B$9,Requests!$A$1:$AN$1,0))&amp;""),"")</f>
        <v/>
      </c>
      <c r="O204" s="26">
        <f>IFERROR(TRIM(INDEX(Requests!$A204:$AN204,MATCH(Lists!$B$11,Requests!$A$1:$AN$1,0))&amp;""),"")</f>
        <v/>
      </c>
      <c r="P204" s="26">
        <f>IFERROR(TRIM(INDEX(Requests!$A204:$AN204,MATCH(Lists!$B$10,Requests!$A$1:$AN$1,0))&amp;""),"")</f>
        <v/>
      </c>
      <c r="Q204" s="29">
        <f>IF($A204="","",IFERROR(N(INDEX('Your rates'!$C$6:$C$11,MATCH($J204,'Your rates'!$B$6:$B$11,0))),0))</f>
        <v/>
      </c>
      <c r="R204" s="29">
        <f>IF($A204="","",IFERROR(N(INDEX('Your rates'!$C$12:$C$17,MATCH($K204,'Your rates'!$B$12:$B$17,0))),0))</f>
        <v/>
      </c>
      <c r="S204" s="30">
        <f>IF($A204="","",IFERROR(IF(INDEX('Your rates'!$C$18:$C$21,MATCH($M204,'Your rates'!$B$18:$B$21,0))&amp;""="",1,INDEX('Your rates'!$C$18:$C$21,MATCH($M204,'Your rates'!$B$18:$B$21,0))),1))</f>
        <v/>
      </c>
      <c r="T204" s="30">
        <f>IF($A204="","",IFERROR(IF(INDEX('Your rates'!$C$22:$C$25,MATCH($N204,'Your rates'!$B$22:$B$25,0))&amp;""="",1,INDEX('Your rates'!$C$22:$C$25,MATCH($N204,'Your rates'!$B$22:$B$25,0))),1))</f>
        <v/>
      </c>
      <c r="U204" s="30">
        <f>IF($A204="","",IFERROR(IF(INDEX('Your rates'!$C$26:$C$30,MATCH($O204,'Your rates'!$B$26:$B$30,0))&amp;""="",1,INDEX('Your rates'!$C$26:$C$30,MATCH($O204,'Your rates'!$B$26:$B$30,0))),1))</f>
        <v/>
      </c>
      <c r="V204" s="29">
        <f>IF($A204="","",SUMPRODUCT(ISNUMBER(SEARCH('Your rates'!$B$31:$B$36,$P204))*'Your rates'!$C$31:$C$36))</f>
        <v/>
      </c>
    </row>
    <row r="205">
      <c r="A205" s="26">
        <f>IFERROR(TRIM(INDEX(Requests!$A205:$AN205,MATCH(Lists!$B$2,Requests!$A$1:$AN$1,0))&amp;""),"")</f>
        <v/>
      </c>
      <c r="B205" s="26">
        <f>IFERROR(TRIM(INDEX(Requests!$A205:$AN205,MATCH(Lists!$B$3,Requests!$A$1:$AN$1,0))&amp;""),"")</f>
        <v/>
      </c>
      <c r="C205" s="27">
        <f>IF(OR($A205="",$J205="",$K205="",$M205="",$N205="",'Your rates'!$C$5=""),"",ROUND(MAX(N('Your rates'!$C$37),('Your rates'!$C$5+$Q205+$R205)*$S205*$T205*$U205+$V205),2))</f>
        <v/>
      </c>
      <c r="D205" s="27">
        <f>IF(OR($C205="",N('Your rates'!$C$38)=0),"",ROUND($C205*'Your rates'!$C$38,2))</f>
        <v/>
      </c>
      <c r="E205" s="28">
        <f>IF($A205="","",MID(IF($I205=Lists!$B$13,", office or commercial space","")&amp;IF($L205=Lists!$B$14,", size not sure","")&amp;IF($M205=Lists!$B$15,", not cleaned in a while",""),3,200))</f>
        <v/>
      </c>
      <c r="F205" s="28">
        <f>IF($A205="","",MID(IF($J205="",", bedrooms","")&amp;IF($K205="",", bathrooms","")&amp;IF($M205="",", condition","")&amp;IF($N205="",", which clean","")&amp;IF($O205="",", how often",""),3,200))</f>
        <v/>
      </c>
      <c r="G205" s="28">
        <f>IF($A205="","",MID(IF('Your rates'!$C$5="",", base price","")&amp;IF(AND($J205&lt;&gt;"",IFERROR(INDEX('Your rates'!$C$6:$C$11,MATCH($J205,'Your rates'!$B$6:$B$11,0))&amp;"","")=""),", bedrooms","")&amp;IF(AND($K205&lt;&gt;"",IFERROR(INDEX('Your rates'!$C$12:$C$17,MATCH($K205,'Your rates'!$B$12:$B$17,0))&amp;"","")=""),", bathrooms","")&amp;IF(AND($M205&lt;&gt;"",IFERROR(INDEX('Your rates'!$C$18:$C$21,MATCH($M205,'Your rates'!$B$18:$B$21,0))&amp;"","")=""),", condition","")&amp;IF(AND($N205&lt;&gt;"",IFERROR(INDEX('Your rates'!$C$22:$C$25,MATCH($N205,'Your rates'!$B$22:$B$25,0))&amp;"","")=""),", type of clean","")&amp;IF(AND($O205&lt;&gt;"",IFERROR(INDEX('Your rates'!$C$26:$C$30,MATCH($O205,'Your rates'!$B$26:$B$30,0))&amp;"","")=""),", how often",""),3,200))</f>
        <v/>
      </c>
      <c r="H205" s="28">
        <f>IF($A205="","",IF($P205="","",IF(LEN($P205)-LEN(SUBSTITUTE($P205,",",""))+1&gt;SUMPRODUCT(ISNUMBER(SEARCH('Your rates'!$B$31:$B$36,$P205))*1),"Extra not on your list","")))</f>
        <v/>
      </c>
      <c r="I205" s="26">
        <f>IFERROR(TRIM(INDEX(Requests!$A205:$AN205,MATCH(Lists!$B$4,Requests!$A$1:$AN$1,0))&amp;""),"")</f>
        <v/>
      </c>
      <c r="J205" s="26">
        <f>IFERROR(TRIM(INDEX(Requests!$A205:$AN205,MATCH(Lists!$B$5,Requests!$A$1:$AN$1,0))&amp;""),"")</f>
        <v/>
      </c>
      <c r="K205" s="26">
        <f>IFERROR(TRIM(INDEX(Requests!$A205:$AN205,MATCH(Lists!$B$6,Requests!$A$1:$AN$1,0))&amp;""),"")</f>
        <v/>
      </c>
      <c r="L205" s="26">
        <f>IFERROR(TRIM(INDEX(Requests!$A205:$AN205,MATCH(Lists!$B$7,Requests!$A$1:$AN$1,0))&amp;""),"")</f>
        <v/>
      </c>
      <c r="M205" s="26">
        <f>IFERROR(TRIM(INDEX(Requests!$A205:$AN205,MATCH(Lists!$B$8,Requests!$A$1:$AN$1,0))&amp;""),"")</f>
        <v/>
      </c>
      <c r="N205" s="26">
        <f>IFERROR(TRIM(INDEX(Requests!$A205:$AN205,MATCH(Lists!$B$9,Requests!$A$1:$AN$1,0))&amp;""),"")</f>
        <v/>
      </c>
      <c r="O205" s="26">
        <f>IFERROR(TRIM(INDEX(Requests!$A205:$AN205,MATCH(Lists!$B$11,Requests!$A$1:$AN$1,0))&amp;""),"")</f>
        <v/>
      </c>
      <c r="P205" s="26">
        <f>IFERROR(TRIM(INDEX(Requests!$A205:$AN205,MATCH(Lists!$B$10,Requests!$A$1:$AN$1,0))&amp;""),"")</f>
        <v/>
      </c>
      <c r="Q205" s="29">
        <f>IF($A205="","",IFERROR(N(INDEX('Your rates'!$C$6:$C$11,MATCH($J205,'Your rates'!$B$6:$B$11,0))),0))</f>
        <v/>
      </c>
      <c r="R205" s="29">
        <f>IF($A205="","",IFERROR(N(INDEX('Your rates'!$C$12:$C$17,MATCH($K205,'Your rates'!$B$12:$B$17,0))),0))</f>
        <v/>
      </c>
      <c r="S205" s="30">
        <f>IF($A205="","",IFERROR(IF(INDEX('Your rates'!$C$18:$C$21,MATCH($M205,'Your rates'!$B$18:$B$21,0))&amp;""="",1,INDEX('Your rates'!$C$18:$C$21,MATCH($M205,'Your rates'!$B$18:$B$21,0))),1))</f>
        <v/>
      </c>
      <c r="T205" s="30">
        <f>IF($A205="","",IFERROR(IF(INDEX('Your rates'!$C$22:$C$25,MATCH($N205,'Your rates'!$B$22:$B$25,0))&amp;""="",1,INDEX('Your rates'!$C$22:$C$25,MATCH($N205,'Your rates'!$B$22:$B$25,0))),1))</f>
        <v/>
      </c>
      <c r="U205" s="30">
        <f>IF($A205="","",IFERROR(IF(INDEX('Your rates'!$C$26:$C$30,MATCH($O205,'Your rates'!$B$26:$B$30,0))&amp;""="",1,INDEX('Your rates'!$C$26:$C$30,MATCH($O205,'Your rates'!$B$26:$B$30,0))),1))</f>
        <v/>
      </c>
      <c r="V205" s="29">
        <f>IF($A205="","",SUMPRODUCT(ISNUMBER(SEARCH('Your rates'!$B$31:$B$36,$P205))*'Your rates'!$C$31:$C$36))</f>
        <v/>
      </c>
    </row>
    <row r="206">
      <c r="A206" s="26">
        <f>IFERROR(TRIM(INDEX(Requests!$A206:$AN206,MATCH(Lists!$B$2,Requests!$A$1:$AN$1,0))&amp;""),"")</f>
        <v/>
      </c>
      <c r="B206" s="26">
        <f>IFERROR(TRIM(INDEX(Requests!$A206:$AN206,MATCH(Lists!$B$3,Requests!$A$1:$AN$1,0))&amp;""),"")</f>
        <v/>
      </c>
      <c r="C206" s="27">
        <f>IF(OR($A206="",$J206="",$K206="",$M206="",$N206="",'Your rates'!$C$5=""),"",ROUND(MAX(N('Your rates'!$C$37),('Your rates'!$C$5+$Q206+$R206)*$S206*$T206*$U206+$V206),2))</f>
        <v/>
      </c>
      <c r="D206" s="27">
        <f>IF(OR($C206="",N('Your rates'!$C$38)=0),"",ROUND($C206*'Your rates'!$C$38,2))</f>
        <v/>
      </c>
      <c r="E206" s="28">
        <f>IF($A206="","",MID(IF($I206=Lists!$B$13,", office or commercial space","")&amp;IF($L206=Lists!$B$14,", size not sure","")&amp;IF($M206=Lists!$B$15,", not cleaned in a while",""),3,200))</f>
        <v/>
      </c>
      <c r="F206" s="28">
        <f>IF($A206="","",MID(IF($J206="",", bedrooms","")&amp;IF($K206="",", bathrooms","")&amp;IF($M206="",", condition","")&amp;IF($N206="",", which clean","")&amp;IF($O206="",", how often",""),3,200))</f>
        <v/>
      </c>
      <c r="G206" s="28">
        <f>IF($A206="","",MID(IF('Your rates'!$C$5="",", base price","")&amp;IF(AND($J206&lt;&gt;"",IFERROR(INDEX('Your rates'!$C$6:$C$11,MATCH($J206,'Your rates'!$B$6:$B$11,0))&amp;"","")=""),", bedrooms","")&amp;IF(AND($K206&lt;&gt;"",IFERROR(INDEX('Your rates'!$C$12:$C$17,MATCH($K206,'Your rates'!$B$12:$B$17,0))&amp;"","")=""),", bathrooms","")&amp;IF(AND($M206&lt;&gt;"",IFERROR(INDEX('Your rates'!$C$18:$C$21,MATCH($M206,'Your rates'!$B$18:$B$21,0))&amp;"","")=""),", condition","")&amp;IF(AND($N206&lt;&gt;"",IFERROR(INDEX('Your rates'!$C$22:$C$25,MATCH($N206,'Your rates'!$B$22:$B$25,0))&amp;"","")=""),", type of clean","")&amp;IF(AND($O206&lt;&gt;"",IFERROR(INDEX('Your rates'!$C$26:$C$30,MATCH($O206,'Your rates'!$B$26:$B$30,0))&amp;"","")=""),", how often",""),3,200))</f>
        <v/>
      </c>
      <c r="H206" s="28">
        <f>IF($A206="","",IF($P206="","",IF(LEN($P206)-LEN(SUBSTITUTE($P206,",",""))+1&gt;SUMPRODUCT(ISNUMBER(SEARCH('Your rates'!$B$31:$B$36,$P206))*1),"Extra not on your list","")))</f>
        <v/>
      </c>
      <c r="I206" s="26">
        <f>IFERROR(TRIM(INDEX(Requests!$A206:$AN206,MATCH(Lists!$B$4,Requests!$A$1:$AN$1,0))&amp;""),"")</f>
        <v/>
      </c>
      <c r="J206" s="26">
        <f>IFERROR(TRIM(INDEX(Requests!$A206:$AN206,MATCH(Lists!$B$5,Requests!$A$1:$AN$1,0))&amp;""),"")</f>
        <v/>
      </c>
      <c r="K206" s="26">
        <f>IFERROR(TRIM(INDEX(Requests!$A206:$AN206,MATCH(Lists!$B$6,Requests!$A$1:$AN$1,0))&amp;""),"")</f>
        <v/>
      </c>
      <c r="L206" s="26">
        <f>IFERROR(TRIM(INDEX(Requests!$A206:$AN206,MATCH(Lists!$B$7,Requests!$A$1:$AN$1,0))&amp;""),"")</f>
        <v/>
      </c>
      <c r="M206" s="26">
        <f>IFERROR(TRIM(INDEX(Requests!$A206:$AN206,MATCH(Lists!$B$8,Requests!$A$1:$AN$1,0))&amp;""),"")</f>
        <v/>
      </c>
      <c r="N206" s="26">
        <f>IFERROR(TRIM(INDEX(Requests!$A206:$AN206,MATCH(Lists!$B$9,Requests!$A$1:$AN$1,0))&amp;""),"")</f>
        <v/>
      </c>
      <c r="O206" s="26">
        <f>IFERROR(TRIM(INDEX(Requests!$A206:$AN206,MATCH(Lists!$B$11,Requests!$A$1:$AN$1,0))&amp;""),"")</f>
        <v/>
      </c>
      <c r="P206" s="26">
        <f>IFERROR(TRIM(INDEX(Requests!$A206:$AN206,MATCH(Lists!$B$10,Requests!$A$1:$AN$1,0))&amp;""),"")</f>
        <v/>
      </c>
      <c r="Q206" s="29">
        <f>IF($A206="","",IFERROR(N(INDEX('Your rates'!$C$6:$C$11,MATCH($J206,'Your rates'!$B$6:$B$11,0))),0))</f>
        <v/>
      </c>
      <c r="R206" s="29">
        <f>IF($A206="","",IFERROR(N(INDEX('Your rates'!$C$12:$C$17,MATCH($K206,'Your rates'!$B$12:$B$17,0))),0))</f>
        <v/>
      </c>
      <c r="S206" s="30">
        <f>IF($A206="","",IFERROR(IF(INDEX('Your rates'!$C$18:$C$21,MATCH($M206,'Your rates'!$B$18:$B$21,0))&amp;""="",1,INDEX('Your rates'!$C$18:$C$21,MATCH($M206,'Your rates'!$B$18:$B$21,0))),1))</f>
        <v/>
      </c>
      <c r="T206" s="30">
        <f>IF($A206="","",IFERROR(IF(INDEX('Your rates'!$C$22:$C$25,MATCH($N206,'Your rates'!$B$22:$B$25,0))&amp;""="",1,INDEX('Your rates'!$C$22:$C$25,MATCH($N206,'Your rates'!$B$22:$B$25,0))),1))</f>
        <v/>
      </c>
      <c r="U206" s="30">
        <f>IF($A206="","",IFERROR(IF(INDEX('Your rates'!$C$26:$C$30,MATCH($O206,'Your rates'!$B$26:$B$30,0))&amp;""="",1,INDEX('Your rates'!$C$26:$C$30,MATCH($O206,'Your rates'!$B$26:$B$30,0))),1))</f>
        <v/>
      </c>
      <c r="V206" s="29">
        <f>IF($A206="","",SUMPRODUCT(ISNUMBER(SEARCH('Your rates'!$B$31:$B$36,$P206))*'Your rates'!$C$31:$C$36))</f>
        <v/>
      </c>
    </row>
    <row r="207">
      <c r="A207" s="26">
        <f>IFERROR(TRIM(INDEX(Requests!$A207:$AN207,MATCH(Lists!$B$2,Requests!$A$1:$AN$1,0))&amp;""),"")</f>
        <v/>
      </c>
      <c r="B207" s="26">
        <f>IFERROR(TRIM(INDEX(Requests!$A207:$AN207,MATCH(Lists!$B$3,Requests!$A$1:$AN$1,0))&amp;""),"")</f>
        <v/>
      </c>
      <c r="C207" s="27">
        <f>IF(OR($A207="",$J207="",$K207="",$M207="",$N207="",'Your rates'!$C$5=""),"",ROUND(MAX(N('Your rates'!$C$37),('Your rates'!$C$5+$Q207+$R207)*$S207*$T207*$U207+$V207),2))</f>
        <v/>
      </c>
      <c r="D207" s="27">
        <f>IF(OR($C207="",N('Your rates'!$C$38)=0),"",ROUND($C207*'Your rates'!$C$38,2))</f>
        <v/>
      </c>
      <c r="E207" s="28">
        <f>IF($A207="","",MID(IF($I207=Lists!$B$13,", office or commercial space","")&amp;IF($L207=Lists!$B$14,", size not sure","")&amp;IF($M207=Lists!$B$15,", not cleaned in a while",""),3,200))</f>
        <v/>
      </c>
      <c r="F207" s="28">
        <f>IF($A207="","",MID(IF($J207="",", bedrooms","")&amp;IF($K207="",", bathrooms","")&amp;IF($M207="",", condition","")&amp;IF($N207="",", which clean","")&amp;IF($O207="",", how often",""),3,200))</f>
        <v/>
      </c>
      <c r="G207" s="28">
        <f>IF($A207="","",MID(IF('Your rates'!$C$5="",", base price","")&amp;IF(AND($J207&lt;&gt;"",IFERROR(INDEX('Your rates'!$C$6:$C$11,MATCH($J207,'Your rates'!$B$6:$B$11,0))&amp;"","")=""),", bedrooms","")&amp;IF(AND($K207&lt;&gt;"",IFERROR(INDEX('Your rates'!$C$12:$C$17,MATCH($K207,'Your rates'!$B$12:$B$17,0))&amp;"","")=""),", bathrooms","")&amp;IF(AND($M207&lt;&gt;"",IFERROR(INDEX('Your rates'!$C$18:$C$21,MATCH($M207,'Your rates'!$B$18:$B$21,0))&amp;"","")=""),", condition","")&amp;IF(AND($N207&lt;&gt;"",IFERROR(INDEX('Your rates'!$C$22:$C$25,MATCH($N207,'Your rates'!$B$22:$B$25,0))&amp;"","")=""),", type of clean","")&amp;IF(AND($O207&lt;&gt;"",IFERROR(INDEX('Your rates'!$C$26:$C$30,MATCH($O207,'Your rates'!$B$26:$B$30,0))&amp;"","")=""),", how often",""),3,200))</f>
        <v/>
      </c>
      <c r="H207" s="28">
        <f>IF($A207="","",IF($P207="","",IF(LEN($P207)-LEN(SUBSTITUTE($P207,",",""))+1&gt;SUMPRODUCT(ISNUMBER(SEARCH('Your rates'!$B$31:$B$36,$P207))*1),"Extra not on your list","")))</f>
        <v/>
      </c>
      <c r="I207" s="26">
        <f>IFERROR(TRIM(INDEX(Requests!$A207:$AN207,MATCH(Lists!$B$4,Requests!$A$1:$AN$1,0))&amp;""),"")</f>
        <v/>
      </c>
      <c r="J207" s="26">
        <f>IFERROR(TRIM(INDEX(Requests!$A207:$AN207,MATCH(Lists!$B$5,Requests!$A$1:$AN$1,0))&amp;""),"")</f>
        <v/>
      </c>
      <c r="K207" s="26">
        <f>IFERROR(TRIM(INDEX(Requests!$A207:$AN207,MATCH(Lists!$B$6,Requests!$A$1:$AN$1,0))&amp;""),"")</f>
        <v/>
      </c>
      <c r="L207" s="26">
        <f>IFERROR(TRIM(INDEX(Requests!$A207:$AN207,MATCH(Lists!$B$7,Requests!$A$1:$AN$1,0))&amp;""),"")</f>
        <v/>
      </c>
      <c r="M207" s="26">
        <f>IFERROR(TRIM(INDEX(Requests!$A207:$AN207,MATCH(Lists!$B$8,Requests!$A$1:$AN$1,0))&amp;""),"")</f>
        <v/>
      </c>
      <c r="N207" s="26">
        <f>IFERROR(TRIM(INDEX(Requests!$A207:$AN207,MATCH(Lists!$B$9,Requests!$A$1:$AN$1,0))&amp;""),"")</f>
        <v/>
      </c>
      <c r="O207" s="26">
        <f>IFERROR(TRIM(INDEX(Requests!$A207:$AN207,MATCH(Lists!$B$11,Requests!$A$1:$AN$1,0))&amp;""),"")</f>
        <v/>
      </c>
      <c r="P207" s="26">
        <f>IFERROR(TRIM(INDEX(Requests!$A207:$AN207,MATCH(Lists!$B$10,Requests!$A$1:$AN$1,0))&amp;""),"")</f>
        <v/>
      </c>
      <c r="Q207" s="29">
        <f>IF($A207="","",IFERROR(N(INDEX('Your rates'!$C$6:$C$11,MATCH($J207,'Your rates'!$B$6:$B$11,0))),0))</f>
        <v/>
      </c>
      <c r="R207" s="29">
        <f>IF($A207="","",IFERROR(N(INDEX('Your rates'!$C$12:$C$17,MATCH($K207,'Your rates'!$B$12:$B$17,0))),0))</f>
        <v/>
      </c>
      <c r="S207" s="30">
        <f>IF($A207="","",IFERROR(IF(INDEX('Your rates'!$C$18:$C$21,MATCH($M207,'Your rates'!$B$18:$B$21,0))&amp;""="",1,INDEX('Your rates'!$C$18:$C$21,MATCH($M207,'Your rates'!$B$18:$B$21,0))),1))</f>
        <v/>
      </c>
      <c r="T207" s="30">
        <f>IF($A207="","",IFERROR(IF(INDEX('Your rates'!$C$22:$C$25,MATCH($N207,'Your rates'!$B$22:$B$25,0))&amp;""="",1,INDEX('Your rates'!$C$22:$C$25,MATCH($N207,'Your rates'!$B$22:$B$25,0))),1))</f>
        <v/>
      </c>
      <c r="U207" s="30">
        <f>IF($A207="","",IFERROR(IF(INDEX('Your rates'!$C$26:$C$30,MATCH($O207,'Your rates'!$B$26:$B$30,0))&amp;""="",1,INDEX('Your rates'!$C$26:$C$30,MATCH($O207,'Your rates'!$B$26:$B$30,0))),1))</f>
        <v/>
      </c>
      <c r="V207" s="29">
        <f>IF($A207="","",SUMPRODUCT(ISNUMBER(SEARCH('Your rates'!$B$31:$B$36,$P207))*'Your rates'!$C$31:$C$36))</f>
        <v/>
      </c>
    </row>
    <row r="208">
      <c r="A208" s="26">
        <f>IFERROR(TRIM(INDEX(Requests!$A208:$AN208,MATCH(Lists!$B$2,Requests!$A$1:$AN$1,0))&amp;""),"")</f>
        <v/>
      </c>
      <c r="B208" s="26">
        <f>IFERROR(TRIM(INDEX(Requests!$A208:$AN208,MATCH(Lists!$B$3,Requests!$A$1:$AN$1,0))&amp;""),"")</f>
        <v/>
      </c>
      <c r="C208" s="27">
        <f>IF(OR($A208="",$J208="",$K208="",$M208="",$N208="",'Your rates'!$C$5=""),"",ROUND(MAX(N('Your rates'!$C$37),('Your rates'!$C$5+$Q208+$R208)*$S208*$T208*$U208+$V208),2))</f>
        <v/>
      </c>
      <c r="D208" s="27">
        <f>IF(OR($C208="",N('Your rates'!$C$38)=0),"",ROUND($C208*'Your rates'!$C$38,2))</f>
        <v/>
      </c>
      <c r="E208" s="28">
        <f>IF($A208="","",MID(IF($I208=Lists!$B$13,", office or commercial space","")&amp;IF($L208=Lists!$B$14,", size not sure","")&amp;IF($M208=Lists!$B$15,", not cleaned in a while",""),3,200))</f>
        <v/>
      </c>
      <c r="F208" s="28">
        <f>IF($A208="","",MID(IF($J208="",", bedrooms","")&amp;IF($K208="",", bathrooms","")&amp;IF($M208="",", condition","")&amp;IF($N208="",", which clean","")&amp;IF($O208="",", how often",""),3,200))</f>
        <v/>
      </c>
      <c r="G208" s="28">
        <f>IF($A208="","",MID(IF('Your rates'!$C$5="",", base price","")&amp;IF(AND($J208&lt;&gt;"",IFERROR(INDEX('Your rates'!$C$6:$C$11,MATCH($J208,'Your rates'!$B$6:$B$11,0))&amp;"","")=""),", bedrooms","")&amp;IF(AND($K208&lt;&gt;"",IFERROR(INDEX('Your rates'!$C$12:$C$17,MATCH($K208,'Your rates'!$B$12:$B$17,0))&amp;"","")=""),", bathrooms","")&amp;IF(AND($M208&lt;&gt;"",IFERROR(INDEX('Your rates'!$C$18:$C$21,MATCH($M208,'Your rates'!$B$18:$B$21,0))&amp;"","")=""),", condition","")&amp;IF(AND($N208&lt;&gt;"",IFERROR(INDEX('Your rates'!$C$22:$C$25,MATCH($N208,'Your rates'!$B$22:$B$25,0))&amp;"","")=""),", type of clean","")&amp;IF(AND($O208&lt;&gt;"",IFERROR(INDEX('Your rates'!$C$26:$C$30,MATCH($O208,'Your rates'!$B$26:$B$30,0))&amp;"","")=""),", how often",""),3,200))</f>
        <v/>
      </c>
      <c r="H208" s="28">
        <f>IF($A208="","",IF($P208="","",IF(LEN($P208)-LEN(SUBSTITUTE($P208,",",""))+1&gt;SUMPRODUCT(ISNUMBER(SEARCH('Your rates'!$B$31:$B$36,$P208))*1),"Extra not on your list","")))</f>
        <v/>
      </c>
      <c r="I208" s="26">
        <f>IFERROR(TRIM(INDEX(Requests!$A208:$AN208,MATCH(Lists!$B$4,Requests!$A$1:$AN$1,0))&amp;""),"")</f>
        <v/>
      </c>
      <c r="J208" s="26">
        <f>IFERROR(TRIM(INDEX(Requests!$A208:$AN208,MATCH(Lists!$B$5,Requests!$A$1:$AN$1,0))&amp;""),"")</f>
        <v/>
      </c>
      <c r="K208" s="26">
        <f>IFERROR(TRIM(INDEX(Requests!$A208:$AN208,MATCH(Lists!$B$6,Requests!$A$1:$AN$1,0))&amp;""),"")</f>
        <v/>
      </c>
      <c r="L208" s="26">
        <f>IFERROR(TRIM(INDEX(Requests!$A208:$AN208,MATCH(Lists!$B$7,Requests!$A$1:$AN$1,0))&amp;""),"")</f>
        <v/>
      </c>
      <c r="M208" s="26">
        <f>IFERROR(TRIM(INDEX(Requests!$A208:$AN208,MATCH(Lists!$B$8,Requests!$A$1:$AN$1,0))&amp;""),"")</f>
        <v/>
      </c>
      <c r="N208" s="26">
        <f>IFERROR(TRIM(INDEX(Requests!$A208:$AN208,MATCH(Lists!$B$9,Requests!$A$1:$AN$1,0))&amp;""),"")</f>
        <v/>
      </c>
      <c r="O208" s="26">
        <f>IFERROR(TRIM(INDEX(Requests!$A208:$AN208,MATCH(Lists!$B$11,Requests!$A$1:$AN$1,0))&amp;""),"")</f>
        <v/>
      </c>
      <c r="P208" s="26">
        <f>IFERROR(TRIM(INDEX(Requests!$A208:$AN208,MATCH(Lists!$B$10,Requests!$A$1:$AN$1,0))&amp;""),"")</f>
        <v/>
      </c>
      <c r="Q208" s="29">
        <f>IF($A208="","",IFERROR(N(INDEX('Your rates'!$C$6:$C$11,MATCH($J208,'Your rates'!$B$6:$B$11,0))),0))</f>
        <v/>
      </c>
      <c r="R208" s="29">
        <f>IF($A208="","",IFERROR(N(INDEX('Your rates'!$C$12:$C$17,MATCH($K208,'Your rates'!$B$12:$B$17,0))),0))</f>
        <v/>
      </c>
      <c r="S208" s="30">
        <f>IF($A208="","",IFERROR(IF(INDEX('Your rates'!$C$18:$C$21,MATCH($M208,'Your rates'!$B$18:$B$21,0))&amp;""="",1,INDEX('Your rates'!$C$18:$C$21,MATCH($M208,'Your rates'!$B$18:$B$21,0))),1))</f>
        <v/>
      </c>
      <c r="T208" s="30">
        <f>IF($A208="","",IFERROR(IF(INDEX('Your rates'!$C$22:$C$25,MATCH($N208,'Your rates'!$B$22:$B$25,0))&amp;""="",1,INDEX('Your rates'!$C$22:$C$25,MATCH($N208,'Your rates'!$B$22:$B$25,0))),1))</f>
        <v/>
      </c>
      <c r="U208" s="30">
        <f>IF($A208="","",IFERROR(IF(INDEX('Your rates'!$C$26:$C$30,MATCH($O208,'Your rates'!$B$26:$B$30,0))&amp;""="",1,INDEX('Your rates'!$C$26:$C$30,MATCH($O208,'Your rates'!$B$26:$B$30,0))),1))</f>
        <v/>
      </c>
      <c r="V208" s="29">
        <f>IF($A208="","",SUMPRODUCT(ISNUMBER(SEARCH('Your rates'!$B$31:$B$36,$P208))*'Your rates'!$C$31:$C$36))</f>
        <v/>
      </c>
    </row>
    <row r="209">
      <c r="A209" s="26">
        <f>IFERROR(TRIM(INDEX(Requests!$A209:$AN209,MATCH(Lists!$B$2,Requests!$A$1:$AN$1,0))&amp;""),"")</f>
        <v/>
      </c>
      <c r="B209" s="26">
        <f>IFERROR(TRIM(INDEX(Requests!$A209:$AN209,MATCH(Lists!$B$3,Requests!$A$1:$AN$1,0))&amp;""),"")</f>
        <v/>
      </c>
      <c r="C209" s="27">
        <f>IF(OR($A209="",$J209="",$K209="",$M209="",$N209="",'Your rates'!$C$5=""),"",ROUND(MAX(N('Your rates'!$C$37),('Your rates'!$C$5+$Q209+$R209)*$S209*$T209*$U209+$V209),2))</f>
        <v/>
      </c>
      <c r="D209" s="27">
        <f>IF(OR($C209="",N('Your rates'!$C$38)=0),"",ROUND($C209*'Your rates'!$C$38,2))</f>
        <v/>
      </c>
      <c r="E209" s="28">
        <f>IF($A209="","",MID(IF($I209=Lists!$B$13,", office or commercial space","")&amp;IF($L209=Lists!$B$14,", size not sure","")&amp;IF($M209=Lists!$B$15,", not cleaned in a while",""),3,200))</f>
        <v/>
      </c>
      <c r="F209" s="28">
        <f>IF($A209="","",MID(IF($J209="",", bedrooms","")&amp;IF($K209="",", bathrooms","")&amp;IF($M209="",", condition","")&amp;IF($N209="",", which clean","")&amp;IF($O209="",", how often",""),3,200))</f>
        <v/>
      </c>
      <c r="G209" s="28">
        <f>IF($A209="","",MID(IF('Your rates'!$C$5="",", base price","")&amp;IF(AND($J209&lt;&gt;"",IFERROR(INDEX('Your rates'!$C$6:$C$11,MATCH($J209,'Your rates'!$B$6:$B$11,0))&amp;"","")=""),", bedrooms","")&amp;IF(AND($K209&lt;&gt;"",IFERROR(INDEX('Your rates'!$C$12:$C$17,MATCH($K209,'Your rates'!$B$12:$B$17,0))&amp;"","")=""),", bathrooms","")&amp;IF(AND($M209&lt;&gt;"",IFERROR(INDEX('Your rates'!$C$18:$C$21,MATCH($M209,'Your rates'!$B$18:$B$21,0))&amp;"","")=""),", condition","")&amp;IF(AND($N209&lt;&gt;"",IFERROR(INDEX('Your rates'!$C$22:$C$25,MATCH($N209,'Your rates'!$B$22:$B$25,0))&amp;"","")=""),", type of clean","")&amp;IF(AND($O209&lt;&gt;"",IFERROR(INDEX('Your rates'!$C$26:$C$30,MATCH($O209,'Your rates'!$B$26:$B$30,0))&amp;"","")=""),", how often",""),3,200))</f>
        <v/>
      </c>
      <c r="H209" s="28">
        <f>IF($A209="","",IF($P209="","",IF(LEN($P209)-LEN(SUBSTITUTE($P209,",",""))+1&gt;SUMPRODUCT(ISNUMBER(SEARCH('Your rates'!$B$31:$B$36,$P209))*1),"Extra not on your list","")))</f>
        <v/>
      </c>
      <c r="I209" s="26">
        <f>IFERROR(TRIM(INDEX(Requests!$A209:$AN209,MATCH(Lists!$B$4,Requests!$A$1:$AN$1,0))&amp;""),"")</f>
        <v/>
      </c>
      <c r="J209" s="26">
        <f>IFERROR(TRIM(INDEX(Requests!$A209:$AN209,MATCH(Lists!$B$5,Requests!$A$1:$AN$1,0))&amp;""),"")</f>
        <v/>
      </c>
      <c r="K209" s="26">
        <f>IFERROR(TRIM(INDEX(Requests!$A209:$AN209,MATCH(Lists!$B$6,Requests!$A$1:$AN$1,0))&amp;""),"")</f>
        <v/>
      </c>
      <c r="L209" s="26">
        <f>IFERROR(TRIM(INDEX(Requests!$A209:$AN209,MATCH(Lists!$B$7,Requests!$A$1:$AN$1,0))&amp;""),"")</f>
        <v/>
      </c>
      <c r="M209" s="26">
        <f>IFERROR(TRIM(INDEX(Requests!$A209:$AN209,MATCH(Lists!$B$8,Requests!$A$1:$AN$1,0))&amp;""),"")</f>
        <v/>
      </c>
      <c r="N209" s="26">
        <f>IFERROR(TRIM(INDEX(Requests!$A209:$AN209,MATCH(Lists!$B$9,Requests!$A$1:$AN$1,0))&amp;""),"")</f>
        <v/>
      </c>
      <c r="O209" s="26">
        <f>IFERROR(TRIM(INDEX(Requests!$A209:$AN209,MATCH(Lists!$B$11,Requests!$A$1:$AN$1,0))&amp;""),"")</f>
        <v/>
      </c>
      <c r="P209" s="26">
        <f>IFERROR(TRIM(INDEX(Requests!$A209:$AN209,MATCH(Lists!$B$10,Requests!$A$1:$AN$1,0))&amp;""),"")</f>
        <v/>
      </c>
      <c r="Q209" s="29">
        <f>IF($A209="","",IFERROR(N(INDEX('Your rates'!$C$6:$C$11,MATCH($J209,'Your rates'!$B$6:$B$11,0))),0))</f>
        <v/>
      </c>
      <c r="R209" s="29">
        <f>IF($A209="","",IFERROR(N(INDEX('Your rates'!$C$12:$C$17,MATCH($K209,'Your rates'!$B$12:$B$17,0))),0))</f>
        <v/>
      </c>
      <c r="S209" s="30">
        <f>IF($A209="","",IFERROR(IF(INDEX('Your rates'!$C$18:$C$21,MATCH($M209,'Your rates'!$B$18:$B$21,0))&amp;""="",1,INDEX('Your rates'!$C$18:$C$21,MATCH($M209,'Your rates'!$B$18:$B$21,0))),1))</f>
        <v/>
      </c>
      <c r="T209" s="30">
        <f>IF($A209="","",IFERROR(IF(INDEX('Your rates'!$C$22:$C$25,MATCH($N209,'Your rates'!$B$22:$B$25,0))&amp;""="",1,INDEX('Your rates'!$C$22:$C$25,MATCH($N209,'Your rates'!$B$22:$B$25,0))),1))</f>
        <v/>
      </c>
      <c r="U209" s="30">
        <f>IF($A209="","",IFERROR(IF(INDEX('Your rates'!$C$26:$C$30,MATCH($O209,'Your rates'!$B$26:$B$30,0))&amp;""="",1,INDEX('Your rates'!$C$26:$C$30,MATCH($O209,'Your rates'!$B$26:$B$30,0))),1))</f>
        <v/>
      </c>
      <c r="V209" s="29">
        <f>IF($A209="","",SUMPRODUCT(ISNUMBER(SEARCH('Your rates'!$B$31:$B$36,$P209))*'Your rates'!$C$31:$C$36))</f>
        <v/>
      </c>
    </row>
    <row r="210">
      <c r="A210" s="26">
        <f>IFERROR(TRIM(INDEX(Requests!$A210:$AN210,MATCH(Lists!$B$2,Requests!$A$1:$AN$1,0))&amp;""),"")</f>
        <v/>
      </c>
      <c r="B210" s="26">
        <f>IFERROR(TRIM(INDEX(Requests!$A210:$AN210,MATCH(Lists!$B$3,Requests!$A$1:$AN$1,0))&amp;""),"")</f>
        <v/>
      </c>
      <c r="C210" s="27">
        <f>IF(OR($A210="",$J210="",$K210="",$M210="",$N210="",'Your rates'!$C$5=""),"",ROUND(MAX(N('Your rates'!$C$37),('Your rates'!$C$5+$Q210+$R210)*$S210*$T210*$U210+$V210),2))</f>
        <v/>
      </c>
      <c r="D210" s="27">
        <f>IF(OR($C210="",N('Your rates'!$C$38)=0),"",ROUND($C210*'Your rates'!$C$38,2))</f>
        <v/>
      </c>
      <c r="E210" s="28">
        <f>IF($A210="","",MID(IF($I210=Lists!$B$13,", office or commercial space","")&amp;IF($L210=Lists!$B$14,", size not sure","")&amp;IF($M210=Lists!$B$15,", not cleaned in a while",""),3,200))</f>
        <v/>
      </c>
      <c r="F210" s="28">
        <f>IF($A210="","",MID(IF($J210="",", bedrooms","")&amp;IF($K210="",", bathrooms","")&amp;IF($M210="",", condition","")&amp;IF($N210="",", which clean","")&amp;IF($O210="",", how often",""),3,200))</f>
        <v/>
      </c>
      <c r="G210" s="28">
        <f>IF($A210="","",MID(IF('Your rates'!$C$5="",", base price","")&amp;IF(AND($J210&lt;&gt;"",IFERROR(INDEX('Your rates'!$C$6:$C$11,MATCH($J210,'Your rates'!$B$6:$B$11,0))&amp;"","")=""),", bedrooms","")&amp;IF(AND($K210&lt;&gt;"",IFERROR(INDEX('Your rates'!$C$12:$C$17,MATCH($K210,'Your rates'!$B$12:$B$17,0))&amp;"","")=""),", bathrooms","")&amp;IF(AND($M210&lt;&gt;"",IFERROR(INDEX('Your rates'!$C$18:$C$21,MATCH($M210,'Your rates'!$B$18:$B$21,0))&amp;"","")=""),", condition","")&amp;IF(AND($N210&lt;&gt;"",IFERROR(INDEX('Your rates'!$C$22:$C$25,MATCH($N210,'Your rates'!$B$22:$B$25,0))&amp;"","")=""),", type of clean","")&amp;IF(AND($O210&lt;&gt;"",IFERROR(INDEX('Your rates'!$C$26:$C$30,MATCH($O210,'Your rates'!$B$26:$B$30,0))&amp;"","")=""),", how often",""),3,200))</f>
        <v/>
      </c>
      <c r="H210" s="28">
        <f>IF($A210="","",IF($P210="","",IF(LEN($P210)-LEN(SUBSTITUTE($P210,",",""))+1&gt;SUMPRODUCT(ISNUMBER(SEARCH('Your rates'!$B$31:$B$36,$P210))*1),"Extra not on your list","")))</f>
        <v/>
      </c>
      <c r="I210" s="26">
        <f>IFERROR(TRIM(INDEX(Requests!$A210:$AN210,MATCH(Lists!$B$4,Requests!$A$1:$AN$1,0))&amp;""),"")</f>
        <v/>
      </c>
      <c r="J210" s="26">
        <f>IFERROR(TRIM(INDEX(Requests!$A210:$AN210,MATCH(Lists!$B$5,Requests!$A$1:$AN$1,0))&amp;""),"")</f>
        <v/>
      </c>
      <c r="K210" s="26">
        <f>IFERROR(TRIM(INDEX(Requests!$A210:$AN210,MATCH(Lists!$B$6,Requests!$A$1:$AN$1,0))&amp;""),"")</f>
        <v/>
      </c>
      <c r="L210" s="26">
        <f>IFERROR(TRIM(INDEX(Requests!$A210:$AN210,MATCH(Lists!$B$7,Requests!$A$1:$AN$1,0))&amp;""),"")</f>
        <v/>
      </c>
      <c r="M210" s="26">
        <f>IFERROR(TRIM(INDEX(Requests!$A210:$AN210,MATCH(Lists!$B$8,Requests!$A$1:$AN$1,0))&amp;""),"")</f>
        <v/>
      </c>
      <c r="N210" s="26">
        <f>IFERROR(TRIM(INDEX(Requests!$A210:$AN210,MATCH(Lists!$B$9,Requests!$A$1:$AN$1,0))&amp;""),"")</f>
        <v/>
      </c>
      <c r="O210" s="26">
        <f>IFERROR(TRIM(INDEX(Requests!$A210:$AN210,MATCH(Lists!$B$11,Requests!$A$1:$AN$1,0))&amp;""),"")</f>
        <v/>
      </c>
      <c r="P210" s="26">
        <f>IFERROR(TRIM(INDEX(Requests!$A210:$AN210,MATCH(Lists!$B$10,Requests!$A$1:$AN$1,0))&amp;""),"")</f>
        <v/>
      </c>
      <c r="Q210" s="29">
        <f>IF($A210="","",IFERROR(N(INDEX('Your rates'!$C$6:$C$11,MATCH($J210,'Your rates'!$B$6:$B$11,0))),0))</f>
        <v/>
      </c>
      <c r="R210" s="29">
        <f>IF($A210="","",IFERROR(N(INDEX('Your rates'!$C$12:$C$17,MATCH($K210,'Your rates'!$B$12:$B$17,0))),0))</f>
        <v/>
      </c>
      <c r="S210" s="30">
        <f>IF($A210="","",IFERROR(IF(INDEX('Your rates'!$C$18:$C$21,MATCH($M210,'Your rates'!$B$18:$B$21,0))&amp;""="",1,INDEX('Your rates'!$C$18:$C$21,MATCH($M210,'Your rates'!$B$18:$B$21,0))),1))</f>
        <v/>
      </c>
      <c r="T210" s="30">
        <f>IF($A210="","",IFERROR(IF(INDEX('Your rates'!$C$22:$C$25,MATCH($N210,'Your rates'!$B$22:$B$25,0))&amp;""="",1,INDEX('Your rates'!$C$22:$C$25,MATCH($N210,'Your rates'!$B$22:$B$25,0))),1))</f>
        <v/>
      </c>
      <c r="U210" s="30">
        <f>IF($A210="","",IFERROR(IF(INDEX('Your rates'!$C$26:$C$30,MATCH($O210,'Your rates'!$B$26:$B$30,0))&amp;""="",1,INDEX('Your rates'!$C$26:$C$30,MATCH($O210,'Your rates'!$B$26:$B$30,0))),1))</f>
        <v/>
      </c>
      <c r="V210" s="29">
        <f>IF($A210="","",SUMPRODUCT(ISNUMBER(SEARCH('Your rates'!$B$31:$B$36,$P210))*'Your rates'!$C$31:$C$36))</f>
        <v/>
      </c>
    </row>
    <row r="211">
      <c r="A211" s="26">
        <f>IFERROR(TRIM(INDEX(Requests!$A211:$AN211,MATCH(Lists!$B$2,Requests!$A$1:$AN$1,0))&amp;""),"")</f>
        <v/>
      </c>
      <c r="B211" s="26">
        <f>IFERROR(TRIM(INDEX(Requests!$A211:$AN211,MATCH(Lists!$B$3,Requests!$A$1:$AN$1,0))&amp;""),"")</f>
        <v/>
      </c>
      <c r="C211" s="27">
        <f>IF(OR($A211="",$J211="",$K211="",$M211="",$N211="",'Your rates'!$C$5=""),"",ROUND(MAX(N('Your rates'!$C$37),('Your rates'!$C$5+$Q211+$R211)*$S211*$T211*$U211+$V211),2))</f>
        <v/>
      </c>
      <c r="D211" s="27">
        <f>IF(OR($C211="",N('Your rates'!$C$38)=0),"",ROUND($C211*'Your rates'!$C$38,2))</f>
        <v/>
      </c>
      <c r="E211" s="28">
        <f>IF($A211="","",MID(IF($I211=Lists!$B$13,", office or commercial space","")&amp;IF($L211=Lists!$B$14,", size not sure","")&amp;IF($M211=Lists!$B$15,", not cleaned in a while",""),3,200))</f>
        <v/>
      </c>
      <c r="F211" s="28">
        <f>IF($A211="","",MID(IF($J211="",", bedrooms","")&amp;IF($K211="",", bathrooms","")&amp;IF($M211="",", condition","")&amp;IF($N211="",", which clean","")&amp;IF($O211="",", how often",""),3,200))</f>
        <v/>
      </c>
      <c r="G211" s="28">
        <f>IF($A211="","",MID(IF('Your rates'!$C$5="",", base price","")&amp;IF(AND($J211&lt;&gt;"",IFERROR(INDEX('Your rates'!$C$6:$C$11,MATCH($J211,'Your rates'!$B$6:$B$11,0))&amp;"","")=""),", bedrooms","")&amp;IF(AND($K211&lt;&gt;"",IFERROR(INDEX('Your rates'!$C$12:$C$17,MATCH($K211,'Your rates'!$B$12:$B$17,0))&amp;"","")=""),", bathrooms","")&amp;IF(AND($M211&lt;&gt;"",IFERROR(INDEX('Your rates'!$C$18:$C$21,MATCH($M211,'Your rates'!$B$18:$B$21,0))&amp;"","")=""),", condition","")&amp;IF(AND($N211&lt;&gt;"",IFERROR(INDEX('Your rates'!$C$22:$C$25,MATCH($N211,'Your rates'!$B$22:$B$25,0))&amp;"","")=""),", type of clean","")&amp;IF(AND($O211&lt;&gt;"",IFERROR(INDEX('Your rates'!$C$26:$C$30,MATCH($O211,'Your rates'!$B$26:$B$30,0))&amp;"","")=""),", how often",""),3,200))</f>
        <v/>
      </c>
      <c r="H211" s="28">
        <f>IF($A211="","",IF($P211="","",IF(LEN($P211)-LEN(SUBSTITUTE($P211,",",""))+1&gt;SUMPRODUCT(ISNUMBER(SEARCH('Your rates'!$B$31:$B$36,$P211))*1),"Extra not on your list","")))</f>
        <v/>
      </c>
      <c r="I211" s="26">
        <f>IFERROR(TRIM(INDEX(Requests!$A211:$AN211,MATCH(Lists!$B$4,Requests!$A$1:$AN$1,0))&amp;""),"")</f>
        <v/>
      </c>
      <c r="J211" s="26">
        <f>IFERROR(TRIM(INDEX(Requests!$A211:$AN211,MATCH(Lists!$B$5,Requests!$A$1:$AN$1,0))&amp;""),"")</f>
        <v/>
      </c>
      <c r="K211" s="26">
        <f>IFERROR(TRIM(INDEX(Requests!$A211:$AN211,MATCH(Lists!$B$6,Requests!$A$1:$AN$1,0))&amp;""),"")</f>
        <v/>
      </c>
      <c r="L211" s="26">
        <f>IFERROR(TRIM(INDEX(Requests!$A211:$AN211,MATCH(Lists!$B$7,Requests!$A$1:$AN$1,0))&amp;""),"")</f>
        <v/>
      </c>
      <c r="M211" s="26">
        <f>IFERROR(TRIM(INDEX(Requests!$A211:$AN211,MATCH(Lists!$B$8,Requests!$A$1:$AN$1,0))&amp;""),"")</f>
        <v/>
      </c>
      <c r="N211" s="26">
        <f>IFERROR(TRIM(INDEX(Requests!$A211:$AN211,MATCH(Lists!$B$9,Requests!$A$1:$AN$1,0))&amp;""),"")</f>
        <v/>
      </c>
      <c r="O211" s="26">
        <f>IFERROR(TRIM(INDEX(Requests!$A211:$AN211,MATCH(Lists!$B$11,Requests!$A$1:$AN$1,0))&amp;""),"")</f>
        <v/>
      </c>
      <c r="P211" s="26">
        <f>IFERROR(TRIM(INDEX(Requests!$A211:$AN211,MATCH(Lists!$B$10,Requests!$A$1:$AN$1,0))&amp;""),"")</f>
        <v/>
      </c>
      <c r="Q211" s="29">
        <f>IF($A211="","",IFERROR(N(INDEX('Your rates'!$C$6:$C$11,MATCH($J211,'Your rates'!$B$6:$B$11,0))),0))</f>
        <v/>
      </c>
      <c r="R211" s="29">
        <f>IF($A211="","",IFERROR(N(INDEX('Your rates'!$C$12:$C$17,MATCH($K211,'Your rates'!$B$12:$B$17,0))),0))</f>
        <v/>
      </c>
      <c r="S211" s="30">
        <f>IF($A211="","",IFERROR(IF(INDEX('Your rates'!$C$18:$C$21,MATCH($M211,'Your rates'!$B$18:$B$21,0))&amp;""="",1,INDEX('Your rates'!$C$18:$C$21,MATCH($M211,'Your rates'!$B$18:$B$21,0))),1))</f>
        <v/>
      </c>
      <c r="T211" s="30">
        <f>IF($A211="","",IFERROR(IF(INDEX('Your rates'!$C$22:$C$25,MATCH($N211,'Your rates'!$B$22:$B$25,0))&amp;""="",1,INDEX('Your rates'!$C$22:$C$25,MATCH($N211,'Your rates'!$B$22:$B$25,0))),1))</f>
        <v/>
      </c>
      <c r="U211" s="30">
        <f>IF($A211="","",IFERROR(IF(INDEX('Your rates'!$C$26:$C$30,MATCH($O211,'Your rates'!$B$26:$B$30,0))&amp;""="",1,INDEX('Your rates'!$C$26:$C$30,MATCH($O211,'Your rates'!$B$26:$B$30,0))),1))</f>
        <v/>
      </c>
      <c r="V211" s="29">
        <f>IF($A211="","",SUMPRODUCT(ISNUMBER(SEARCH('Your rates'!$B$31:$B$36,$P211))*'Your rates'!$C$31:$C$36))</f>
        <v/>
      </c>
    </row>
    <row r="212">
      <c r="A212" s="26">
        <f>IFERROR(TRIM(INDEX(Requests!$A212:$AN212,MATCH(Lists!$B$2,Requests!$A$1:$AN$1,0))&amp;""),"")</f>
        <v/>
      </c>
      <c r="B212" s="26">
        <f>IFERROR(TRIM(INDEX(Requests!$A212:$AN212,MATCH(Lists!$B$3,Requests!$A$1:$AN$1,0))&amp;""),"")</f>
        <v/>
      </c>
      <c r="C212" s="27">
        <f>IF(OR($A212="",$J212="",$K212="",$M212="",$N212="",'Your rates'!$C$5=""),"",ROUND(MAX(N('Your rates'!$C$37),('Your rates'!$C$5+$Q212+$R212)*$S212*$T212*$U212+$V212),2))</f>
        <v/>
      </c>
      <c r="D212" s="27">
        <f>IF(OR($C212="",N('Your rates'!$C$38)=0),"",ROUND($C212*'Your rates'!$C$38,2))</f>
        <v/>
      </c>
      <c r="E212" s="28">
        <f>IF($A212="","",MID(IF($I212=Lists!$B$13,", office or commercial space","")&amp;IF($L212=Lists!$B$14,", size not sure","")&amp;IF($M212=Lists!$B$15,", not cleaned in a while",""),3,200))</f>
        <v/>
      </c>
      <c r="F212" s="28">
        <f>IF($A212="","",MID(IF($J212="",", bedrooms","")&amp;IF($K212="",", bathrooms","")&amp;IF($M212="",", condition","")&amp;IF($N212="",", which clean","")&amp;IF($O212="",", how often",""),3,200))</f>
        <v/>
      </c>
      <c r="G212" s="28">
        <f>IF($A212="","",MID(IF('Your rates'!$C$5="",", base price","")&amp;IF(AND($J212&lt;&gt;"",IFERROR(INDEX('Your rates'!$C$6:$C$11,MATCH($J212,'Your rates'!$B$6:$B$11,0))&amp;"","")=""),", bedrooms","")&amp;IF(AND($K212&lt;&gt;"",IFERROR(INDEX('Your rates'!$C$12:$C$17,MATCH($K212,'Your rates'!$B$12:$B$17,0))&amp;"","")=""),", bathrooms","")&amp;IF(AND($M212&lt;&gt;"",IFERROR(INDEX('Your rates'!$C$18:$C$21,MATCH($M212,'Your rates'!$B$18:$B$21,0))&amp;"","")=""),", condition","")&amp;IF(AND($N212&lt;&gt;"",IFERROR(INDEX('Your rates'!$C$22:$C$25,MATCH($N212,'Your rates'!$B$22:$B$25,0))&amp;"","")=""),", type of clean","")&amp;IF(AND($O212&lt;&gt;"",IFERROR(INDEX('Your rates'!$C$26:$C$30,MATCH($O212,'Your rates'!$B$26:$B$30,0))&amp;"","")=""),", how often",""),3,200))</f>
        <v/>
      </c>
      <c r="H212" s="28">
        <f>IF($A212="","",IF($P212="","",IF(LEN($P212)-LEN(SUBSTITUTE($P212,",",""))+1&gt;SUMPRODUCT(ISNUMBER(SEARCH('Your rates'!$B$31:$B$36,$P212))*1),"Extra not on your list","")))</f>
        <v/>
      </c>
      <c r="I212" s="26">
        <f>IFERROR(TRIM(INDEX(Requests!$A212:$AN212,MATCH(Lists!$B$4,Requests!$A$1:$AN$1,0))&amp;""),"")</f>
        <v/>
      </c>
      <c r="J212" s="26">
        <f>IFERROR(TRIM(INDEX(Requests!$A212:$AN212,MATCH(Lists!$B$5,Requests!$A$1:$AN$1,0))&amp;""),"")</f>
        <v/>
      </c>
      <c r="K212" s="26">
        <f>IFERROR(TRIM(INDEX(Requests!$A212:$AN212,MATCH(Lists!$B$6,Requests!$A$1:$AN$1,0))&amp;""),"")</f>
        <v/>
      </c>
      <c r="L212" s="26">
        <f>IFERROR(TRIM(INDEX(Requests!$A212:$AN212,MATCH(Lists!$B$7,Requests!$A$1:$AN$1,0))&amp;""),"")</f>
        <v/>
      </c>
      <c r="M212" s="26">
        <f>IFERROR(TRIM(INDEX(Requests!$A212:$AN212,MATCH(Lists!$B$8,Requests!$A$1:$AN$1,0))&amp;""),"")</f>
        <v/>
      </c>
      <c r="N212" s="26">
        <f>IFERROR(TRIM(INDEX(Requests!$A212:$AN212,MATCH(Lists!$B$9,Requests!$A$1:$AN$1,0))&amp;""),"")</f>
        <v/>
      </c>
      <c r="O212" s="26">
        <f>IFERROR(TRIM(INDEX(Requests!$A212:$AN212,MATCH(Lists!$B$11,Requests!$A$1:$AN$1,0))&amp;""),"")</f>
        <v/>
      </c>
      <c r="P212" s="26">
        <f>IFERROR(TRIM(INDEX(Requests!$A212:$AN212,MATCH(Lists!$B$10,Requests!$A$1:$AN$1,0))&amp;""),"")</f>
        <v/>
      </c>
      <c r="Q212" s="29">
        <f>IF($A212="","",IFERROR(N(INDEX('Your rates'!$C$6:$C$11,MATCH($J212,'Your rates'!$B$6:$B$11,0))),0))</f>
        <v/>
      </c>
      <c r="R212" s="29">
        <f>IF($A212="","",IFERROR(N(INDEX('Your rates'!$C$12:$C$17,MATCH($K212,'Your rates'!$B$12:$B$17,0))),0))</f>
        <v/>
      </c>
      <c r="S212" s="30">
        <f>IF($A212="","",IFERROR(IF(INDEX('Your rates'!$C$18:$C$21,MATCH($M212,'Your rates'!$B$18:$B$21,0))&amp;""="",1,INDEX('Your rates'!$C$18:$C$21,MATCH($M212,'Your rates'!$B$18:$B$21,0))),1))</f>
        <v/>
      </c>
      <c r="T212" s="30">
        <f>IF($A212="","",IFERROR(IF(INDEX('Your rates'!$C$22:$C$25,MATCH($N212,'Your rates'!$B$22:$B$25,0))&amp;""="",1,INDEX('Your rates'!$C$22:$C$25,MATCH($N212,'Your rates'!$B$22:$B$25,0))),1))</f>
        <v/>
      </c>
      <c r="U212" s="30">
        <f>IF($A212="","",IFERROR(IF(INDEX('Your rates'!$C$26:$C$30,MATCH($O212,'Your rates'!$B$26:$B$30,0))&amp;""="",1,INDEX('Your rates'!$C$26:$C$30,MATCH($O212,'Your rates'!$B$26:$B$30,0))),1))</f>
        <v/>
      </c>
      <c r="V212" s="29">
        <f>IF($A212="","",SUMPRODUCT(ISNUMBER(SEARCH('Your rates'!$B$31:$B$36,$P212))*'Your rates'!$C$31:$C$36))</f>
        <v/>
      </c>
    </row>
    <row r="213">
      <c r="A213" s="26">
        <f>IFERROR(TRIM(INDEX(Requests!$A213:$AN213,MATCH(Lists!$B$2,Requests!$A$1:$AN$1,0))&amp;""),"")</f>
        <v/>
      </c>
      <c r="B213" s="26">
        <f>IFERROR(TRIM(INDEX(Requests!$A213:$AN213,MATCH(Lists!$B$3,Requests!$A$1:$AN$1,0))&amp;""),"")</f>
        <v/>
      </c>
      <c r="C213" s="27">
        <f>IF(OR($A213="",$J213="",$K213="",$M213="",$N213="",'Your rates'!$C$5=""),"",ROUND(MAX(N('Your rates'!$C$37),('Your rates'!$C$5+$Q213+$R213)*$S213*$T213*$U213+$V213),2))</f>
        <v/>
      </c>
      <c r="D213" s="27">
        <f>IF(OR($C213="",N('Your rates'!$C$38)=0),"",ROUND($C213*'Your rates'!$C$38,2))</f>
        <v/>
      </c>
      <c r="E213" s="28">
        <f>IF($A213="","",MID(IF($I213=Lists!$B$13,", office or commercial space","")&amp;IF($L213=Lists!$B$14,", size not sure","")&amp;IF($M213=Lists!$B$15,", not cleaned in a while",""),3,200))</f>
        <v/>
      </c>
      <c r="F213" s="28">
        <f>IF($A213="","",MID(IF($J213="",", bedrooms","")&amp;IF($K213="",", bathrooms","")&amp;IF($M213="",", condition","")&amp;IF($N213="",", which clean","")&amp;IF($O213="",", how often",""),3,200))</f>
        <v/>
      </c>
      <c r="G213" s="28">
        <f>IF($A213="","",MID(IF('Your rates'!$C$5="",", base price","")&amp;IF(AND($J213&lt;&gt;"",IFERROR(INDEX('Your rates'!$C$6:$C$11,MATCH($J213,'Your rates'!$B$6:$B$11,0))&amp;"","")=""),", bedrooms","")&amp;IF(AND($K213&lt;&gt;"",IFERROR(INDEX('Your rates'!$C$12:$C$17,MATCH($K213,'Your rates'!$B$12:$B$17,0))&amp;"","")=""),", bathrooms","")&amp;IF(AND($M213&lt;&gt;"",IFERROR(INDEX('Your rates'!$C$18:$C$21,MATCH($M213,'Your rates'!$B$18:$B$21,0))&amp;"","")=""),", condition","")&amp;IF(AND($N213&lt;&gt;"",IFERROR(INDEX('Your rates'!$C$22:$C$25,MATCH($N213,'Your rates'!$B$22:$B$25,0))&amp;"","")=""),", type of clean","")&amp;IF(AND($O213&lt;&gt;"",IFERROR(INDEX('Your rates'!$C$26:$C$30,MATCH($O213,'Your rates'!$B$26:$B$30,0))&amp;"","")=""),", how often",""),3,200))</f>
        <v/>
      </c>
      <c r="H213" s="28">
        <f>IF($A213="","",IF($P213="","",IF(LEN($P213)-LEN(SUBSTITUTE($P213,",",""))+1&gt;SUMPRODUCT(ISNUMBER(SEARCH('Your rates'!$B$31:$B$36,$P213))*1),"Extra not on your list","")))</f>
        <v/>
      </c>
      <c r="I213" s="26">
        <f>IFERROR(TRIM(INDEX(Requests!$A213:$AN213,MATCH(Lists!$B$4,Requests!$A$1:$AN$1,0))&amp;""),"")</f>
        <v/>
      </c>
      <c r="J213" s="26">
        <f>IFERROR(TRIM(INDEX(Requests!$A213:$AN213,MATCH(Lists!$B$5,Requests!$A$1:$AN$1,0))&amp;""),"")</f>
        <v/>
      </c>
      <c r="K213" s="26">
        <f>IFERROR(TRIM(INDEX(Requests!$A213:$AN213,MATCH(Lists!$B$6,Requests!$A$1:$AN$1,0))&amp;""),"")</f>
        <v/>
      </c>
      <c r="L213" s="26">
        <f>IFERROR(TRIM(INDEX(Requests!$A213:$AN213,MATCH(Lists!$B$7,Requests!$A$1:$AN$1,0))&amp;""),"")</f>
        <v/>
      </c>
      <c r="M213" s="26">
        <f>IFERROR(TRIM(INDEX(Requests!$A213:$AN213,MATCH(Lists!$B$8,Requests!$A$1:$AN$1,0))&amp;""),"")</f>
        <v/>
      </c>
      <c r="N213" s="26">
        <f>IFERROR(TRIM(INDEX(Requests!$A213:$AN213,MATCH(Lists!$B$9,Requests!$A$1:$AN$1,0))&amp;""),"")</f>
        <v/>
      </c>
      <c r="O213" s="26">
        <f>IFERROR(TRIM(INDEX(Requests!$A213:$AN213,MATCH(Lists!$B$11,Requests!$A$1:$AN$1,0))&amp;""),"")</f>
        <v/>
      </c>
      <c r="P213" s="26">
        <f>IFERROR(TRIM(INDEX(Requests!$A213:$AN213,MATCH(Lists!$B$10,Requests!$A$1:$AN$1,0))&amp;""),"")</f>
        <v/>
      </c>
      <c r="Q213" s="29">
        <f>IF($A213="","",IFERROR(N(INDEX('Your rates'!$C$6:$C$11,MATCH($J213,'Your rates'!$B$6:$B$11,0))),0))</f>
        <v/>
      </c>
      <c r="R213" s="29">
        <f>IF($A213="","",IFERROR(N(INDEX('Your rates'!$C$12:$C$17,MATCH($K213,'Your rates'!$B$12:$B$17,0))),0))</f>
        <v/>
      </c>
      <c r="S213" s="30">
        <f>IF($A213="","",IFERROR(IF(INDEX('Your rates'!$C$18:$C$21,MATCH($M213,'Your rates'!$B$18:$B$21,0))&amp;""="",1,INDEX('Your rates'!$C$18:$C$21,MATCH($M213,'Your rates'!$B$18:$B$21,0))),1))</f>
        <v/>
      </c>
      <c r="T213" s="30">
        <f>IF($A213="","",IFERROR(IF(INDEX('Your rates'!$C$22:$C$25,MATCH($N213,'Your rates'!$B$22:$B$25,0))&amp;""="",1,INDEX('Your rates'!$C$22:$C$25,MATCH($N213,'Your rates'!$B$22:$B$25,0))),1))</f>
        <v/>
      </c>
      <c r="U213" s="30">
        <f>IF($A213="","",IFERROR(IF(INDEX('Your rates'!$C$26:$C$30,MATCH($O213,'Your rates'!$B$26:$B$30,0))&amp;""="",1,INDEX('Your rates'!$C$26:$C$30,MATCH($O213,'Your rates'!$B$26:$B$30,0))),1))</f>
        <v/>
      </c>
      <c r="V213" s="29">
        <f>IF($A213="","",SUMPRODUCT(ISNUMBER(SEARCH('Your rates'!$B$31:$B$36,$P213))*'Your rates'!$C$31:$C$36))</f>
        <v/>
      </c>
    </row>
    <row r="214">
      <c r="A214" s="26">
        <f>IFERROR(TRIM(INDEX(Requests!$A214:$AN214,MATCH(Lists!$B$2,Requests!$A$1:$AN$1,0))&amp;""),"")</f>
        <v/>
      </c>
      <c r="B214" s="26">
        <f>IFERROR(TRIM(INDEX(Requests!$A214:$AN214,MATCH(Lists!$B$3,Requests!$A$1:$AN$1,0))&amp;""),"")</f>
        <v/>
      </c>
      <c r="C214" s="27">
        <f>IF(OR($A214="",$J214="",$K214="",$M214="",$N214="",'Your rates'!$C$5=""),"",ROUND(MAX(N('Your rates'!$C$37),('Your rates'!$C$5+$Q214+$R214)*$S214*$T214*$U214+$V214),2))</f>
        <v/>
      </c>
      <c r="D214" s="27">
        <f>IF(OR($C214="",N('Your rates'!$C$38)=0),"",ROUND($C214*'Your rates'!$C$38,2))</f>
        <v/>
      </c>
      <c r="E214" s="28">
        <f>IF($A214="","",MID(IF($I214=Lists!$B$13,", office or commercial space","")&amp;IF($L214=Lists!$B$14,", size not sure","")&amp;IF($M214=Lists!$B$15,", not cleaned in a while",""),3,200))</f>
        <v/>
      </c>
      <c r="F214" s="28">
        <f>IF($A214="","",MID(IF($J214="",", bedrooms","")&amp;IF($K214="",", bathrooms","")&amp;IF($M214="",", condition","")&amp;IF($N214="",", which clean","")&amp;IF($O214="",", how often",""),3,200))</f>
        <v/>
      </c>
      <c r="G214" s="28">
        <f>IF($A214="","",MID(IF('Your rates'!$C$5="",", base price","")&amp;IF(AND($J214&lt;&gt;"",IFERROR(INDEX('Your rates'!$C$6:$C$11,MATCH($J214,'Your rates'!$B$6:$B$11,0))&amp;"","")=""),", bedrooms","")&amp;IF(AND($K214&lt;&gt;"",IFERROR(INDEX('Your rates'!$C$12:$C$17,MATCH($K214,'Your rates'!$B$12:$B$17,0))&amp;"","")=""),", bathrooms","")&amp;IF(AND($M214&lt;&gt;"",IFERROR(INDEX('Your rates'!$C$18:$C$21,MATCH($M214,'Your rates'!$B$18:$B$21,0))&amp;"","")=""),", condition","")&amp;IF(AND($N214&lt;&gt;"",IFERROR(INDEX('Your rates'!$C$22:$C$25,MATCH($N214,'Your rates'!$B$22:$B$25,0))&amp;"","")=""),", type of clean","")&amp;IF(AND($O214&lt;&gt;"",IFERROR(INDEX('Your rates'!$C$26:$C$30,MATCH($O214,'Your rates'!$B$26:$B$30,0))&amp;"","")=""),", how often",""),3,200))</f>
        <v/>
      </c>
      <c r="H214" s="28">
        <f>IF($A214="","",IF($P214="","",IF(LEN($P214)-LEN(SUBSTITUTE($P214,",",""))+1&gt;SUMPRODUCT(ISNUMBER(SEARCH('Your rates'!$B$31:$B$36,$P214))*1),"Extra not on your list","")))</f>
        <v/>
      </c>
      <c r="I214" s="26">
        <f>IFERROR(TRIM(INDEX(Requests!$A214:$AN214,MATCH(Lists!$B$4,Requests!$A$1:$AN$1,0))&amp;""),"")</f>
        <v/>
      </c>
      <c r="J214" s="26">
        <f>IFERROR(TRIM(INDEX(Requests!$A214:$AN214,MATCH(Lists!$B$5,Requests!$A$1:$AN$1,0))&amp;""),"")</f>
        <v/>
      </c>
      <c r="K214" s="26">
        <f>IFERROR(TRIM(INDEX(Requests!$A214:$AN214,MATCH(Lists!$B$6,Requests!$A$1:$AN$1,0))&amp;""),"")</f>
        <v/>
      </c>
      <c r="L214" s="26">
        <f>IFERROR(TRIM(INDEX(Requests!$A214:$AN214,MATCH(Lists!$B$7,Requests!$A$1:$AN$1,0))&amp;""),"")</f>
        <v/>
      </c>
      <c r="M214" s="26">
        <f>IFERROR(TRIM(INDEX(Requests!$A214:$AN214,MATCH(Lists!$B$8,Requests!$A$1:$AN$1,0))&amp;""),"")</f>
        <v/>
      </c>
      <c r="N214" s="26">
        <f>IFERROR(TRIM(INDEX(Requests!$A214:$AN214,MATCH(Lists!$B$9,Requests!$A$1:$AN$1,0))&amp;""),"")</f>
        <v/>
      </c>
      <c r="O214" s="26">
        <f>IFERROR(TRIM(INDEX(Requests!$A214:$AN214,MATCH(Lists!$B$11,Requests!$A$1:$AN$1,0))&amp;""),"")</f>
        <v/>
      </c>
      <c r="P214" s="26">
        <f>IFERROR(TRIM(INDEX(Requests!$A214:$AN214,MATCH(Lists!$B$10,Requests!$A$1:$AN$1,0))&amp;""),"")</f>
        <v/>
      </c>
      <c r="Q214" s="29">
        <f>IF($A214="","",IFERROR(N(INDEX('Your rates'!$C$6:$C$11,MATCH($J214,'Your rates'!$B$6:$B$11,0))),0))</f>
        <v/>
      </c>
      <c r="R214" s="29">
        <f>IF($A214="","",IFERROR(N(INDEX('Your rates'!$C$12:$C$17,MATCH($K214,'Your rates'!$B$12:$B$17,0))),0))</f>
        <v/>
      </c>
      <c r="S214" s="30">
        <f>IF($A214="","",IFERROR(IF(INDEX('Your rates'!$C$18:$C$21,MATCH($M214,'Your rates'!$B$18:$B$21,0))&amp;""="",1,INDEX('Your rates'!$C$18:$C$21,MATCH($M214,'Your rates'!$B$18:$B$21,0))),1))</f>
        <v/>
      </c>
      <c r="T214" s="30">
        <f>IF($A214="","",IFERROR(IF(INDEX('Your rates'!$C$22:$C$25,MATCH($N214,'Your rates'!$B$22:$B$25,0))&amp;""="",1,INDEX('Your rates'!$C$22:$C$25,MATCH($N214,'Your rates'!$B$22:$B$25,0))),1))</f>
        <v/>
      </c>
      <c r="U214" s="30">
        <f>IF($A214="","",IFERROR(IF(INDEX('Your rates'!$C$26:$C$30,MATCH($O214,'Your rates'!$B$26:$B$30,0))&amp;""="",1,INDEX('Your rates'!$C$26:$C$30,MATCH($O214,'Your rates'!$B$26:$B$30,0))),1))</f>
        <v/>
      </c>
      <c r="V214" s="29">
        <f>IF($A214="","",SUMPRODUCT(ISNUMBER(SEARCH('Your rates'!$B$31:$B$36,$P214))*'Your rates'!$C$31:$C$36))</f>
        <v/>
      </c>
    </row>
    <row r="215">
      <c r="A215" s="26">
        <f>IFERROR(TRIM(INDEX(Requests!$A215:$AN215,MATCH(Lists!$B$2,Requests!$A$1:$AN$1,0))&amp;""),"")</f>
        <v/>
      </c>
      <c r="B215" s="26">
        <f>IFERROR(TRIM(INDEX(Requests!$A215:$AN215,MATCH(Lists!$B$3,Requests!$A$1:$AN$1,0))&amp;""),"")</f>
        <v/>
      </c>
      <c r="C215" s="27">
        <f>IF(OR($A215="",$J215="",$K215="",$M215="",$N215="",'Your rates'!$C$5=""),"",ROUND(MAX(N('Your rates'!$C$37),('Your rates'!$C$5+$Q215+$R215)*$S215*$T215*$U215+$V215),2))</f>
        <v/>
      </c>
      <c r="D215" s="27">
        <f>IF(OR($C215="",N('Your rates'!$C$38)=0),"",ROUND($C215*'Your rates'!$C$38,2))</f>
        <v/>
      </c>
      <c r="E215" s="28">
        <f>IF($A215="","",MID(IF($I215=Lists!$B$13,", office or commercial space","")&amp;IF($L215=Lists!$B$14,", size not sure","")&amp;IF($M215=Lists!$B$15,", not cleaned in a while",""),3,200))</f>
        <v/>
      </c>
      <c r="F215" s="28">
        <f>IF($A215="","",MID(IF($J215="",", bedrooms","")&amp;IF($K215="",", bathrooms","")&amp;IF($M215="",", condition","")&amp;IF($N215="",", which clean","")&amp;IF($O215="",", how often",""),3,200))</f>
        <v/>
      </c>
      <c r="G215" s="28">
        <f>IF($A215="","",MID(IF('Your rates'!$C$5="",", base price","")&amp;IF(AND($J215&lt;&gt;"",IFERROR(INDEX('Your rates'!$C$6:$C$11,MATCH($J215,'Your rates'!$B$6:$B$11,0))&amp;"","")=""),", bedrooms","")&amp;IF(AND($K215&lt;&gt;"",IFERROR(INDEX('Your rates'!$C$12:$C$17,MATCH($K215,'Your rates'!$B$12:$B$17,0))&amp;"","")=""),", bathrooms","")&amp;IF(AND($M215&lt;&gt;"",IFERROR(INDEX('Your rates'!$C$18:$C$21,MATCH($M215,'Your rates'!$B$18:$B$21,0))&amp;"","")=""),", condition","")&amp;IF(AND($N215&lt;&gt;"",IFERROR(INDEX('Your rates'!$C$22:$C$25,MATCH($N215,'Your rates'!$B$22:$B$25,0))&amp;"","")=""),", type of clean","")&amp;IF(AND($O215&lt;&gt;"",IFERROR(INDEX('Your rates'!$C$26:$C$30,MATCH($O215,'Your rates'!$B$26:$B$30,0))&amp;"","")=""),", how often",""),3,200))</f>
        <v/>
      </c>
      <c r="H215" s="28">
        <f>IF($A215="","",IF($P215="","",IF(LEN($P215)-LEN(SUBSTITUTE($P215,",",""))+1&gt;SUMPRODUCT(ISNUMBER(SEARCH('Your rates'!$B$31:$B$36,$P215))*1),"Extra not on your list","")))</f>
        <v/>
      </c>
      <c r="I215" s="26">
        <f>IFERROR(TRIM(INDEX(Requests!$A215:$AN215,MATCH(Lists!$B$4,Requests!$A$1:$AN$1,0))&amp;""),"")</f>
        <v/>
      </c>
      <c r="J215" s="26">
        <f>IFERROR(TRIM(INDEX(Requests!$A215:$AN215,MATCH(Lists!$B$5,Requests!$A$1:$AN$1,0))&amp;""),"")</f>
        <v/>
      </c>
      <c r="K215" s="26">
        <f>IFERROR(TRIM(INDEX(Requests!$A215:$AN215,MATCH(Lists!$B$6,Requests!$A$1:$AN$1,0))&amp;""),"")</f>
        <v/>
      </c>
      <c r="L215" s="26">
        <f>IFERROR(TRIM(INDEX(Requests!$A215:$AN215,MATCH(Lists!$B$7,Requests!$A$1:$AN$1,0))&amp;""),"")</f>
        <v/>
      </c>
      <c r="M215" s="26">
        <f>IFERROR(TRIM(INDEX(Requests!$A215:$AN215,MATCH(Lists!$B$8,Requests!$A$1:$AN$1,0))&amp;""),"")</f>
        <v/>
      </c>
      <c r="N215" s="26">
        <f>IFERROR(TRIM(INDEX(Requests!$A215:$AN215,MATCH(Lists!$B$9,Requests!$A$1:$AN$1,0))&amp;""),"")</f>
        <v/>
      </c>
      <c r="O215" s="26">
        <f>IFERROR(TRIM(INDEX(Requests!$A215:$AN215,MATCH(Lists!$B$11,Requests!$A$1:$AN$1,0))&amp;""),"")</f>
        <v/>
      </c>
      <c r="P215" s="26">
        <f>IFERROR(TRIM(INDEX(Requests!$A215:$AN215,MATCH(Lists!$B$10,Requests!$A$1:$AN$1,0))&amp;""),"")</f>
        <v/>
      </c>
      <c r="Q215" s="29">
        <f>IF($A215="","",IFERROR(N(INDEX('Your rates'!$C$6:$C$11,MATCH($J215,'Your rates'!$B$6:$B$11,0))),0))</f>
        <v/>
      </c>
      <c r="R215" s="29">
        <f>IF($A215="","",IFERROR(N(INDEX('Your rates'!$C$12:$C$17,MATCH($K215,'Your rates'!$B$12:$B$17,0))),0))</f>
        <v/>
      </c>
      <c r="S215" s="30">
        <f>IF($A215="","",IFERROR(IF(INDEX('Your rates'!$C$18:$C$21,MATCH($M215,'Your rates'!$B$18:$B$21,0))&amp;""="",1,INDEX('Your rates'!$C$18:$C$21,MATCH($M215,'Your rates'!$B$18:$B$21,0))),1))</f>
        <v/>
      </c>
      <c r="T215" s="30">
        <f>IF($A215="","",IFERROR(IF(INDEX('Your rates'!$C$22:$C$25,MATCH($N215,'Your rates'!$B$22:$B$25,0))&amp;""="",1,INDEX('Your rates'!$C$22:$C$25,MATCH($N215,'Your rates'!$B$22:$B$25,0))),1))</f>
        <v/>
      </c>
      <c r="U215" s="30">
        <f>IF($A215="","",IFERROR(IF(INDEX('Your rates'!$C$26:$C$30,MATCH($O215,'Your rates'!$B$26:$B$30,0))&amp;""="",1,INDEX('Your rates'!$C$26:$C$30,MATCH($O215,'Your rates'!$B$26:$B$30,0))),1))</f>
        <v/>
      </c>
      <c r="V215" s="29">
        <f>IF($A215="","",SUMPRODUCT(ISNUMBER(SEARCH('Your rates'!$B$31:$B$36,$P215))*'Your rates'!$C$31:$C$36))</f>
        <v/>
      </c>
    </row>
    <row r="216">
      <c r="A216" s="26">
        <f>IFERROR(TRIM(INDEX(Requests!$A216:$AN216,MATCH(Lists!$B$2,Requests!$A$1:$AN$1,0))&amp;""),"")</f>
        <v/>
      </c>
      <c r="B216" s="26">
        <f>IFERROR(TRIM(INDEX(Requests!$A216:$AN216,MATCH(Lists!$B$3,Requests!$A$1:$AN$1,0))&amp;""),"")</f>
        <v/>
      </c>
      <c r="C216" s="27">
        <f>IF(OR($A216="",$J216="",$K216="",$M216="",$N216="",'Your rates'!$C$5=""),"",ROUND(MAX(N('Your rates'!$C$37),('Your rates'!$C$5+$Q216+$R216)*$S216*$T216*$U216+$V216),2))</f>
        <v/>
      </c>
      <c r="D216" s="27">
        <f>IF(OR($C216="",N('Your rates'!$C$38)=0),"",ROUND($C216*'Your rates'!$C$38,2))</f>
        <v/>
      </c>
      <c r="E216" s="28">
        <f>IF($A216="","",MID(IF($I216=Lists!$B$13,", office or commercial space","")&amp;IF($L216=Lists!$B$14,", size not sure","")&amp;IF($M216=Lists!$B$15,", not cleaned in a while",""),3,200))</f>
        <v/>
      </c>
      <c r="F216" s="28">
        <f>IF($A216="","",MID(IF($J216="",", bedrooms","")&amp;IF($K216="",", bathrooms","")&amp;IF($M216="",", condition","")&amp;IF($N216="",", which clean","")&amp;IF($O216="",", how often",""),3,200))</f>
        <v/>
      </c>
      <c r="G216" s="28">
        <f>IF($A216="","",MID(IF('Your rates'!$C$5="",", base price","")&amp;IF(AND($J216&lt;&gt;"",IFERROR(INDEX('Your rates'!$C$6:$C$11,MATCH($J216,'Your rates'!$B$6:$B$11,0))&amp;"","")=""),", bedrooms","")&amp;IF(AND($K216&lt;&gt;"",IFERROR(INDEX('Your rates'!$C$12:$C$17,MATCH($K216,'Your rates'!$B$12:$B$17,0))&amp;"","")=""),", bathrooms","")&amp;IF(AND($M216&lt;&gt;"",IFERROR(INDEX('Your rates'!$C$18:$C$21,MATCH($M216,'Your rates'!$B$18:$B$21,0))&amp;"","")=""),", condition","")&amp;IF(AND($N216&lt;&gt;"",IFERROR(INDEX('Your rates'!$C$22:$C$25,MATCH($N216,'Your rates'!$B$22:$B$25,0))&amp;"","")=""),", type of clean","")&amp;IF(AND($O216&lt;&gt;"",IFERROR(INDEX('Your rates'!$C$26:$C$30,MATCH($O216,'Your rates'!$B$26:$B$30,0))&amp;"","")=""),", how often",""),3,200))</f>
        <v/>
      </c>
      <c r="H216" s="28">
        <f>IF($A216="","",IF($P216="","",IF(LEN($P216)-LEN(SUBSTITUTE($P216,",",""))+1&gt;SUMPRODUCT(ISNUMBER(SEARCH('Your rates'!$B$31:$B$36,$P216))*1),"Extra not on your list","")))</f>
        <v/>
      </c>
      <c r="I216" s="26">
        <f>IFERROR(TRIM(INDEX(Requests!$A216:$AN216,MATCH(Lists!$B$4,Requests!$A$1:$AN$1,0))&amp;""),"")</f>
        <v/>
      </c>
      <c r="J216" s="26">
        <f>IFERROR(TRIM(INDEX(Requests!$A216:$AN216,MATCH(Lists!$B$5,Requests!$A$1:$AN$1,0))&amp;""),"")</f>
        <v/>
      </c>
      <c r="K216" s="26">
        <f>IFERROR(TRIM(INDEX(Requests!$A216:$AN216,MATCH(Lists!$B$6,Requests!$A$1:$AN$1,0))&amp;""),"")</f>
        <v/>
      </c>
      <c r="L216" s="26">
        <f>IFERROR(TRIM(INDEX(Requests!$A216:$AN216,MATCH(Lists!$B$7,Requests!$A$1:$AN$1,0))&amp;""),"")</f>
        <v/>
      </c>
      <c r="M216" s="26">
        <f>IFERROR(TRIM(INDEX(Requests!$A216:$AN216,MATCH(Lists!$B$8,Requests!$A$1:$AN$1,0))&amp;""),"")</f>
        <v/>
      </c>
      <c r="N216" s="26">
        <f>IFERROR(TRIM(INDEX(Requests!$A216:$AN216,MATCH(Lists!$B$9,Requests!$A$1:$AN$1,0))&amp;""),"")</f>
        <v/>
      </c>
      <c r="O216" s="26">
        <f>IFERROR(TRIM(INDEX(Requests!$A216:$AN216,MATCH(Lists!$B$11,Requests!$A$1:$AN$1,0))&amp;""),"")</f>
        <v/>
      </c>
      <c r="P216" s="26">
        <f>IFERROR(TRIM(INDEX(Requests!$A216:$AN216,MATCH(Lists!$B$10,Requests!$A$1:$AN$1,0))&amp;""),"")</f>
        <v/>
      </c>
      <c r="Q216" s="29">
        <f>IF($A216="","",IFERROR(N(INDEX('Your rates'!$C$6:$C$11,MATCH($J216,'Your rates'!$B$6:$B$11,0))),0))</f>
        <v/>
      </c>
      <c r="R216" s="29">
        <f>IF($A216="","",IFERROR(N(INDEX('Your rates'!$C$12:$C$17,MATCH($K216,'Your rates'!$B$12:$B$17,0))),0))</f>
        <v/>
      </c>
      <c r="S216" s="30">
        <f>IF($A216="","",IFERROR(IF(INDEX('Your rates'!$C$18:$C$21,MATCH($M216,'Your rates'!$B$18:$B$21,0))&amp;""="",1,INDEX('Your rates'!$C$18:$C$21,MATCH($M216,'Your rates'!$B$18:$B$21,0))),1))</f>
        <v/>
      </c>
      <c r="T216" s="30">
        <f>IF($A216="","",IFERROR(IF(INDEX('Your rates'!$C$22:$C$25,MATCH($N216,'Your rates'!$B$22:$B$25,0))&amp;""="",1,INDEX('Your rates'!$C$22:$C$25,MATCH($N216,'Your rates'!$B$22:$B$25,0))),1))</f>
        <v/>
      </c>
      <c r="U216" s="30">
        <f>IF($A216="","",IFERROR(IF(INDEX('Your rates'!$C$26:$C$30,MATCH($O216,'Your rates'!$B$26:$B$30,0))&amp;""="",1,INDEX('Your rates'!$C$26:$C$30,MATCH($O216,'Your rates'!$B$26:$B$30,0))),1))</f>
        <v/>
      </c>
      <c r="V216" s="29">
        <f>IF($A216="","",SUMPRODUCT(ISNUMBER(SEARCH('Your rates'!$B$31:$B$36,$P216))*'Your rates'!$C$31:$C$36))</f>
        <v/>
      </c>
    </row>
    <row r="217">
      <c r="A217" s="26">
        <f>IFERROR(TRIM(INDEX(Requests!$A217:$AN217,MATCH(Lists!$B$2,Requests!$A$1:$AN$1,0))&amp;""),"")</f>
        <v/>
      </c>
      <c r="B217" s="26">
        <f>IFERROR(TRIM(INDEX(Requests!$A217:$AN217,MATCH(Lists!$B$3,Requests!$A$1:$AN$1,0))&amp;""),"")</f>
        <v/>
      </c>
      <c r="C217" s="27">
        <f>IF(OR($A217="",$J217="",$K217="",$M217="",$N217="",'Your rates'!$C$5=""),"",ROUND(MAX(N('Your rates'!$C$37),('Your rates'!$C$5+$Q217+$R217)*$S217*$T217*$U217+$V217),2))</f>
        <v/>
      </c>
      <c r="D217" s="27">
        <f>IF(OR($C217="",N('Your rates'!$C$38)=0),"",ROUND($C217*'Your rates'!$C$38,2))</f>
        <v/>
      </c>
      <c r="E217" s="28">
        <f>IF($A217="","",MID(IF($I217=Lists!$B$13,", office or commercial space","")&amp;IF($L217=Lists!$B$14,", size not sure","")&amp;IF($M217=Lists!$B$15,", not cleaned in a while",""),3,200))</f>
        <v/>
      </c>
      <c r="F217" s="28">
        <f>IF($A217="","",MID(IF($J217="",", bedrooms","")&amp;IF($K217="",", bathrooms","")&amp;IF($M217="",", condition","")&amp;IF($N217="",", which clean","")&amp;IF($O217="",", how often",""),3,200))</f>
        <v/>
      </c>
      <c r="G217" s="28">
        <f>IF($A217="","",MID(IF('Your rates'!$C$5="",", base price","")&amp;IF(AND($J217&lt;&gt;"",IFERROR(INDEX('Your rates'!$C$6:$C$11,MATCH($J217,'Your rates'!$B$6:$B$11,0))&amp;"","")=""),", bedrooms","")&amp;IF(AND($K217&lt;&gt;"",IFERROR(INDEX('Your rates'!$C$12:$C$17,MATCH($K217,'Your rates'!$B$12:$B$17,0))&amp;"","")=""),", bathrooms","")&amp;IF(AND($M217&lt;&gt;"",IFERROR(INDEX('Your rates'!$C$18:$C$21,MATCH($M217,'Your rates'!$B$18:$B$21,0))&amp;"","")=""),", condition","")&amp;IF(AND($N217&lt;&gt;"",IFERROR(INDEX('Your rates'!$C$22:$C$25,MATCH($N217,'Your rates'!$B$22:$B$25,0))&amp;"","")=""),", type of clean","")&amp;IF(AND($O217&lt;&gt;"",IFERROR(INDEX('Your rates'!$C$26:$C$30,MATCH($O217,'Your rates'!$B$26:$B$30,0))&amp;"","")=""),", how often",""),3,200))</f>
        <v/>
      </c>
      <c r="H217" s="28">
        <f>IF($A217="","",IF($P217="","",IF(LEN($P217)-LEN(SUBSTITUTE($P217,",",""))+1&gt;SUMPRODUCT(ISNUMBER(SEARCH('Your rates'!$B$31:$B$36,$P217))*1),"Extra not on your list","")))</f>
        <v/>
      </c>
      <c r="I217" s="26">
        <f>IFERROR(TRIM(INDEX(Requests!$A217:$AN217,MATCH(Lists!$B$4,Requests!$A$1:$AN$1,0))&amp;""),"")</f>
        <v/>
      </c>
      <c r="J217" s="26">
        <f>IFERROR(TRIM(INDEX(Requests!$A217:$AN217,MATCH(Lists!$B$5,Requests!$A$1:$AN$1,0))&amp;""),"")</f>
        <v/>
      </c>
      <c r="K217" s="26">
        <f>IFERROR(TRIM(INDEX(Requests!$A217:$AN217,MATCH(Lists!$B$6,Requests!$A$1:$AN$1,0))&amp;""),"")</f>
        <v/>
      </c>
      <c r="L217" s="26">
        <f>IFERROR(TRIM(INDEX(Requests!$A217:$AN217,MATCH(Lists!$B$7,Requests!$A$1:$AN$1,0))&amp;""),"")</f>
        <v/>
      </c>
      <c r="M217" s="26">
        <f>IFERROR(TRIM(INDEX(Requests!$A217:$AN217,MATCH(Lists!$B$8,Requests!$A$1:$AN$1,0))&amp;""),"")</f>
        <v/>
      </c>
      <c r="N217" s="26">
        <f>IFERROR(TRIM(INDEX(Requests!$A217:$AN217,MATCH(Lists!$B$9,Requests!$A$1:$AN$1,0))&amp;""),"")</f>
        <v/>
      </c>
      <c r="O217" s="26">
        <f>IFERROR(TRIM(INDEX(Requests!$A217:$AN217,MATCH(Lists!$B$11,Requests!$A$1:$AN$1,0))&amp;""),"")</f>
        <v/>
      </c>
      <c r="P217" s="26">
        <f>IFERROR(TRIM(INDEX(Requests!$A217:$AN217,MATCH(Lists!$B$10,Requests!$A$1:$AN$1,0))&amp;""),"")</f>
        <v/>
      </c>
      <c r="Q217" s="29">
        <f>IF($A217="","",IFERROR(N(INDEX('Your rates'!$C$6:$C$11,MATCH($J217,'Your rates'!$B$6:$B$11,0))),0))</f>
        <v/>
      </c>
      <c r="R217" s="29">
        <f>IF($A217="","",IFERROR(N(INDEX('Your rates'!$C$12:$C$17,MATCH($K217,'Your rates'!$B$12:$B$17,0))),0))</f>
        <v/>
      </c>
      <c r="S217" s="30">
        <f>IF($A217="","",IFERROR(IF(INDEX('Your rates'!$C$18:$C$21,MATCH($M217,'Your rates'!$B$18:$B$21,0))&amp;""="",1,INDEX('Your rates'!$C$18:$C$21,MATCH($M217,'Your rates'!$B$18:$B$21,0))),1))</f>
        <v/>
      </c>
      <c r="T217" s="30">
        <f>IF($A217="","",IFERROR(IF(INDEX('Your rates'!$C$22:$C$25,MATCH($N217,'Your rates'!$B$22:$B$25,0))&amp;""="",1,INDEX('Your rates'!$C$22:$C$25,MATCH($N217,'Your rates'!$B$22:$B$25,0))),1))</f>
        <v/>
      </c>
      <c r="U217" s="30">
        <f>IF($A217="","",IFERROR(IF(INDEX('Your rates'!$C$26:$C$30,MATCH($O217,'Your rates'!$B$26:$B$30,0))&amp;""="",1,INDEX('Your rates'!$C$26:$C$30,MATCH($O217,'Your rates'!$B$26:$B$30,0))),1))</f>
        <v/>
      </c>
      <c r="V217" s="29">
        <f>IF($A217="","",SUMPRODUCT(ISNUMBER(SEARCH('Your rates'!$B$31:$B$36,$P217))*'Your rates'!$C$31:$C$36))</f>
        <v/>
      </c>
    </row>
    <row r="218">
      <c r="A218" s="26">
        <f>IFERROR(TRIM(INDEX(Requests!$A218:$AN218,MATCH(Lists!$B$2,Requests!$A$1:$AN$1,0))&amp;""),"")</f>
        <v/>
      </c>
      <c r="B218" s="26">
        <f>IFERROR(TRIM(INDEX(Requests!$A218:$AN218,MATCH(Lists!$B$3,Requests!$A$1:$AN$1,0))&amp;""),"")</f>
        <v/>
      </c>
      <c r="C218" s="27">
        <f>IF(OR($A218="",$J218="",$K218="",$M218="",$N218="",'Your rates'!$C$5=""),"",ROUND(MAX(N('Your rates'!$C$37),('Your rates'!$C$5+$Q218+$R218)*$S218*$T218*$U218+$V218),2))</f>
        <v/>
      </c>
      <c r="D218" s="27">
        <f>IF(OR($C218="",N('Your rates'!$C$38)=0),"",ROUND($C218*'Your rates'!$C$38,2))</f>
        <v/>
      </c>
      <c r="E218" s="28">
        <f>IF($A218="","",MID(IF($I218=Lists!$B$13,", office or commercial space","")&amp;IF($L218=Lists!$B$14,", size not sure","")&amp;IF($M218=Lists!$B$15,", not cleaned in a while",""),3,200))</f>
        <v/>
      </c>
      <c r="F218" s="28">
        <f>IF($A218="","",MID(IF($J218="",", bedrooms","")&amp;IF($K218="",", bathrooms","")&amp;IF($M218="",", condition","")&amp;IF($N218="",", which clean","")&amp;IF($O218="",", how often",""),3,200))</f>
        <v/>
      </c>
      <c r="G218" s="28">
        <f>IF($A218="","",MID(IF('Your rates'!$C$5="",", base price","")&amp;IF(AND($J218&lt;&gt;"",IFERROR(INDEX('Your rates'!$C$6:$C$11,MATCH($J218,'Your rates'!$B$6:$B$11,0))&amp;"","")=""),", bedrooms","")&amp;IF(AND($K218&lt;&gt;"",IFERROR(INDEX('Your rates'!$C$12:$C$17,MATCH($K218,'Your rates'!$B$12:$B$17,0))&amp;"","")=""),", bathrooms","")&amp;IF(AND($M218&lt;&gt;"",IFERROR(INDEX('Your rates'!$C$18:$C$21,MATCH($M218,'Your rates'!$B$18:$B$21,0))&amp;"","")=""),", condition","")&amp;IF(AND($N218&lt;&gt;"",IFERROR(INDEX('Your rates'!$C$22:$C$25,MATCH($N218,'Your rates'!$B$22:$B$25,0))&amp;"","")=""),", type of clean","")&amp;IF(AND($O218&lt;&gt;"",IFERROR(INDEX('Your rates'!$C$26:$C$30,MATCH($O218,'Your rates'!$B$26:$B$30,0))&amp;"","")=""),", how often",""),3,200))</f>
        <v/>
      </c>
      <c r="H218" s="28">
        <f>IF($A218="","",IF($P218="","",IF(LEN($P218)-LEN(SUBSTITUTE($P218,",",""))+1&gt;SUMPRODUCT(ISNUMBER(SEARCH('Your rates'!$B$31:$B$36,$P218))*1),"Extra not on your list","")))</f>
        <v/>
      </c>
      <c r="I218" s="26">
        <f>IFERROR(TRIM(INDEX(Requests!$A218:$AN218,MATCH(Lists!$B$4,Requests!$A$1:$AN$1,0))&amp;""),"")</f>
        <v/>
      </c>
      <c r="J218" s="26">
        <f>IFERROR(TRIM(INDEX(Requests!$A218:$AN218,MATCH(Lists!$B$5,Requests!$A$1:$AN$1,0))&amp;""),"")</f>
        <v/>
      </c>
      <c r="K218" s="26">
        <f>IFERROR(TRIM(INDEX(Requests!$A218:$AN218,MATCH(Lists!$B$6,Requests!$A$1:$AN$1,0))&amp;""),"")</f>
        <v/>
      </c>
      <c r="L218" s="26">
        <f>IFERROR(TRIM(INDEX(Requests!$A218:$AN218,MATCH(Lists!$B$7,Requests!$A$1:$AN$1,0))&amp;""),"")</f>
        <v/>
      </c>
      <c r="M218" s="26">
        <f>IFERROR(TRIM(INDEX(Requests!$A218:$AN218,MATCH(Lists!$B$8,Requests!$A$1:$AN$1,0))&amp;""),"")</f>
        <v/>
      </c>
      <c r="N218" s="26">
        <f>IFERROR(TRIM(INDEX(Requests!$A218:$AN218,MATCH(Lists!$B$9,Requests!$A$1:$AN$1,0))&amp;""),"")</f>
        <v/>
      </c>
      <c r="O218" s="26">
        <f>IFERROR(TRIM(INDEX(Requests!$A218:$AN218,MATCH(Lists!$B$11,Requests!$A$1:$AN$1,0))&amp;""),"")</f>
        <v/>
      </c>
      <c r="P218" s="26">
        <f>IFERROR(TRIM(INDEX(Requests!$A218:$AN218,MATCH(Lists!$B$10,Requests!$A$1:$AN$1,0))&amp;""),"")</f>
        <v/>
      </c>
      <c r="Q218" s="29">
        <f>IF($A218="","",IFERROR(N(INDEX('Your rates'!$C$6:$C$11,MATCH($J218,'Your rates'!$B$6:$B$11,0))),0))</f>
        <v/>
      </c>
      <c r="R218" s="29">
        <f>IF($A218="","",IFERROR(N(INDEX('Your rates'!$C$12:$C$17,MATCH($K218,'Your rates'!$B$12:$B$17,0))),0))</f>
        <v/>
      </c>
      <c r="S218" s="30">
        <f>IF($A218="","",IFERROR(IF(INDEX('Your rates'!$C$18:$C$21,MATCH($M218,'Your rates'!$B$18:$B$21,0))&amp;""="",1,INDEX('Your rates'!$C$18:$C$21,MATCH($M218,'Your rates'!$B$18:$B$21,0))),1))</f>
        <v/>
      </c>
      <c r="T218" s="30">
        <f>IF($A218="","",IFERROR(IF(INDEX('Your rates'!$C$22:$C$25,MATCH($N218,'Your rates'!$B$22:$B$25,0))&amp;""="",1,INDEX('Your rates'!$C$22:$C$25,MATCH($N218,'Your rates'!$B$22:$B$25,0))),1))</f>
        <v/>
      </c>
      <c r="U218" s="30">
        <f>IF($A218="","",IFERROR(IF(INDEX('Your rates'!$C$26:$C$30,MATCH($O218,'Your rates'!$B$26:$B$30,0))&amp;""="",1,INDEX('Your rates'!$C$26:$C$30,MATCH($O218,'Your rates'!$B$26:$B$30,0))),1))</f>
        <v/>
      </c>
      <c r="V218" s="29">
        <f>IF($A218="","",SUMPRODUCT(ISNUMBER(SEARCH('Your rates'!$B$31:$B$36,$P218))*'Your rates'!$C$31:$C$36))</f>
        <v/>
      </c>
    </row>
    <row r="219">
      <c r="A219" s="26">
        <f>IFERROR(TRIM(INDEX(Requests!$A219:$AN219,MATCH(Lists!$B$2,Requests!$A$1:$AN$1,0))&amp;""),"")</f>
        <v/>
      </c>
      <c r="B219" s="26">
        <f>IFERROR(TRIM(INDEX(Requests!$A219:$AN219,MATCH(Lists!$B$3,Requests!$A$1:$AN$1,0))&amp;""),"")</f>
        <v/>
      </c>
      <c r="C219" s="27">
        <f>IF(OR($A219="",$J219="",$K219="",$M219="",$N219="",'Your rates'!$C$5=""),"",ROUND(MAX(N('Your rates'!$C$37),('Your rates'!$C$5+$Q219+$R219)*$S219*$T219*$U219+$V219),2))</f>
        <v/>
      </c>
      <c r="D219" s="27">
        <f>IF(OR($C219="",N('Your rates'!$C$38)=0),"",ROUND($C219*'Your rates'!$C$38,2))</f>
        <v/>
      </c>
      <c r="E219" s="28">
        <f>IF($A219="","",MID(IF($I219=Lists!$B$13,", office or commercial space","")&amp;IF($L219=Lists!$B$14,", size not sure","")&amp;IF($M219=Lists!$B$15,", not cleaned in a while",""),3,200))</f>
        <v/>
      </c>
      <c r="F219" s="28">
        <f>IF($A219="","",MID(IF($J219="",", bedrooms","")&amp;IF($K219="",", bathrooms","")&amp;IF($M219="",", condition","")&amp;IF($N219="",", which clean","")&amp;IF($O219="",", how often",""),3,200))</f>
        <v/>
      </c>
      <c r="G219" s="28">
        <f>IF($A219="","",MID(IF('Your rates'!$C$5="",", base price","")&amp;IF(AND($J219&lt;&gt;"",IFERROR(INDEX('Your rates'!$C$6:$C$11,MATCH($J219,'Your rates'!$B$6:$B$11,0))&amp;"","")=""),", bedrooms","")&amp;IF(AND($K219&lt;&gt;"",IFERROR(INDEX('Your rates'!$C$12:$C$17,MATCH($K219,'Your rates'!$B$12:$B$17,0))&amp;"","")=""),", bathrooms","")&amp;IF(AND($M219&lt;&gt;"",IFERROR(INDEX('Your rates'!$C$18:$C$21,MATCH($M219,'Your rates'!$B$18:$B$21,0))&amp;"","")=""),", condition","")&amp;IF(AND($N219&lt;&gt;"",IFERROR(INDEX('Your rates'!$C$22:$C$25,MATCH($N219,'Your rates'!$B$22:$B$25,0))&amp;"","")=""),", type of clean","")&amp;IF(AND($O219&lt;&gt;"",IFERROR(INDEX('Your rates'!$C$26:$C$30,MATCH($O219,'Your rates'!$B$26:$B$30,0))&amp;"","")=""),", how often",""),3,200))</f>
        <v/>
      </c>
      <c r="H219" s="28">
        <f>IF($A219="","",IF($P219="","",IF(LEN($P219)-LEN(SUBSTITUTE($P219,",",""))+1&gt;SUMPRODUCT(ISNUMBER(SEARCH('Your rates'!$B$31:$B$36,$P219))*1),"Extra not on your list","")))</f>
        <v/>
      </c>
      <c r="I219" s="26">
        <f>IFERROR(TRIM(INDEX(Requests!$A219:$AN219,MATCH(Lists!$B$4,Requests!$A$1:$AN$1,0))&amp;""),"")</f>
        <v/>
      </c>
      <c r="J219" s="26">
        <f>IFERROR(TRIM(INDEX(Requests!$A219:$AN219,MATCH(Lists!$B$5,Requests!$A$1:$AN$1,0))&amp;""),"")</f>
        <v/>
      </c>
      <c r="K219" s="26">
        <f>IFERROR(TRIM(INDEX(Requests!$A219:$AN219,MATCH(Lists!$B$6,Requests!$A$1:$AN$1,0))&amp;""),"")</f>
        <v/>
      </c>
      <c r="L219" s="26">
        <f>IFERROR(TRIM(INDEX(Requests!$A219:$AN219,MATCH(Lists!$B$7,Requests!$A$1:$AN$1,0))&amp;""),"")</f>
        <v/>
      </c>
      <c r="M219" s="26">
        <f>IFERROR(TRIM(INDEX(Requests!$A219:$AN219,MATCH(Lists!$B$8,Requests!$A$1:$AN$1,0))&amp;""),"")</f>
        <v/>
      </c>
      <c r="N219" s="26">
        <f>IFERROR(TRIM(INDEX(Requests!$A219:$AN219,MATCH(Lists!$B$9,Requests!$A$1:$AN$1,0))&amp;""),"")</f>
        <v/>
      </c>
      <c r="O219" s="26">
        <f>IFERROR(TRIM(INDEX(Requests!$A219:$AN219,MATCH(Lists!$B$11,Requests!$A$1:$AN$1,0))&amp;""),"")</f>
        <v/>
      </c>
      <c r="P219" s="26">
        <f>IFERROR(TRIM(INDEX(Requests!$A219:$AN219,MATCH(Lists!$B$10,Requests!$A$1:$AN$1,0))&amp;""),"")</f>
        <v/>
      </c>
      <c r="Q219" s="29">
        <f>IF($A219="","",IFERROR(N(INDEX('Your rates'!$C$6:$C$11,MATCH($J219,'Your rates'!$B$6:$B$11,0))),0))</f>
        <v/>
      </c>
      <c r="R219" s="29">
        <f>IF($A219="","",IFERROR(N(INDEX('Your rates'!$C$12:$C$17,MATCH($K219,'Your rates'!$B$12:$B$17,0))),0))</f>
        <v/>
      </c>
      <c r="S219" s="30">
        <f>IF($A219="","",IFERROR(IF(INDEX('Your rates'!$C$18:$C$21,MATCH($M219,'Your rates'!$B$18:$B$21,0))&amp;""="",1,INDEX('Your rates'!$C$18:$C$21,MATCH($M219,'Your rates'!$B$18:$B$21,0))),1))</f>
        <v/>
      </c>
      <c r="T219" s="30">
        <f>IF($A219="","",IFERROR(IF(INDEX('Your rates'!$C$22:$C$25,MATCH($N219,'Your rates'!$B$22:$B$25,0))&amp;""="",1,INDEX('Your rates'!$C$22:$C$25,MATCH($N219,'Your rates'!$B$22:$B$25,0))),1))</f>
        <v/>
      </c>
      <c r="U219" s="30">
        <f>IF($A219="","",IFERROR(IF(INDEX('Your rates'!$C$26:$C$30,MATCH($O219,'Your rates'!$B$26:$B$30,0))&amp;""="",1,INDEX('Your rates'!$C$26:$C$30,MATCH($O219,'Your rates'!$B$26:$B$30,0))),1))</f>
        <v/>
      </c>
      <c r="V219" s="29">
        <f>IF($A219="","",SUMPRODUCT(ISNUMBER(SEARCH('Your rates'!$B$31:$B$36,$P219))*'Your rates'!$C$31:$C$36))</f>
        <v/>
      </c>
    </row>
    <row r="220">
      <c r="A220" s="26">
        <f>IFERROR(TRIM(INDEX(Requests!$A220:$AN220,MATCH(Lists!$B$2,Requests!$A$1:$AN$1,0))&amp;""),"")</f>
        <v/>
      </c>
      <c r="B220" s="26">
        <f>IFERROR(TRIM(INDEX(Requests!$A220:$AN220,MATCH(Lists!$B$3,Requests!$A$1:$AN$1,0))&amp;""),"")</f>
        <v/>
      </c>
      <c r="C220" s="27">
        <f>IF(OR($A220="",$J220="",$K220="",$M220="",$N220="",'Your rates'!$C$5=""),"",ROUND(MAX(N('Your rates'!$C$37),('Your rates'!$C$5+$Q220+$R220)*$S220*$T220*$U220+$V220),2))</f>
        <v/>
      </c>
      <c r="D220" s="27">
        <f>IF(OR($C220="",N('Your rates'!$C$38)=0),"",ROUND($C220*'Your rates'!$C$38,2))</f>
        <v/>
      </c>
      <c r="E220" s="28">
        <f>IF($A220="","",MID(IF($I220=Lists!$B$13,", office or commercial space","")&amp;IF($L220=Lists!$B$14,", size not sure","")&amp;IF($M220=Lists!$B$15,", not cleaned in a while",""),3,200))</f>
        <v/>
      </c>
      <c r="F220" s="28">
        <f>IF($A220="","",MID(IF($J220="",", bedrooms","")&amp;IF($K220="",", bathrooms","")&amp;IF($M220="",", condition","")&amp;IF($N220="",", which clean","")&amp;IF($O220="",", how often",""),3,200))</f>
        <v/>
      </c>
      <c r="G220" s="28">
        <f>IF($A220="","",MID(IF('Your rates'!$C$5="",", base price","")&amp;IF(AND($J220&lt;&gt;"",IFERROR(INDEX('Your rates'!$C$6:$C$11,MATCH($J220,'Your rates'!$B$6:$B$11,0))&amp;"","")=""),", bedrooms","")&amp;IF(AND($K220&lt;&gt;"",IFERROR(INDEX('Your rates'!$C$12:$C$17,MATCH($K220,'Your rates'!$B$12:$B$17,0))&amp;"","")=""),", bathrooms","")&amp;IF(AND($M220&lt;&gt;"",IFERROR(INDEX('Your rates'!$C$18:$C$21,MATCH($M220,'Your rates'!$B$18:$B$21,0))&amp;"","")=""),", condition","")&amp;IF(AND($N220&lt;&gt;"",IFERROR(INDEX('Your rates'!$C$22:$C$25,MATCH($N220,'Your rates'!$B$22:$B$25,0))&amp;"","")=""),", type of clean","")&amp;IF(AND($O220&lt;&gt;"",IFERROR(INDEX('Your rates'!$C$26:$C$30,MATCH($O220,'Your rates'!$B$26:$B$30,0))&amp;"","")=""),", how often",""),3,200))</f>
        <v/>
      </c>
      <c r="H220" s="28">
        <f>IF($A220="","",IF($P220="","",IF(LEN($P220)-LEN(SUBSTITUTE($P220,",",""))+1&gt;SUMPRODUCT(ISNUMBER(SEARCH('Your rates'!$B$31:$B$36,$P220))*1),"Extra not on your list","")))</f>
        <v/>
      </c>
      <c r="I220" s="26">
        <f>IFERROR(TRIM(INDEX(Requests!$A220:$AN220,MATCH(Lists!$B$4,Requests!$A$1:$AN$1,0))&amp;""),"")</f>
        <v/>
      </c>
      <c r="J220" s="26">
        <f>IFERROR(TRIM(INDEX(Requests!$A220:$AN220,MATCH(Lists!$B$5,Requests!$A$1:$AN$1,0))&amp;""),"")</f>
        <v/>
      </c>
      <c r="K220" s="26">
        <f>IFERROR(TRIM(INDEX(Requests!$A220:$AN220,MATCH(Lists!$B$6,Requests!$A$1:$AN$1,0))&amp;""),"")</f>
        <v/>
      </c>
      <c r="L220" s="26">
        <f>IFERROR(TRIM(INDEX(Requests!$A220:$AN220,MATCH(Lists!$B$7,Requests!$A$1:$AN$1,0))&amp;""),"")</f>
        <v/>
      </c>
      <c r="M220" s="26">
        <f>IFERROR(TRIM(INDEX(Requests!$A220:$AN220,MATCH(Lists!$B$8,Requests!$A$1:$AN$1,0))&amp;""),"")</f>
        <v/>
      </c>
      <c r="N220" s="26">
        <f>IFERROR(TRIM(INDEX(Requests!$A220:$AN220,MATCH(Lists!$B$9,Requests!$A$1:$AN$1,0))&amp;""),"")</f>
        <v/>
      </c>
      <c r="O220" s="26">
        <f>IFERROR(TRIM(INDEX(Requests!$A220:$AN220,MATCH(Lists!$B$11,Requests!$A$1:$AN$1,0))&amp;""),"")</f>
        <v/>
      </c>
      <c r="P220" s="26">
        <f>IFERROR(TRIM(INDEX(Requests!$A220:$AN220,MATCH(Lists!$B$10,Requests!$A$1:$AN$1,0))&amp;""),"")</f>
        <v/>
      </c>
      <c r="Q220" s="29">
        <f>IF($A220="","",IFERROR(N(INDEX('Your rates'!$C$6:$C$11,MATCH($J220,'Your rates'!$B$6:$B$11,0))),0))</f>
        <v/>
      </c>
      <c r="R220" s="29">
        <f>IF($A220="","",IFERROR(N(INDEX('Your rates'!$C$12:$C$17,MATCH($K220,'Your rates'!$B$12:$B$17,0))),0))</f>
        <v/>
      </c>
      <c r="S220" s="30">
        <f>IF($A220="","",IFERROR(IF(INDEX('Your rates'!$C$18:$C$21,MATCH($M220,'Your rates'!$B$18:$B$21,0))&amp;""="",1,INDEX('Your rates'!$C$18:$C$21,MATCH($M220,'Your rates'!$B$18:$B$21,0))),1))</f>
        <v/>
      </c>
      <c r="T220" s="30">
        <f>IF($A220="","",IFERROR(IF(INDEX('Your rates'!$C$22:$C$25,MATCH($N220,'Your rates'!$B$22:$B$25,0))&amp;""="",1,INDEX('Your rates'!$C$22:$C$25,MATCH($N220,'Your rates'!$B$22:$B$25,0))),1))</f>
        <v/>
      </c>
      <c r="U220" s="30">
        <f>IF($A220="","",IFERROR(IF(INDEX('Your rates'!$C$26:$C$30,MATCH($O220,'Your rates'!$B$26:$B$30,0))&amp;""="",1,INDEX('Your rates'!$C$26:$C$30,MATCH($O220,'Your rates'!$B$26:$B$30,0))),1))</f>
        <v/>
      </c>
      <c r="V220" s="29">
        <f>IF($A220="","",SUMPRODUCT(ISNUMBER(SEARCH('Your rates'!$B$31:$B$36,$P220))*'Your rates'!$C$31:$C$36))</f>
        <v/>
      </c>
    </row>
    <row r="221">
      <c r="A221" s="26">
        <f>IFERROR(TRIM(INDEX(Requests!$A221:$AN221,MATCH(Lists!$B$2,Requests!$A$1:$AN$1,0))&amp;""),"")</f>
        <v/>
      </c>
      <c r="B221" s="26">
        <f>IFERROR(TRIM(INDEX(Requests!$A221:$AN221,MATCH(Lists!$B$3,Requests!$A$1:$AN$1,0))&amp;""),"")</f>
        <v/>
      </c>
      <c r="C221" s="27">
        <f>IF(OR($A221="",$J221="",$K221="",$M221="",$N221="",'Your rates'!$C$5=""),"",ROUND(MAX(N('Your rates'!$C$37),('Your rates'!$C$5+$Q221+$R221)*$S221*$T221*$U221+$V221),2))</f>
        <v/>
      </c>
      <c r="D221" s="27">
        <f>IF(OR($C221="",N('Your rates'!$C$38)=0),"",ROUND($C221*'Your rates'!$C$38,2))</f>
        <v/>
      </c>
      <c r="E221" s="28">
        <f>IF($A221="","",MID(IF($I221=Lists!$B$13,", office or commercial space","")&amp;IF($L221=Lists!$B$14,", size not sure","")&amp;IF($M221=Lists!$B$15,", not cleaned in a while",""),3,200))</f>
        <v/>
      </c>
      <c r="F221" s="28">
        <f>IF($A221="","",MID(IF($J221="",", bedrooms","")&amp;IF($K221="",", bathrooms","")&amp;IF($M221="",", condition","")&amp;IF($N221="",", which clean","")&amp;IF($O221="",", how often",""),3,200))</f>
        <v/>
      </c>
      <c r="G221" s="28">
        <f>IF($A221="","",MID(IF('Your rates'!$C$5="",", base price","")&amp;IF(AND($J221&lt;&gt;"",IFERROR(INDEX('Your rates'!$C$6:$C$11,MATCH($J221,'Your rates'!$B$6:$B$11,0))&amp;"","")=""),", bedrooms","")&amp;IF(AND($K221&lt;&gt;"",IFERROR(INDEX('Your rates'!$C$12:$C$17,MATCH($K221,'Your rates'!$B$12:$B$17,0))&amp;"","")=""),", bathrooms","")&amp;IF(AND($M221&lt;&gt;"",IFERROR(INDEX('Your rates'!$C$18:$C$21,MATCH($M221,'Your rates'!$B$18:$B$21,0))&amp;"","")=""),", condition","")&amp;IF(AND($N221&lt;&gt;"",IFERROR(INDEX('Your rates'!$C$22:$C$25,MATCH($N221,'Your rates'!$B$22:$B$25,0))&amp;"","")=""),", type of clean","")&amp;IF(AND($O221&lt;&gt;"",IFERROR(INDEX('Your rates'!$C$26:$C$30,MATCH($O221,'Your rates'!$B$26:$B$30,0))&amp;"","")=""),", how often",""),3,200))</f>
        <v/>
      </c>
      <c r="H221" s="28">
        <f>IF($A221="","",IF($P221="","",IF(LEN($P221)-LEN(SUBSTITUTE($P221,",",""))+1&gt;SUMPRODUCT(ISNUMBER(SEARCH('Your rates'!$B$31:$B$36,$P221))*1),"Extra not on your list","")))</f>
        <v/>
      </c>
      <c r="I221" s="26">
        <f>IFERROR(TRIM(INDEX(Requests!$A221:$AN221,MATCH(Lists!$B$4,Requests!$A$1:$AN$1,0))&amp;""),"")</f>
        <v/>
      </c>
      <c r="J221" s="26">
        <f>IFERROR(TRIM(INDEX(Requests!$A221:$AN221,MATCH(Lists!$B$5,Requests!$A$1:$AN$1,0))&amp;""),"")</f>
        <v/>
      </c>
      <c r="K221" s="26">
        <f>IFERROR(TRIM(INDEX(Requests!$A221:$AN221,MATCH(Lists!$B$6,Requests!$A$1:$AN$1,0))&amp;""),"")</f>
        <v/>
      </c>
      <c r="L221" s="26">
        <f>IFERROR(TRIM(INDEX(Requests!$A221:$AN221,MATCH(Lists!$B$7,Requests!$A$1:$AN$1,0))&amp;""),"")</f>
        <v/>
      </c>
      <c r="M221" s="26">
        <f>IFERROR(TRIM(INDEX(Requests!$A221:$AN221,MATCH(Lists!$B$8,Requests!$A$1:$AN$1,0))&amp;""),"")</f>
        <v/>
      </c>
      <c r="N221" s="26">
        <f>IFERROR(TRIM(INDEX(Requests!$A221:$AN221,MATCH(Lists!$B$9,Requests!$A$1:$AN$1,0))&amp;""),"")</f>
        <v/>
      </c>
      <c r="O221" s="26">
        <f>IFERROR(TRIM(INDEX(Requests!$A221:$AN221,MATCH(Lists!$B$11,Requests!$A$1:$AN$1,0))&amp;""),"")</f>
        <v/>
      </c>
      <c r="P221" s="26">
        <f>IFERROR(TRIM(INDEX(Requests!$A221:$AN221,MATCH(Lists!$B$10,Requests!$A$1:$AN$1,0))&amp;""),"")</f>
        <v/>
      </c>
      <c r="Q221" s="29">
        <f>IF($A221="","",IFERROR(N(INDEX('Your rates'!$C$6:$C$11,MATCH($J221,'Your rates'!$B$6:$B$11,0))),0))</f>
        <v/>
      </c>
      <c r="R221" s="29">
        <f>IF($A221="","",IFERROR(N(INDEX('Your rates'!$C$12:$C$17,MATCH($K221,'Your rates'!$B$12:$B$17,0))),0))</f>
        <v/>
      </c>
      <c r="S221" s="30">
        <f>IF($A221="","",IFERROR(IF(INDEX('Your rates'!$C$18:$C$21,MATCH($M221,'Your rates'!$B$18:$B$21,0))&amp;""="",1,INDEX('Your rates'!$C$18:$C$21,MATCH($M221,'Your rates'!$B$18:$B$21,0))),1))</f>
        <v/>
      </c>
      <c r="T221" s="30">
        <f>IF($A221="","",IFERROR(IF(INDEX('Your rates'!$C$22:$C$25,MATCH($N221,'Your rates'!$B$22:$B$25,0))&amp;""="",1,INDEX('Your rates'!$C$22:$C$25,MATCH($N221,'Your rates'!$B$22:$B$25,0))),1))</f>
        <v/>
      </c>
      <c r="U221" s="30">
        <f>IF($A221="","",IFERROR(IF(INDEX('Your rates'!$C$26:$C$30,MATCH($O221,'Your rates'!$B$26:$B$30,0))&amp;""="",1,INDEX('Your rates'!$C$26:$C$30,MATCH($O221,'Your rates'!$B$26:$B$30,0))),1))</f>
        <v/>
      </c>
      <c r="V221" s="29">
        <f>IF($A221="","",SUMPRODUCT(ISNUMBER(SEARCH('Your rates'!$B$31:$B$36,$P221))*'Your rates'!$C$31:$C$36))</f>
        <v/>
      </c>
    </row>
    <row r="222">
      <c r="A222" s="26">
        <f>IFERROR(TRIM(INDEX(Requests!$A222:$AN222,MATCH(Lists!$B$2,Requests!$A$1:$AN$1,0))&amp;""),"")</f>
        <v/>
      </c>
      <c r="B222" s="26">
        <f>IFERROR(TRIM(INDEX(Requests!$A222:$AN222,MATCH(Lists!$B$3,Requests!$A$1:$AN$1,0))&amp;""),"")</f>
        <v/>
      </c>
      <c r="C222" s="27">
        <f>IF(OR($A222="",$J222="",$K222="",$M222="",$N222="",'Your rates'!$C$5=""),"",ROUND(MAX(N('Your rates'!$C$37),('Your rates'!$C$5+$Q222+$R222)*$S222*$T222*$U222+$V222),2))</f>
        <v/>
      </c>
      <c r="D222" s="27">
        <f>IF(OR($C222="",N('Your rates'!$C$38)=0),"",ROUND($C222*'Your rates'!$C$38,2))</f>
        <v/>
      </c>
      <c r="E222" s="28">
        <f>IF($A222="","",MID(IF($I222=Lists!$B$13,", office or commercial space","")&amp;IF($L222=Lists!$B$14,", size not sure","")&amp;IF($M222=Lists!$B$15,", not cleaned in a while",""),3,200))</f>
        <v/>
      </c>
      <c r="F222" s="28">
        <f>IF($A222="","",MID(IF($J222="",", bedrooms","")&amp;IF($K222="",", bathrooms","")&amp;IF($M222="",", condition","")&amp;IF($N222="",", which clean","")&amp;IF($O222="",", how often",""),3,200))</f>
        <v/>
      </c>
      <c r="G222" s="28">
        <f>IF($A222="","",MID(IF('Your rates'!$C$5="",", base price","")&amp;IF(AND($J222&lt;&gt;"",IFERROR(INDEX('Your rates'!$C$6:$C$11,MATCH($J222,'Your rates'!$B$6:$B$11,0))&amp;"","")=""),", bedrooms","")&amp;IF(AND($K222&lt;&gt;"",IFERROR(INDEX('Your rates'!$C$12:$C$17,MATCH($K222,'Your rates'!$B$12:$B$17,0))&amp;"","")=""),", bathrooms","")&amp;IF(AND($M222&lt;&gt;"",IFERROR(INDEX('Your rates'!$C$18:$C$21,MATCH($M222,'Your rates'!$B$18:$B$21,0))&amp;"","")=""),", condition","")&amp;IF(AND($N222&lt;&gt;"",IFERROR(INDEX('Your rates'!$C$22:$C$25,MATCH($N222,'Your rates'!$B$22:$B$25,0))&amp;"","")=""),", type of clean","")&amp;IF(AND($O222&lt;&gt;"",IFERROR(INDEX('Your rates'!$C$26:$C$30,MATCH($O222,'Your rates'!$B$26:$B$30,0))&amp;"","")=""),", how often",""),3,200))</f>
        <v/>
      </c>
      <c r="H222" s="28">
        <f>IF($A222="","",IF($P222="","",IF(LEN($P222)-LEN(SUBSTITUTE($P222,",",""))+1&gt;SUMPRODUCT(ISNUMBER(SEARCH('Your rates'!$B$31:$B$36,$P222))*1),"Extra not on your list","")))</f>
        <v/>
      </c>
      <c r="I222" s="26">
        <f>IFERROR(TRIM(INDEX(Requests!$A222:$AN222,MATCH(Lists!$B$4,Requests!$A$1:$AN$1,0))&amp;""),"")</f>
        <v/>
      </c>
      <c r="J222" s="26">
        <f>IFERROR(TRIM(INDEX(Requests!$A222:$AN222,MATCH(Lists!$B$5,Requests!$A$1:$AN$1,0))&amp;""),"")</f>
        <v/>
      </c>
      <c r="K222" s="26">
        <f>IFERROR(TRIM(INDEX(Requests!$A222:$AN222,MATCH(Lists!$B$6,Requests!$A$1:$AN$1,0))&amp;""),"")</f>
        <v/>
      </c>
      <c r="L222" s="26">
        <f>IFERROR(TRIM(INDEX(Requests!$A222:$AN222,MATCH(Lists!$B$7,Requests!$A$1:$AN$1,0))&amp;""),"")</f>
        <v/>
      </c>
      <c r="M222" s="26">
        <f>IFERROR(TRIM(INDEX(Requests!$A222:$AN222,MATCH(Lists!$B$8,Requests!$A$1:$AN$1,0))&amp;""),"")</f>
        <v/>
      </c>
      <c r="N222" s="26">
        <f>IFERROR(TRIM(INDEX(Requests!$A222:$AN222,MATCH(Lists!$B$9,Requests!$A$1:$AN$1,0))&amp;""),"")</f>
        <v/>
      </c>
      <c r="O222" s="26">
        <f>IFERROR(TRIM(INDEX(Requests!$A222:$AN222,MATCH(Lists!$B$11,Requests!$A$1:$AN$1,0))&amp;""),"")</f>
        <v/>
      </c>
      <c r="P222" s="26">
        <f>IFERROR(TRIM(INDEX(Requests!$A222:$AN222,MATCH(Lists!$B$10,Requests!$A$1:$AN$1,0))&amp;""),"")</f>
        <v/>
      </c>
      <c r="Q222" s="29">
        <f>IF($A222="","",IFERROR(N(INDEX('Your rates'!$C$6:$C$11,MATCH($J222,'Your rates'!$B$6:$B$11,0))),0))</f>
        <v/>
      </c>
      <c r="R222" s="29">
        <f>IF($A222="","",IFERROR(N(INDEX('Your rates'!$C$12:$C$17,MATCH($K222,'Your rates'!$B$12:$B$17,0))),0))</f>
        <v/>
      </c>
      <c r="S222" s="30">
        <f>IF($A222="","",IFERROR(IF(INDEX('Your rates'!$C$18:$C$21,MATCH($M222,'Your rates'!$B$18:$B$21,0))&amp;""="",1,INDEX('Your rates'!$C$18:$C$21,MATCH($M222,'Your rates'!$B$18:$B$21,0))),1))</f>
        <v/>
      </c>
      <c r="T222" s="30">
        <f>IF($A222="","",IFERROR(IF(INDEX('Your rates'!$C$22:$C$25,MATCH($N222,'Your rates'!$B$22:$B$25,0))&amp;""="",1,INDEX('Your rates'!$C$22:$C$25,MATCH($N222,'Your rates'!$B$22:$B$25,0))),1))</f>
        <v/>
      </c>
      <c r="U222" s="30">
        <f>IF($A222="","",IFERROR(IF(INDEX('Your rates'!$C$26:$C$30,MATCH($O222,'Your rates'!$B$26:$B$30,0))&amp;""="",1,INDEX('Your rates'!$C$26:$C$30,MATCH($O222,'Your rates'!$B$26:$B$30,0))),1))</f>
        <v/>
      </c>
      <c r="V222" s="29">
        <f>IF($A222="","",SUMPRODUCT(ISNUMBER(SEARCH('Your rates'!$B$31:$B$36,$P222))*'Your rates'!$C$31:$C$36))</f>
        <v/>
      </c>
    </row>
    <row r="223">
      <c r="A223" s="26">
        <f>IFERROR(TRIM(INDEX(Requests!$A223:$AN223,MATCH(Lists!$B$2,Requests!$A$1:$AN$1,0))&amp;""),"")</f>
        <v/>
      </c>
      <c r="B223" s="26">
        <f>IFERROR(TRIM(INDEX(Requests!$A223:$AN223,MATCH(Lists!$B$3,Requests!$A$1:$AN$1,0))&amp;""),"")</f>
        <v/>
      </c>
      <c r="C223" s="27">
        <f>IF(OR($A223="",$J223="",$K223="",$M223="",$N223="",'Your rates'!$C$5=""),"",ROUND(MAX(N('Your rates'!$C$37),('Your rates'!$C$5+$Q223+$R223)*$S223*$T223*$U223+$V223),2))</f>
        <v/>
      </c>
      <c r="D223" s="27">
        <f>IF(OR($C223="",N('Your rates'!$C$38)=0),"",ROUND($C223*'Your rates'!$C$38,2))</f>
        <v/>
      </c>
      <c r="E223" s="28">
        <f>IF($A223="","",MID(IF($I223=Lists!$B$13,", office or commercial space","")&amp;IF($L223=Lists!$B$14,", size not sure","")&amp;IF($M223=Lists!$B$15,", not cleaned in a while",""),3,200))</f>
        <v/>
      </c>
      <c r="F223" s="28">
        <f>IF($A223="","",MID(IF($J223="",", bedrooms","")&amp;IF($K223="",", bathrooms","")&amp;IF($M223="",", condition","")&amp;IF($N223="",", which clean","")&amp;IF($O223="",", how often",""),3,200))</f>
        <v/>
      </c>
      <c r="G223" s="28">
        <f>IF($A223="","",MID(IF('Your rates'!$C$5="",", base price","")&amp;IF(AND($J223&lt;&gt;"",IFERROR(INDEX('Your rates'!$C$6:$C$11,MATCH($J223,'Your rates'!$B$6:$B$11,0))&amp;"","")=""),", bedrooms","")&amp;IF(AND($K223&lt;&gt;"",IFERROR(INDEX('Your rates'!$C$12:$C$17,MATCH($K223,'Your rates'!$B$12:$B$17,0))&amp;"","")=""),", bathrooms","")&amp;IF(AND($M223&lt;&gt;"",IFERROR(INDEX('Your rates'!$C$18:$C$21,MATCH($M223,'Your rates'!$B$18:$B$21,0))&amp;"","")=""),", condition","")&amp;IF(AND($N223&lt;&gt;"",IFERROR(INDEX('Your rates'!$C$22:$C$25,MATCH($N223,'Your rates'!$B$22:$B$25,0))&amp;"","")=""),", type of clean","")&amp;IF(AND($O223&lt;&gt;"",IFERROR(INDEX('Your rates'!$C$26:$C$30,MATCH($O223,'Your rates'!$B$26:$B$30,0))&amp;"","")=""),", how often",""),3,200))</f>
        <v/>
      </c>
      <c r="H223" s="28">
        <f>IF($A223="","",IF($P223="","",IF(LEN($P223)-LEN(SUBSTITUTE($P223,",",""))+1&gt;SUMPRODUCT(ISNUMBER(SEARCH('Your rates'!$B$31:$B$36,$P223))*1),"Extra not on your list","")))</f>
        <v/>
      </c>
      <c r="I223" s="26">
        <f>IFERROR(TRIM(INDEX(Requests!$A223:$AN223,MATCH(Lists!$B$4,Requests!$A$1:$AN$1,0))&amp;""),"")</f>
        <v/>
      </c>
      <c r="J223" s="26">
        <f>IFERROR(TRIM(INDEX(Requests!$A223:$AN223,MATCH(Lists!$B$5,Requests!$A$1:$AN$1,0))&amp;""),"")</f>
        <v/>
      </c>
      <c r="K223" s="26">
        <f>IFERROR(TRIM(INDEX(Requests!$A223:$AN223,MATCH(Lists!$B$6,Requests!$A$1:$AN$1,0))&amp;""),"")</f>
        <v/>
      </c>
      <c r="L223" s="26">
        <f>IFERROR(TRIM(INDEX(Requests!$A223:$AN223,MATCH(Lists!$B$7,Requests!$A$1:$AN$1,0))&amp;""),"")</f>
        <v/>
      </c>
      <c r="M223" s="26">
        <f>IFERROR(TRIM(INDEX(Requests!$A223:$AN223,MATCH(Lists!$B$8,Requests!$A$1:$AN$1,0))&amp;""),"")</f>
        <v/>
      </c>
      <c r="N223" s="26">
        <f>IFERROR(TRIM(INDEX(Requests!$A223:$AN223,MATCH(Lists!$B$9,Requests!$A$1:$AN$1,0))&amp;""),"")</f>
        <v/>
      </c>
      <c r="O223" s="26">
        <f>IFERROR(TRIM(INDEX(Requests!$A223:$AN223,MATCH(Lists!$B$11,Requests!$A$1:$AN$1,0))&amp;""),"")</f>
        <v/>
      </c>
      <c r="P223" s="26">
        <f>IFERROR(TRIM(INDEX(Requests!$A223:$AN223,MATCH(Lists!$B$10,Requests!$A$1:$AN$1,0))&amp;""),"")</f>
        <v/>
      </c>
      <c r="Q223" s="29">
        <f>IF($A223="","",IFERROR(N(INDEX('Your rates'!$C$6:$C$11,MATCH($J223,'Your rates'!$B$6:$B$11,0))),0))</f>
        <v/>
      </c>
      <c r="R223" s="29">
        <f>IF($A223="","",IFERROR(N(INDEX('Your rates'!$C$12:$C$17,MATCH($K223,'Your rates'!$B$12:$B$17,0))),0))</f>
        <v/>
      </c>
      <c r="S223" s="30">
        <f>IF($A223="","",IFERROR(IF(INDEX('Your rates'!$C$18:$C$21,MATCH($M223,'Your rates'!$B$18:$B$21,0))&amp;""="",1,INDEX('Your rates'!$C$18:$C$21,MATCH($M223,'Your rates'!$B$18:$B$21,0))),1))</f>
        <v/>
      </c>
      <c r="T223" s="30">
        <f>IF($A223="","",IFERROR(IF(INDEX('Your rates'!$C$22:$C$25,MATCH($N223,'Your rates'!$B$22:$B$25,0))&amp;""="",1,INDEX('Your rates'!$C$22:$C$25,MATCH($N223,'Your rates'!$B$22:$B$25,0))),1))</f>
        <v/>
      </c>
      <c r="U223" s="30">
        <f>IF($A223="","",IFERROR(IF(INDEX('Your rates'!$C$26:$C$30,MATCH($O223,'Your rates'!$B$26:$B$30,0))&amp;""="",1,INDEX('Your rates'!$C$26:$C$30,MATCH($O223,'Your rates'!$B$26:$B$30,0))),1))</f>
        <v/>
      </c>
      <c r="V223" s="29">
        <f>IF($A223="","",SUMPRODUCT(ISNUMBER(SEARCH('Your rates'!$B$31:$B$36,$P223))*'Your rates'!$C$31:$C$36))</f>
        <v/>
      </c>
    </row>
    <row r="224">
      <c r="A224" s="26">
        <f>IFERROR(TRIM(INDEX(Requests!$A224:$AN224,MATCH(Lists!$B$2,Requests!$A$1:$AN$1,0))&amp;""),"")</f>
        <v/>
      </c>
      <c r="B224" s="26">
        <f>IFERROR(TRIM(INDEX(Requests!$A224:$AN224,MATCH(Lists!$B$3,Requests!$A$1:$AN$1,0))&amp;""),"")</f>
        <v/>
      </c>
      <c r="C224" s="27">
        <f>IF(OR($A224="",$J224="",$K224="",$M224="",$N224="",'Your rates'!$C$5=""),"",ROUND(MAX(N('Your rates'!$C$37),('Your rates'!$C$5+$Q224+$R224)*$S224*$T224*$U224+$V224),2))</f>
        <v/>
      </c>
      <c r="D224" s="27">
        <f>IF(OR($C224="",N('Your rates'!$C$38)=0),"",ROUND($C224*'Your rates'!$C$38,2))</f>
        <v/>
      </c>
      <c r="E224" s="28">
        <f>IF($A224="","",MID(IF($I224=Lists!$B$13,", office or commercial space","")&amp;IF($L224=Lists!$B$14,", size not sure","")&amp;IF($M224=Lists!$B$15,", not cleaned in a while",""),3,200))</f>
        <v/>
      </c>
      <c r="F224" s="28">
        <f>IF($A224="","",MID(IF($J224="",", bedrooms","")&amp;IF($K224="",", bathrooms","")&amp;IF($M224="",", condition","")&amp;IF($N224="",", which clean","")&amp;IF($O224="",", how often",""),3,200))</f>
        <v/>
      </c>
      <c r="G224" s="28">
        <f>IF($A224="","",MID(IF('Your rates'!$C$5="",", base price","")&amp;IF(AND($J224&lt;&gt;"",IFERROR(INDEX('Your rates'!$C$6:$C$11,MATCH($J224,'Your rates'!$B$6:$B$11,0))&amp;"","")=""),", bedrooms","")&amp;IF(AND($K224&lt;&gt;"",IFERROR(INDEX('Your rates'!$C$12:$C$17,MATCH($K224,'Your rates'!$B$12:$B$17,0))&amp;"","")=""),", bathrooms","")&amp;IF(AND($M224&lt;&gt;"",IFERROR(INDEX('Your rates'!$C$18:$C$21,MATCH($M224,'Your rates'!$B$18:$B$21,0))&amp;"","")=""),", condition","")&amp;IF(AND($N224&lt;&gt;"",IFERROR(INDEX('Your rates'!$C$22:$C$25,MATCH($N224,'Your rates'!$B$22:$B$25,0))&amp;"","")=""),", type of clean","")&amp;IF(AND($O224&lt;&gt;"",IFERROR(INDEX('Your rates'!$C$26:$C$30,MATCH($O224,'Your rates'!$B$26:$B$30,0))&amp;"","")=""),", how often",""),3,200))</f>
        <v/>
      </c>
      <c r="H224" s="28">
        <f>IF($A224="","",IF($P224="","",IF(LEN($P224)-LEN(SUBSTITUTE($P224,",",""))+1&gt;SUMPRODUCT(ISNUMBER(SEARCH('Your rates'!$B$31:$B$36,$P224))*1),"Extra not on your list","")))</f>
        <v/>
      </c>
      <c r="I224" s="26">
        <f>IFERROR(TRIM(INDEX(Requests!$A224:$AN224,MATCH(Lists!$B$4,Requests!$A$1:$AN$1,0))&amp;""),"")</f>
        <v/>
      </c>
      <c r="J224" s="26">
        <f>IFERROR(TRIM(INDEX(Requests!$A224:$AN224,MATCH(Lists!$B$5,Requests!$A$1:$AN$1,0))&amp;""),"")</f>
        <v/>
      </c>
      <c r="K224" s="26">
        <f>IFERROR(TRIM(INDEX(Requests!$A224:$AN224,MATCH(Lists!$B$6,Requests!$A$1:$AN$1,0))&amp;""),"")</f>
        <v/>
      </c>
      <c r="L224" s="26">
        <f>IFERROR(TRIM(INDEX(Requests!$A224:$AN224,MATCH(Lists!$B$7,Requests!$A$1:$AN$1,0))&amp;""),"")</f>
        <v/>
      </c>
      <c r="M224" s="26">
        <f>IFERROR(TRIM(INDEX(Requests!$A224:$AN224,MATCH(Lists!$B$8,Requests!$A$1:$AN$1,0))&amp;""),"")</f>
        <v/>
      </c>
      <c r="N224" s="26">
        <f>IFERROR(TRIM(INDEX(Requests!$A224:$AN224,MATCH(Lists!$B$9,Requests!$A$1:$AN$1,0))&amp;""),"")</f>
        <v/>
      </c>
      <c r="O224" s="26">
        <f>IFERROR(TRIM(INDEX(Requests!$A224:$AN224,MATCH(Lists!$B$11,Requests!$A$1:$AN$1,0))&amp;""),"")</f>
        <v/>
      </c>
      <c r="P224" s="26">
        <f>IFERROR(TRIM(INDEX(Requests!$A224:$AN224,MATCH(Lists!$B$10,Requests!$A$1:$AN$1,0))&amp;""),"")</f>
        <v/>
      </c>
      <c r="Q224" s="29">
        <f>IF($A224="","",IFERROR(N(INDEX('Your rates'!$C$6:$C$11,MATCH($J224,'Your rates'!$B$6:$B$11,0))),0))</f>
        <v/>
      </c>
      <c r="R224" s="29">
        <f>IF($A224="","",IFERROR(N(INDEX('Your rates'!$C$12:$C$17,MATCH($K224,'Your rates'!$B$12:$B$17,0))),0))</f>
        <v/>
      </c>
      <c r="S224" s="30">
        <f>IF($A224="","",IFERROR(IF(INDEX('Your rates'!$C$18:$C$21,MATCH($M224,'Your rates'!$B$18:$B$21,0))&amp;""="",1,INDEX('Your rates'!$C$18:$C$21,MATCH($M224,'Your rates'!$B$18:$B$21,0))),1))</f>
        <v/>
      </c>
      <c r="T224" s="30">
        <f>IF($A224="","",IFERROR(IF(INDEX('Your rates'!$C$22:$C$25,MATCH($N224,'Your rates'!$B$22:$B$25,0))&amp;""="",1,INDEX('Your rates'!$C$22:$C$25,MATCH($N224,'Your rates'!$B$22:$B$25,0))),1))</f>
        <v/>
      </c>
      <c r="U224" s="30">
        <f>IF($A224="","",IFERROR(IF(INDEX('Your rates'!$C$26:$C$30,MATCH($O224,'Your rates'!$B$26:$B$30,0))&amp;""="",1,INDEX('Your rates'!$C$26:$C$30,MATCH($O224,'Your rates'!$B$26:$B$30,0))),1))</f>
        <v/>
      </c>
      <c r="V224" s="29">
        <f>IF($A224="","",SUMPRODUCT(ISNUMBER(SEARCH('Your rates'!$B$31:$B$36,$P224))*'Your rates'!$C$31:$C$36))</f>
        <v/>
      </c>
    </row>
    <row r="225">
      <c r="A225" s="26">
        <f>IFERROR(TRIM(INDEX(Requests!$A225:$AN225,MATCH(Lists!$B$2,Requests!$A$1:$AN$1,0))&amp;""),"")</f>
        <v/>
      </c>
      <c r="B225" s="26">
        <f>IFERROR(TRIM(INDEX(Requests!$A225:$AN225,MATCH(Lists!$B$3,Requests!$A$1:$AN$1,0))&amp;""),"")</f>
        <v/>
      </c>
      <c r="C225" s="27">
        <f>IF(OR($A225="",$J225="",$K225="",$M225="",$N225="",'Your rates'!$C$5=""),"",ROUND(MAX(N('Your rates'!$C$37),('Your rates'!$C$5+$Q225+$R225)*$S225*$T225*$U225+$V225),2))</f>
        <v/>
      </c>
      <c r="D225" s="27">
        <f>IF(OR($C225="",N('Your rates'!$C$38)=0),"",ROUND($C225*'Your rates'!$C$38,2))</f>
        <v/>
      </c>
      <c r="E225" s="28">
        <f>IF($A225="","",MID(IF($I225=Lists!$B$13,", office or commercial space","")&amp;IF($L225=Lists!$B$14,", size not sure","")&amp;IF($M225=Lists!$B$15,", not cleaned in a while",""),3,200))</f>
        <v/>
      </c>
      <c r="F225" s="28">
        <f>IF($A225="","",MID(IF($J225="",", bedrooms","")&amp;IF($K225="",", bathrooms","")&amp;IF($M225="",", condition","")&amp;IF($N225="",", which clean","")&amp;IF($O225="",", how often",""),3,200))</f>
        <v/>
      </c>
      <c r="G225" s="28">
        <f>IF($A225="","",MID(IF('Your rates'!$C$5="",", base price","")&amp;IF(AND($J225&lt;&gt;"",IFERROR(INDEX('Your rates'!$C$6:$C$11,MATCH($J225,'Your rates'!$B$6:$B$11,0))&amp;"","")=""),", bedrooms","")&amp;IF(AND($K225&lt;&gt;"",IFERROR(INDEX('Your rates'!$C$12:$C$17,MATCH($K225,'Your rates'!$B$12:$B$17,0))&amp;"","")=""),", bathrooms","")&amp;IF(AND($M225&lt;&gt;"",IFERROR(INDEX('Your rates'!$C$18:$C$21,MATCH($M225,'Your rates'!$B$18:$B$21,0))&amp;"","")=""),", condition","")&amp;IF(AND($N225&lt;&gt;"",IFERROR(INDEX('Your rates'!$C$22:$C$25,MATCH($N225,'Your rates'!$B$22:$B$25,0))&amp;"","")=""),", type of clean","")&amp;IF(AND($O225&lt;&gt;"",IFERROR(INDEX('Your rates'!$C$26:$C$30,MATCH($O225,'Your rates'!$B$26:$B$30,0))&amp;"","")=""),", how often",""),3,200))</f>
        <v/>
      </c>
      <c r="H225" s="28">
        <f>IF($A225="","",IF($P225="","",IF(LEN($P225)-LEN(SUBSTITUTE($P225,",",""))+1&gt;SUMPRODUCT(ISNUMBER(SEARCH('Your rates'!$B$31:$B$36,$P225))*1),"Extra not on your list","")))</f>
        <v/>
      </c>
      <c r="I225" s="26">
        <f>IFERROR(TRIM(INDEX(Requests!$A225:$AN225,MATCH(Lists!$B$4,Requests!$A$1:$AN$1,0))&amp;""),"")</f>
        <v/>
      </c>
      <c r="J225" s="26">
        <f>IFERROR(TRIM(INDEX(Requests!$A225:$AN225,MATCH(Lists!$B$5,Requests!$A$1:$AN$1,0))&amp;""),"")</f>
        <v/>
      </c>
      <c r="K225" s="26">
        <f>IFERROR(TRIM(INDEX(Requests!$A225:$AN225,MATCH(Lists!$B$6,Requests!$A$1:$AN$1,0))&amp;""),"")</f>
        <v/>
      </c>
      <c r="L225" s="26">
        <f>IFERROR(TRIM(INDEX(Requests!$A225:$AN225,MATCH(Lists!$B$7,Requests!$A$1:$AN$1,0))&amp;""),"")</f>
        <v/>
      </c>
      <c r="M225" s="26">
        <f>IFERROR(TRIM(INDEX(Requests!$A225:$AN225,MATCH(Lists!$B$8,Requests!$A$1:$AN$1,0))&amp;""),"")</f>
        <v/>
      </c>
      <c r="N225" s="26">
        <f>IFERROR(TRIM(INDEX(Requests!$A225:$AN225,MATCH(Lists!$B$9,Requests!$A$1:$AN$1,0))&amp;""),"")</f>
        <v/>
      </c>
      <c r="O225" s="26">
        <f>IFERROR(TRIM(INDEX(Requests!$A225:$AN225,MATCH(Lists!$B$11,Requests!$A$1:$AN$1,0))&amp;""),"")</f>
        <v/>
      </c>
      <c r="P225" s="26">
        <f>IFERROR(TRIM(INDEX(Requests!$A225:$AN225,MATCH(Lists!$B$10,Requests!$A$1:$AN$1,0))&amp;""),"")</f>
        <v/>
      </c>
      <c r="Q225" s="29">
        <f>IF($A225="","",IFERROR(N(INDEX('Your rates'!$C$6:$C$11,MATCH($J225,'Your rates'!$B$6:$B$11,0))),0))</f>
        <v/>
      </c>
      <c r="R225" s="29">
        <f>IF($A225="","",IFERROR(N(INDEX('Your rates'!$C$12:$C$17,MATCH($K225,'Your rates'!$B$12:$B$17,0))),0))</f>
        <v/>
      </c>
      <c r="S225" s="30">
        <f>IF($A225="","",IFERROR(IF(INDEX('Your rates'!$C$18:$C$21,MATCH($M225,'Your rates'!$B$18:$B$21,0))&amp;""="",1,INDEX('Your rates'!$C$18:$C$21,MATCH($M225,'Your rates'!$B$18:$B$21,0))),1))</f>
        <v/>
      </c>
      <c r="T225" s="30">
        <f>IF($A225="","",IFERROR(IF(INDEX('Your rates'!$C$22:$C$25,MATCH($N225,'Your rates'!$B$22:$B$25,0))&amp;""="",1,INDEX('Your rates'!$C$22:$C$25,MATCH($N225,'Your rates'!$B$22:$B$25,0))),1))</f>
        <v/>
      </c>
      <c r="U225" s="30">
        <f>IF($A225="","",IFERROR(IF(INDEX('Your rates'!$C$26:$C$30,MATCH($O225,'Your rates'!$B$26:$B$30,0))&amp;""="",1,INDEX('Your rates'!$C$26:$C$30,MATCH($O225,'Your rates'!$B$26:$B$30,0))),1))</f>
        <v/>
      </c>
      <c r="V225" s="29">
        <f>IF($A225="","",SUMPRODUCT(ISNUMBER(SEARCH('Your rates'!$B$31:$B$36,$P225))*'Your rates'!$C$31:$C$36))</f>
        <v/>
      </c>
    </row>
    <row r="226">
      <c r="A226" s="26">
        <f>IFERROR(TRIM(INDEX(Requests!$A226:$AN226,MATCH(Lists!$B$2,Requests!$A$1:$AN$1,0))&amp;""),"")</f>
        <v/>
      </c>
      <c r="B226" s="26">
        <f>IFERROR(TRIM(INDEX(Requests!$A226:$AN226,MATCH(Lists!$B$3,Requests!$A$1:$AN$1,0))&amp;""),"")</f>
        <v/>
      </c>
      <c r="C226" s="27">
        <f>IF(OR($A226="",$J226="",$K226="",$M226="",$N226="",'Your rates'!$C$5=""),"",ROUND(MAX(N('Your rates'!$C$37),('Your rates'!$C$5+$Q226+$R226)*$S226*$T226*$U226+$V226),2))</f>
        <v/>
      </c>
      <c r="D226" s="27">
        <f>IF(OR($C226="",N('Your rates'!$C$38)=0),"",ROUND($C226*'Your rates'!$C$38,2))</f>
        <v/>
      </c>
      <c r="E226" s="28">
        <f>IF($A226="","",MID(IF($I226=Lists!$B$13,", office or commercial space","")&amp;IF($L226=Lists!$B$14,", size not sure","")&amp;IF($M226=Lists!$B$15,", not cleaned in a while",""),3,200))</f>
        <v/>
      </c>
      <c r="F226" s="28">
        <f>IF($A226="","",MID(IF($J226="",", bedrooms","")&amp;IF($K226="",", bathrooms","")&amp;IF($M226="",", condition","")&amp;IF($N226="",", which clean","")&amp;IF($O226="",", how often",""),3,200))</f>
        <v/>
      </c>
      <c r="G226" s="28">
        <f>IF($A226="","",MID(IF('Your rates'!$C$5="",", base price","")&amp;IF(AND($J226&lt;&gt;"",IFERROR(INDEX('Your rates'!$C$6:$C$11,MATCH($J226,'Your rates'!$B$6:$B$11,0))&amp;"","")=""),", bedrooms","")&amp;IF(AND($K226&lt;&gt;"",IFERROR(INDEX('Your rates'!$C$12:$C$17,MATCH($K226,'Your rates'!$B$12:$B$17,0))&amp;"","")=""),", bathrooms","")&amp;IF(AND($M226&lt;&gt;"",IFERROR(INDEX('Your rates'!$C$18:$C$21,MATCH($M226,'Your rates'!$B$18:$B$21,0))&amp;"","")=""),", condition","")&amp;IF(AND($N226&lt;&gt;"",IFERROR(INDEX('Your rates'!$C$22:$C$25,MATCH($N226,'Your rates'!$B$22:$B$25,0))&amp;"","")=""),", type of clean","")&amp;IF(AND($O226&lt;&gt;"",IFERROR(INDEX('Your rates'!$C$26:$C$30,MATCH($O226,'Your rates'!$B$26:$B$30,0))&amp;"","")=""),", how often",""),3,200))</f>
        <v/>
      </c>
      <c r="H226" s="28">
        <f>IF($A226="","",IF($P226="","",IF(LEN($P226)-LEN(SUBSTITUTE($P226,",",""))+1&gt;SUMPRODUCT(ISNUMBER(SEARCH('Your rates'!$B$31:$B$36,$P226))*1),"Extra not on your list","")))</f>
        <v/>
      </c>
      <c r="I226" s="26">
        <f>IFERROR(TRIM(INDEX(Requests!$A226:$AN226,MATCH(Lists!$B$4,Requests!$A$1:$AN$1,0))&amp;""),"")</f>
        <v/>
      </c>
      <c r="J226" s="26">
        <f>IFERROR(TRIM(INDEX(Requests!$A226:$AN226,MATCH(Lists!$B$5,Requests!$A$1:$AN$1,0))&amp;""),"")</f>
        <v/>
      </c>
      <c r="K226" s="26">
        <f>IFERROR(TRIM(INDEX(Requests!$A226:$AN226,MATCH(Lists!$B$6,Requests!$A$1:$AN$1,0))&amp;""),"")</f>
        <v/>
      </c>
      <c r="L226" s="26">
        <f>IFERROR(TRIM(INDEX(Requests!$A226:$AN226,MATCH(Lists!$B$7,Requests!$A$1:$AN$1,0))&amp;""),"")</f>
        <v/>
      </c>
      <c r="M226" s="26">
        <f>IFERROR(TRIM(INDEX(Requests!$A226:$AN226,MATCH(Lists!$B$8,Requests!$A$1:$AN$1,0))&amp;""),"")</f>
        <v/>
      </c>
      <c r="N226" s="26">
        <f>IFERROR(TRIM(INDEX(Requests!$A226:$AN226,MATCH(Lists!$B$9,Requests!$A$1:$AN$1,0))&amp;""),"")</f>
        <v/>
      </c>
      <c r="O226" s="26">
        <f>IFERROR(TRIM(INDEX(Requests!$A226:$AN226,MATCH(Lists!$B$11,Requests!$A$1:$AN$1,0))&amp;""),"")</f>
        <v/>
      </c>
      <c r="P226" s="26">
        <f>IFERROR(TRIM(INDEX(Requests!$A226:$AN226,MATCH(Lists!$B$10,Requests!$A$1:$AN$1,0))&amp;""),"")</f>
        <v/>
      </c>
      <c r="Q226" s="29">
        <f>IF($A226="","",IFERROR(N(INDEX('Your rates'!$C$6:$C$11,MATCH($J226,'Your rates'!$B$6:$B$11,0))),0))</f>
        <v/>
      </c>
      <c r="R226" s="29">
        <f>IF($A226="","",IFERROR(N(INDEX('Your rates'!$C$12:$C$17,MATCH($K226,'Your rates'!$B$12:$B$17,0))),0))</f>
        <v/>
      </c>
      <c r="S226" s="30">
        <f>IF($A226="","",IFERROR(IF(INDEX('Your rates'!$C$18:$C$21,MATCH($M226,'Your rates'!$B$18:$B$21,0))&amp;""="",1,INDEX('Your rates'!$C$18:$C$21,MATCH($M226,'Your rates'!$B$18:$B$21,0))),1))</f>
        <v/>
      </c>
      <c r="T226" s="30">
        <f>IF($A226="","",IFERROR(IF(INDEX('Your rates'!$C$22:$C$25,MATCH($N226,'Your rates'!$B$22:$B$25,0))&amp;""="",1,INDEX('Your rates'!$C$22:$C$25,MATCH($N226,'Your rates'!$B$22:$B$25,0))),1))</f>
        <v/>
      </c>
      <c r="U226" s="30">
        <f>IF($A226="","",IFERROR(IF(INDEX('Your rates'!$C$26:$C$30,MATCH($O226,'Your rates'!$B$26:$B$30,0))&amp;""="",1,INDEX('Your rates'!$C$26:$C$30,MATCH($O226,'Your rates'!$B$26:$B$30,0))),1))</f>
        <v/>
      </c>
      <c r="V226" s="29">
        <f>IF($A226="","",SUMPRODUCT(ISNUMBER(SEARCH('Your rates'!$B$31:$B$36,$P226))*'Your rates'!$C$31:$C$36))</f>
        <v/>
      </c>
    </row>
    <row r="227">
      <c r="A227" s="26">
        <f>IFERROR(TRIM(INDEX(Requests!$A227:$AN227,MATCH(Lists!$B$2,Requests!$A$1:$AN$1,0))&amp;""),"")</f>
        <v/>
      </c>
      <c r="B227" s="26">
        <f>IFERROR(TRIM(INDEX(Requests!$A227:$AN227,MATCH(Lists!$B$3,Requests!$A$1:$AN$1,0))&amp;""),"")</f>
        <v/>
      </c>
      <c r="C227" s="27">
        <f>IF(OR($A227="",$J227="",$K227="",$M227="",$N227="",'Your rates'!$C$5=""),"",ROUND(MAX(N('Your rates'!$C$37),('Your rates'!$C$5+$Q227+$R227)*$S227*$T227*$U227+$V227),2))</f>
        <v/>
      </c>
      <c r="D227" s="27">
        <f>IF(OR($C227="",N('Your rates'!$C$38)=0),"",ROUND($C227*'Your rates'!$C$38,2))</f>
        <v/>
      </c>
      <c r="E227" s="28">
        <f>IF($A227="","",MID(IF($I227=Lists!$B$13,", office or commercial space","")&amp;IF($L227=Lists!$B$14,", size not sure","")&amp;IF($M227=Lists!$B$15,", not cleaned in a while",""),3,200))</f>
        <v/>
      </c>
      <c r="F227" s="28">
        <f>IF($A227="","",MID(IF($J227="",", bedrooms","")&amp;IF($K227="",", bathrooms","")&amp;IF($M227="",", condition","")&amp;IF($N227="",", which clean","")&amp;IF($O227="",", how often",""),3,200))</f>
        <v/>
      </c>
      <c r="G227" s="28">
        <f>IF($A227="","",MID(IF('Your rates'!$C$5="",", base price","")&amp;IF(AND($J227&lt;&gt;"",IFERROR(INDEX('Your rates'!$C$6:$C$11,MATCH($J227,'Your rates'!$B$6:$B$11,0))&amp;"","")=""),", bedrooms","")&amp;IF(AND($K227&lt;&gt;"",IFERROR(INDEX('Your rates'!$C$12:$C$17,MATCH($K227,'Your rates'!$B$12:$B$17,0))&amp;"","")=""),", bathrooms","")&amp;IF(AND($M227&lt;&gt;"",IFERROR(INDEX('Your rates'!$C$18:$C$21,MATCH($M227,'Your rates'!$B$18:$B$21,0))&amp;"","")=""),", condition","")&amp;IF(AND($N227&lt;&gt;"",IFERROR(INDEX('Your rates'!$C$22:$C$25,MATCH($N227,'Your rates'!$B$22:$B$25,0))&amp;"","")=""),", type of clean","")&amp;IF(AND($O227&lt;&gt;"",IFERROR(INDEX('Your rates'!$C$26:$C$30,MATCH($O227,'Your rates'!$B$26:$B$30,0))&amp;"","")=""),", how often",""),3,200))</f>
        <v/>
      </c>
      <c r="H227" s="28">
        <f>IF($A227="","",IF($P227="","",IF(LEN($P227)-LEN(SUBSTITUTE($P227,",",""))+1&gt;SUMPRODUCT(ISNUMBER(SEARCH('Your rates'!$B$31:$B$36,$P227))*1),"Extra not on your list","")))</f>
        <v/>
      </c>
      <c r="I227" s="26">
        <f>IFERROR(TRIM(INDEX(Requests!$A227:$AN227,MATCH(Lists!$B$4,Requests!$A$1:$AN$1,0))&amp;""),"")</f>
        <v/>
      </c>
      <c r="J227" s="26">
        <f>IFERROR(TRIM(INDEX(Requests!$A227:$AN227,MATCH(Lists!$B$5,Requests!$A$1:$AN$1,0))&amp;""),"")</f>
        <v/>
      </c>
      <c r="K227" s="26">
        <f>IFERROR(TRIM(INDEX(Requests!$A227:$AN227,MATCH(Lists!$B$6,Requests!$A$1:$AN$1,0))&amp;""),"")</f>
        <v/>
      </c>
      <c r="L227" s="26">
        <f>IFERROR(TRIM(INDEX(Requests!$A227:$AN227,MATCH(Lists!$B$7,Requests!$A$1:$AN$1,0))&amp;""),"")</f>
        <v/>
      </c>
      <c r="M227" s="26">
        <f>IFERROR(TRIM(INDEX(Requests!$A227:$AN227,MATCH(Lists!$B$8,Requests!$A$1:$AN$1,0))&amp;""),"")</f>
        <v/>
      </c>
      <c r="N227" s="26">
        <f>IFERROR(TRIM(INDEX(Requests!$A227:$AN227,MATCH(Lists!$B$9,Requests!$A$1:$AN$1,0))&amp;""),"")</f>
        <v/>
      </c>
      <c r="O227" s="26">
        <f>IFERROR(TRIM(INDEX(Requests!$A227:$AN227,MATCH(Lists!$B$11,Requests!$A$1:$AN$1,0))&amp;""),"")</f>
        <v/>
      </c>
      <c r="P227" s="26">
        <f>IFERROR(TRIM(INDEX(Requests!$A227:$AN227,MATCH(Lists!$B$10,Requests!$A$1:$AN$1,0))&amp;""),"")</f>
        <v/>
      </c>
      <c r="Q227" s="29">
        <f>IF($A227="","",IFERROR(N(INDEX('Your rates'!$C$6:$C$11,MATCH($J227,'Your rates'!$B$6:$B$11,0))),0))</f>
        <v/>
      </c>
      <c r="R227" s="29">
        <f>IF($A227="","",IFERROR(N(INDEX('Your rates'!$C$12:$C$17,MATCH($K227,'Your rates'!$B$12:$B$17,0))),0))</f>
        <v/>
      </c>
      <c r="S227" s="30">
        <f>IF($A227="","",IFERROR(IF(INDEX('Your rates'!$C$18:$C$21,MATCH($M227,'Your rates'!$B$18:$B$21,0))&amp;""="",1,INDEX('Your rates'!$C$18:$C$21,MATCH($M227,'Your rates'!$B$18:$B$21,0))),1))</f>
        <v/>
      </c>
      <c r="T227" s="30">
        <f>IF($A227="","",IFERROR(IF(INDEX('Your rates'!$C$22:$C$25,MATCH($N227,'Your rates'!$B$22:$B$25,0))&amp;""="",1,INDEX('Your rates'!$C$22:$C$25,MATCH($N227,'Your rates'!$B$22:$B$25,0))),1))</f>
        <v/>
      </c>
      <c r="U227" s="30">
        <f>IF($A227="","",IFERROR(IF(INDEX('Your rates'!$C$26:$C$30,MATCH($O227,'Your rates'!$B$26:$B$30,0))&amp;""="",1,INDEX('Your rates'!$C$26:$C$30,MATCH($O227,'Your rates'!$B$26:$B$30,0))),1))</f>
        <v/>
      </c>
      <c r="V227" s="29">
        <f>IF($A227="","",SUMPRODUCT(ISNUMBER(SEARCH('Your rates'!$B$31:$B$36,$P227))*'Your rates'!$C$31:$C$36))</f>
        <v/>
      </c>
    </row>
    <row r="228">
      <c r="A228" s="26">
        <f>IFERROR(TRIM(INDEX(Requests!$A228:$AN228,MATCH(Lists!$B$2,Requests!$A$1:$AN$1,0))&amp;""),"")</f>
        <v/>
      </c>
      <c r="B228" s="26">
        <f>IFERROR(TRIM(INDEX(Requests!$A228:$AN228,MATCH(Lists!$B$3,Requests!$A$1:$AN$1,0))&amp;""),"")</f>
        <v/>
      </c>
      <c r="C228" s="27">
        <f>IF(OR($A228="",$J228="",$K228="",$M228="",$N228="",'Your rates'!$C$5=""),"",ROUND(MAX(N('Your rates'!$C$37),('Your rates'!$C$5+$Q228+$R228)*$S228*$T228*$U228+$V228),2))</f>
        <v/>
      </c>
      <c r="D228" s="27">
        <f>IF(OR($C228="",N('Your rates'!$C$38)=0),"",ROUND($C228*'Your rates'!$C$38,2))</f>
        <v/>
      </c>
      <c r="E228" s="28">
        <f>IF($A228="","",MID(IF($I228=Lists!$B$13,", office or commercial space","")&amp;IF($L228=Lists!$B$14,", size not sure","")&amp;IF($M228=Lists!$B$15,", not cleaned in a while",""),3,200))</f>
        <v/>
      </c>
      <c r="F228" s="28">
        <f>IF($A228="","",MID(IF($J228="",", bedrooms","")&amp;IF($K228="",", bathrooms","")&amp;IF($M228="",", condition","")&amp;IF($N228="",", which clean","")&amp;IF($O228="",", how often",""),3,200))</f>
        <v/>
      </c>
      <c r="G228" s="28">
        <f>IF($A228="","",MID(IF('Your rates'!$C$5="",", base price","")&amp;IF(AND($J228&lt;&gt;"",IFERROR(INDEX('Your rates'!$C$6:$C$11,MATCH($J228,'Your rates'!$B$6:$B$11,0))&amp;"","")=""),", bedrooms","")&amp;IF(AND($K228&lt;&gt;"",IFERROR(INDEX('Your rates'!$C$12:$C$17,MATCH($K228,'Your rates'!$B$12:$B$17,0))&amp;"","")=""),", bathrooms","")&amp;IF(AND($M228&lt;&gt;"",IFERROR(INDEX('Your rates'!$C$18:$C$21,MATCH($M228,'Your rates'!$B$18:$B$21,0))&amp;"","")=""),", condition","")&amp;IF(AND($N228&lt;&gt;"",IFERROR(INDEX('Your rates'!$C$22:$C$25,MATCH($N228,'Your rates'!$B$22:$B$25,0))&amp;"","")=""),", type of clean","")&amp;IF(AND($O228&lt;&gt;"",IFERROR(INDEX('Your rates'!$C$26:$C$30,MATCH($O228,'Your rates'!$B$26:$B$30,0))&amp;"","")=""),", how often",""),3,200))</f>
        <v/>
      </c>
      <c r="H228" s="28">
        <f>IF($A228="","",IF($P228="","",IF(LEN($P228)-LEN(SUBSTITUTE($P228,",",""))+1&gt;SUMPRODUCT(ISNUMBER(SEARCH('Your rates'!$B$31:$B$36,$P228))*1),"Extra not on your list","")))</f>
        <v/>
      </c>
      <c r="I228" s="26">
        <f>IFERROR(TRIM(INDEX(Requests!$A228:$AN228,MATCH(Lists!$B$4,Requests!$A$1:$AN$1,0))&amp;""),"")</f>
        <v/>
      </c>
      <c r="J228" s="26">
        <f>IFERROR(TRIM(INDEX(Requests!$A228:$AN228,MATCH(Lists!$B$5,Requests!$A$1:$AN$1,0))&amp;""),"")</f>
        <v/>
      </c>
      <c r="K228" s="26">
        <f>IFERROR(TRIM(INDEX(Requests!$A228:$AN228,MATCH(Lists!$B$6,Requests!$A$1:$AN$1,0))&amp;""),"")</f>
        <v/>
      </c>
      <c r="L228" s="26">
        <f>IFERROR(TRIM(INDEX(Requests!$A228:$AN228,MATCH(Lists!$B$7,Requests!$A$1:$AN$1,0))&amp;""),"")</f>
        <v/>
      </c>
      <c r="M228" s="26">
        <f>IFERROR(TRIM(INDEX(Requests!$A228:$AN228,MATCH(Lists!$B$8,Requests!$A$1:$AN$1,0))&amp;""),"")</f>
        <v/>
      </c>
      <c r="N228" s="26">
        <f>IFERROR(TRIM(INDEX(Requests!$A228:$AN228,MATCH(Lists!$B$9,Requests!$A$1:$AN$1,0))&amp;""),"")</f>
        <v/>
      </c>
      <c r="O228" s="26">
        <f>IFERROR(TRIM(INDEX(Requests!$A228:$AN228,MATCH(Lists!$B$11,Requests!$A$1:$AN$1,0))&amp;""),"")</f>
        <v/>
      </c>
      <c r="P228" s="26">
        <f>IFERROR(TRIM(INDEX(Requests!$A228:$AN228,MATCH(Lists!$B$10,Requests!$A$1:$AN$1,0))&amp;""),"")</f>
        <v/>
      </c>
      <c r="Q228" s="29">
        <f>IF($A228="","",IFERROR(N(INDEX('Your rates'!$C$6:$C$11,MATCH($J228,'Your rates'!$B$6:$B$11,0))),0))</f>
        <v/>
      </c>
      <c r="R228" s="29">
        <f>IF($A228="","",IFERROR(N(INDEX('Your rates'!$C$12:$C$17,MATCH($K228,'Your rates'!$B$12:$B$17,0))),0))</f>
        <v/>
      </c>
      <c r="S228" s="30">
        <f>IF($A228="","",IFERROR(IF(INDEX('Your rates'!$C$18:$C$21,MATCH($M228,'Your rates'!$B$18:$B$21,0))&amp;""="",1,INDEX('Your rates'!$C$18:$C$21,MATCH($M228,'Your rates'!$B$18:$B$21,0))),1))</f>
        <v/>
      </c>
      <c r="T228" s="30">
        <f>IF($A228="","",IFERROR(IF(INDEX('Your rates'!$C$22:$C$25,MATCH($N228,'Your rates'!$B$22:$B$25,0))&amp;""="",1,INDEX('Your rates'!$C$22:$C$25,MATCH($N228,'Your rates'!$B$22:$B$25,0))),1))</f>
        <v/>
      </c>
      <c r="U228" s="30">
        <f>IF($A228="","",IFERROR(IF(INDEX('Your rates'!$C$26:$C$30,MATCH($O228,'Your rates'!$B$26:$B$30,0))&amp;""="",1,INDEX('Your rates'!$C$26:$C$30,MATCH($O228,'Your rates'!$B$26:$B$30,0))),1))</f>
        <v/>
      </c>
      <c r="V228" s="29">
        <f>IF($A228="","",SUMPRODUCT(ISNUMBER(SEARCH('Your rates'!$B$31:$B$36,$P228))*'Your rates'!$C$31:$C$36))</f>
        <v/>
      </c>
    </row>
    <row r="229">
      <c r="A229" s="26">
        <f>IFERROR(TRIM(INDEX(Requests!$A229:$AN229,MATCH(Lists!$B$2,Requests!$A$1:$AN$1,0))&amp;""),"")</f>
        <v/>
      </c>
      <c r="B229" s="26">
        <f>IFERROR(TRIM(INDEX(Requests!$A229:$AN229,MATCH(Lists!$B$3,Requests!$A$1:$AN$1,0))&amp;""),"")</f>
        <v/>
      </c>
      <c r="C229" s="27">
        <f>IF(OR($A229="",$J229="",$K229="",$M229="",$N229="",'Your rates'!$C$5=""),"",ROUND(MAX(N('Your rates'!$C$37),('Your rates'!$C$5+$Q229+$R229)*$S229*$T229*$U229+$V229),2))</f>
        <v/>
      </c>
      <c r="D229" s="27">
        <f>IF(OR($C229="",N('Your rates'!$C$38)=0),"",ROUND($C229*'Your rates'!$C$38,2))</f>
        <v/>
      </c>
      <c r="E229" s="28">
        <f>IF($A229="","",MID(IF($I229=Lists!$B$13,", office or commercial space","")&amp;IF($L229=Lists!$B$14,", size not sure","")&amp;IF($M229=Lists!$B$15,", not cleaned in a while",""),3,200))</f>
        <v/>
      </c>
      <c r="F229" s="28">
        <f>IF($A229="","",MID(IF($J229="",", bedrooms","")&amp;IF($K229="",", bathrooms","")&amp;IF($M229="",", condition","")&amp;IF($N229="",", which clean","")&amp;IF($O229="",", how often",""),3,200))</f>
        <v/>
      </c>
      <c r="G229" s="28">
        <f>IF($A229="","",MID(IF('Your rates'!$C$5="",", base price","")&amp;IF(AND($J229&lt;&gt;"",IFERROR(INDEX('Your rates'!$C$6:$C$11,MATCH($J229,'Your rates'!$B$6:$B$11,0))&amp;"","")=""),", bedrooms","")&amp;IF(AND($K229&lt;&gt;"",IFERROR(INDEX('Your rates'!$C$12:$C$17,MATCH($K229,'Your rates'!$B$12:$B$17,0))&amp;"","")=""),", bathrooms","")&amp;IF(AND($M229&lt;&gt;"",IFERROR(INDEX('Your rates'!$C$18:$C$21,MATCH($M229,'Your rates'!$B$18:$B$21,0))&amp;"","")=""),", condition","")&amp;IF(AND($N229&lt;&gt;"",IFERROR(INDEX('Your rates'!$C$22:$C$25,MATCH($N229,'Your rates'!$B$22:$B$25,0))&amp;"","")=""),", type of clean","")&amp;IF(AND($O229&lt;&gt;"",IFERROR(INDEX('Your rates'!$C$26:$C$30,MATCH($O229,'Your rates'!$B$26:$B$30,0))&amp;"","")=""),", how often",""),3,200))</f>
        <v/>
      </c>
      <c r="H229" s="28">
        <f>IF($A229="","",IF($P229="","",IF(LEN($P229)-LEN(SUBSTITUTE($P229,",",""))+1&gt;SUMPRODUCT(ISNUMBER(SEARCH('Your rates'!$B$31:$B$36,$P229))*1),"Extra not on your list","")))</f>
        <v/>
      </c>
      <c r="I229" s="26">
        <f>IFERROR(TRIM(INDEX(Requests!$A229:$AN229,MATCH(Lists!$B$4,Requests!$A$1:$AN$1,0))&amp;""),"")</f>
        <v/>
      </c>
      <c r="J229" s="26">
        <f>IFERROR(TRIM(INDEX(Requests!$A229:$AN229,MATCH(Lists!$B$5,Requests!$A$1:$AN$1,0))&amp;""),"")</f>
        <v/>
      </c>
      <c r="K229" s="26">
        <f>IFERROR(TRIM(INDEX(Requests!$A229:$AN229,MATCH(Lists!$B$6,Requests!$A$1:$AN$1,0))&amp;""),"")</f>
        <v/>
      </c>
      <c r="L229" s="26">
        <f>IFERROR(TRIM(INDEX(Requests!$A229:$AN229,MATCH(Lists!$B$7,Requests!$A$1:$AN$1,0))&amp;""),"")</f>
        <v/>
      </c>
      <c r="M229" s="26">
        <f>IFERROR(TRIM(INDEX(Requests!$A229:$AN229,MATCH(Lists!$B$8,Requests!$A$1:$AN$1,0))&amp;""),"")</f>
        <v/>
      </c>
      <c r="N229" s="26">
        <f>IFERROR(TRIM(INDEX(Requests!$A229:$AN229,MATCH(Lists!$B$9,Requests!$A$1:$AN$1,0))&amp;""),"")</f>
        <v/>
      </c>
      <c r="O229" s="26">
        <f>IFERROR(TRIM(INDEX(Requests!$A229:$AN229,MATCH(Lists!$B$11,Requests!$A$1:$AN$1,0))&amp;""),"")</f>
        <v/>
      </c>
      <c r="P229" s="26">
        <f>IFERROR(TRIM(INDEX(Requests!$A229:$AN229,MATCH(Lists!$B$10,Requests!$A$1:$AN$1,0))&amp;""),"")</f>
        <v/>
      </c>
      <c r="Q229" s="29">
        <f>IF($A229="","",IFERROR(N(INDEX('Your rates'!$C$6:$C$11,MATCH($J229,'Your rates'!$B$6:$B$11,0))),0))</f>
        <v/>
      </c>
      <c r="R229" s="29">
        <f>IF($A229="","",IFERROR(N(INDEX('Your rates'!$C$12:$C$17,MATCH($K229,'Your rates'!$B$12:$B$17,0))),0))</f>
        <v/>
      </c>
      <c r="S229" s="30">
        <f>IF($A229="","",IFERROR(IF(INDEX('Your rates'!$C$18:$C$21,MATCH($M229,'Your rates'!$B$18:$B$21,0))&amp;""="",1,INDEX('Your rates'!$C$18:$C$21,MATCH($M229,'Your rates'!$B$18:$B$21,0))),1))</f>
        <v/>
      </c>
      <c r="T229" s="30">
        <f>IF($A229="","",IFERROR(IF(INDEX('Your rates'!$C$22:$C$25,MATCH($N229,'Your rates'!$B$22:$B$25,0))&amp;""="",1,INDEX('Your rates'!$C$22:$C$25,MATCH($N229,'Your rates'!$B$22:$B$25,0))),1))</f>
        <v/>
      </c>
      <c r="U229" s="30">
        <f>IF($A229="","",IFERROR(IF(INDEX('Your rates'!$C$26:$C$30,MATCH($O229,'Your rates'!$B$26:$B$30,0))&amp;""="",1,INDEX('Your rates'!$C$26:$C$30,MATCH($O229,'Your rates'!$B$26:$B$30,0))),1))</f>
        <v/>
      </c>
      <c r="V229" s="29">
        <f>IF($A229="","",SUMPRODUCT(ISNUMBER(SEARCH('Your rates'!$B$31:$B$36,$P229))*'Your rates'!$C$31:$C$36))</f>
        <v/>
      </c>
    </row>
    <row r="230">
      <c r="A230" s="26">
        <f>IFERROR(TRIM(INDEX(Requests!$A230:$AN230,MATCH(Lists!$B$2,Requests!$A$1:$AN$1,0))&amp;""),"")</f>
        <v/>
      </c>
      <c r="B230" s="26">
        <f>IFERROR(TRIM(INDEX(Requests!$A230:$AN230,MATCH(Lists!$B$3,Requests!$A$1:$AN$1,0))&amp;""),"")</f>
        <v/>
      </c>
      <c r="C230" s="27">
        <f>IF(OR($A230="",$J230="",$K230="",$M230="",$N230="",'Your rates'!$C$5=""),"",ROUND(MAX(N('Your rates'!$C$37),('Your rates'!$C$5+$Q230+$R230)*$S230*$T230*$U230+$V230),2))</f>
        <v/>
      </c>
      <c r="D230" s="27">
        <f>IF(OR($C230="",N('Your rates'!$C$38)=0),"",ROUND($C230*'Your rates'!$C$38,2))</f>
        <v/>
      </c>
      <c r="E230" s="28">
        <f>IF($A230="","",MID(IF($I230=Lists!$B$13,", office or commercial space","")&amp;IF($L230=Lists!$B$14,", size not sure","")&amp;IF($M230=Lists!$B$15,", not cleaned in a while",""),3,200))</f>
        <v/>
      </c>
      <c r="F230" s="28">
        <f>IF($A230="","",MID(IF($J230="",", bedrooms","")&amp;IF($K230="",", bathrooms","")&amp;IF($M230="",", condition","")&amp;IF($N230="",", which clean","")&amp;IF($O230="",", how often",""),3,200))</f>
        <v/>
      </c>
      <c r="G230" s="28">
        <f>IF($A230="","",MID(IF('Your rates'!$C$5="",", base price","")&amp;IF(AND($J230&lt;&gt;"",IFERROR(INDEX('Your rates'!$C$6:$C$11,MATCH($J230,'Your rates'!$B$6:$B$11,0))&amp;"","")=""),", bedrooms","")&amp;IF(AND($K230&lt;&gt;"",IFERROR(INDEX('Your rates'!$C$12:$C$17,MATCH($K230,'Your rates'!$B$12:$B$17,0))&amp;"","")=""),", bathrooms","")&amp;IF(AND($M230&lt;&gt;"",IFERROR(INDEX('Your rates'!$C$18:$C$21,MATCH($M230,'Your rates'!$B$18:$B$21,0))&amp;"","")=""),", condition","")&amp;IF(AND($N230&lt;&gt;"",IFERROR(INDEX('Your rates'!$C$22:$C$25,MATCH($N230,'Your rates'!$B$22:$B$25,0))&amp;"","")=""),", type of clean","")&amp;IF(AND($O230&lt;&gt;"",IFERROR(INDEX('Your rates'!$C$26:$C$30,MATCH($O230,'Your rates'!$B$26:$B$30,0))&amp;"","")=""),", how often",""),3,200))</f>
        <v/>
      </c>
      <c r="H230" s="28">
        <f>IF($A230="","",IF($P230="","",IF(LEN($P230)-LEN(SUBSTITUTE($P230,",",""))+1&gt;SUMPRODUCT(ISNUMBER(SEARCH('Your rates'!$B$31:$B$36,$P230))*1),"Extra not on your list","")))</f>
        <v/>
      </c>
      <c r="I230" s="26">
        <f>IFERROR(TRIM(INDEX(Requests!$A230:$AN230,MATCH(Lists!$B$4,Requests!$A$1:$AN$1,0))&amp;""),"")</f>
        <v/>
      </c>
      <c r="J230" s="26">
        <f>IFERROR(TRIM(INDEX(Requests!$A230:$AN230,MATCH(Lists!$B$5,Requests!$A$1:$AN$1,0))&amp;""),"")</f>
        <v/>
      </c>
      <c r="K230" s="26">
        <f>IFERROR(TRIM(INDEX(Requests!$A230:$AN230,MATCH(Lists!$B$6,Requests!$A$1:$AN$1,0))&amp;""),"")</f>
        <v/>
      </c>
      <c r="L230" s="26">
        <f>IFERROR(TRIM(INDEX(Requests!$A230:$AN230,MATCH(Lists!$B$7,Requests!$A$1:$AN$1,0))&amp;""),"")</f>
        <v/>
      </c>
      <c r="M230" s="26">
        <f>IFERROR(TRIM(INDEX(Requests!$A230:$AN230,MATCH(Lists!$B$8,Requests!$A$1:$AN$1,0))&amp;""),"")</f>
        <v/>
      </c>
      <c r="N230" s="26">
        <f>IFERROR(TRIM(INDEX(Requests!$A230:$AN230,MATCH(Lists!$B$9,Requests!$A$1:$AN$1,0))&amp;""),"")</f>
        <v/>
      </c>
      <c r="O230" s="26">
        <f>IFERROR(TRIM(INDEX(Requests!$A230:$AN230,MATCH(Lists!$B$11,Requests!$A$1:$AN$1,0))&amp;""),"")</f>
        <v/>
      </c>
      <c r="P230" s="26">
        <f>IFERROR(TRIM(INDEX(Requests!$A230:$AN230,MATCH(Lists!$B$10,Requests!$A$1:$AN$1,0))&amp;""),"")</f>
        <v/>
      </c>
      <c r="Q230" s="29">
        <f>IF($A230="","",IFERROR(N(INDEX('Your rates'!$C$6:$C$11,MATCH($J230,'Your rates'!$B$6:$B$11,0))),0))</f>
        <v/>
      </c>
      <c r="R230" s="29">
        <f>IF($A230="","",IFERROR(N(INDEX('Your rates'!$C$12:$C$17,MATCH($K230,'Your rates'!$B$12:$B$17,0))),0))</f>
        <v/>
      </c>
      <c r="S230" s="30">
        <f>IF($A230="","",IFERROR(IF(INDEX('Your rates'!$C$18:$C$21,MATCH($M230,'Your rates'!$B$18:$B$21,0))&amp;""="",1,INDEX('Your rates'!$C$18:$C$21,MATCH($M230,'Your rates'!$B$18:$B$21,0))),1))</f>
        <v/>
      </c>
      <c r="T230" s="30">
        <f>IF($A230="","",IFERROR(IF(INDEX('Your rates'!$C$22:$C$25,MATCH($N230,'Your rates'!$B$22:$B$25,0))&amp;""="",1,INDEX('Your rates'!$C$22:$C$25,MATCH($N230,'Your rates'!$B$22:$B$25,0))),1))</f>
        <v/>
      </c>
      <c r="U230" s="30">
        <f>IF($A230="","",IFERROR(IF(INDEX('Your rates'!$C$26:$C$30,MATCH($O230,'Your rates'!$B$26:$B$30,0))&amp;""="",1,INDEX('Your rates'!$C$26:$C$30,MATCH($O230,'Your rates'!$B$26:$B$30,0))),1))</f>
        <v/>
      </c>
      <c r="V230" s="29">
        <f>IF($A230="","",SUMPRODUCT(ISNUMBER(SEARCH('Your rates'!$B$31:$B$36,$P230))*'Your rates'!$C$31:$C$36))</f>
        <v/>
      </c>
    </row>
    <row r="231">
      <c r="A231" s="26">
        <f>IFERROR(TRIM(INDEX(Requests!$A231:$AN231,MATCH(Lists!$B$2,Requests!$A$1:$AN$1,0))&amp;""),"")</f>
        <v/>
      </c>
      <c r="B231" s="26">
        <f>IFERROR(TRIM(INDEX(Requests!$A231:$AN231,MATCH(Lists!$B$3,Requests!$A$1:$AN$1,0))&amp;""),"")</f>
        <v/>
      </c>
      <c r="C231" s="27">
        <f>IF(OR($A231="",$J231="",$K231="",$M231="",$N231="",'Your rates'!$C$5=""),"",ROUND(MAX(N('Your rates'!$C$37),('Your rates'!$C$5+$Q231+$R231)*$S231*$T231*$U231+$V231),2))</f>
        <v/>
      </c>
      <c r="D231" s="27">
        <f>IF(OR($C231="",N('Your rates'!$C$38)=0),"",ROUND($C231*'Your rates'!$C$38,2))</f>
        <v/>
      </c>
      <c r="E231" s="28">
        <f>IF($A231="","",MID(IF($I231=Lists!$B$13,", office or commercial space","")&amp;IF($L231=Lists!$B$14,", size not sure","")&amp;IF($M231=Lists!$B$15,", not cleaned in a while",""),3,200))</f>
        <v/>
      </c>
      <c r="F231" s="28">
        <f>IF($A231="","",MID(IF($J231="",", bedrooms","")&amp;IF($K231="",", bathrooms","")&amp;IF($M231="",", condition","")&amp;IF($N231="",", which clean","")&amp;IF($O231="",", how often",""),3,200))</f>
        <v/>
      </c>
      <c r="G231" s="28">
        <f>IF($A231="","",MID(IF('Your rates'!$C$5="",", base price","")&amp;IF(AND($J231&lt;&gt;"",IFERROR(INDEX('Your rates'!$C$6:$C$11,MATCH($J231,'Your rates'!$B$6:$B$11,0))&amp;"","")=""),", bedrooms","")&amp;IF(AND($K231&lt;&gt;"",IFERROR(INDEX('Your rates'!$C$12:$C$17,MATCH($K231,'Your rates'!$B$12:$B$17,0))&amp;"","")=""),", bathrooms","")&amp;IF(AND($M231&lt;&gt;"",IFERROR(INDEX('Your rates'!$C$18:$C$21,MATCH($M231,'Your rates'!$B$18:$B$21,0))&amp;"","")=""),", condition","")&amp;IF(AND($N231&lt;&gt;"",IFERROR(INDEX('Your rates'!$C$22:$C$25,MATCH($N231,'Your rates'!$B$22:$B$25,0))&amp;"","")=""),", type of clean","")&amp;IF(AND($O231&lt;&gt;"",IFERROR(INDEX('Your rates'!$C$26:$C$30,MATCH($O231,'Your rates'!$B$26:$B$30,0))&amp;"","")=""),", how often",""),3,200))</f>
        <v/>
      </c>
      <c r="H231" s="28">
        <f>IF($A231="","",IF($P231="","",IF(LEN($P231)-LEN(SUBSTITUTE($P231,",",""))+1&gt;SUMPRODUCT(ISNUMBER(SEARCH('Your rates'!$B$31:$B$36,$P231))*1),"Extra not on your list","")))</f>
        <v/>
      </c>
      <c r="I231" s="26">
        <f>IFERROR(TRIM(INDEX(Requests!$A231:$AN231,MATCH(Lists!$B$4,Requests!$A$1:$AN$1,0))&amp;""),"")</f>
        <v/>
      </c>
      <c r="J231" s="26">
        <f>IFERROR(TRIM(INDEX(Requests!$A231:$AN231,MATCH(Lists!$B$5,Requests!$A$1:$AN$1,0))&amp;""),"")</f>
        <v/>
      </c>
      <c r="K231" s="26">
        <f>IFERROR(TRIM(INDEX(Requests!$A231:$AN231,MATCH(Lists!$B$6,Requests!$A$1:$AN$1,0))&amp;""),"")</f>
        <v/>
      </c>
      <c r="L231" s="26">
        <f>IFERROR(TRIM(INDEX(Requests!$A231:$AN231,MATCH(Lists!$B$7,Requests!$A$1:$AN$1,0))&amp;""),"")</f>
        <v/>
      </c>
      <c r="M231" s="26">
        <f>IFERROR(TRIM(INDEX(Requests!$A231:$AN231,MATCH(Lists!$B$8,Requests!$A$1:$AN$1,0))&amp;""),"")</f>
        <v/>
      </c>
      <c r="N231" s="26">
        <f>IFERROR(TRIM(INDEX(Requests!$A231:$AN231,MATCH(Lists!$B$9,Requests!$A$1:$AN$1,0))&amp;""),"")</f>
        <v/>
      </c>
      <c r="O231" s="26">
        <f>IFERROR(TRIM(INDEX(Requests!$A231:$AN231,MATCH(Lists!$B$11,Requests!$A$1:$AN$1,0))&amp;""),"")</f>
        <v/>
      </c>
      <c r="P231" s="26">
        <f>IFERROR(TRIM(INDEX(Requests!$A231:$AN231,MATCH(Lists!$B$10,Requests!$A$1:$AN$1,0))&amp;""),"")</f>
        <v/>
      </c>
      <c r="Q231" s="29">
        <f>IF($A231="","",IFERROR(N(INDEX('Your rates'!$C$6:$C$11,MATCH($J231,'Your rates'!$B$6:$B$11,0))),0))</f>
        <v/>
      </c>
      <c r="R231" s="29">
        <f>IF($A231="","",IFERROR(N(INDEX('Your rates'!$C$12:$C$17,MATCH($K231,'Your rates'!$B$12:$B$17,0))),0))</f>
        <v/>
      </c>
      <c r="S231" s="30">
        <f>IF($A231="","",IFERROR(IF(INDEX('Your rates'!$C$18:$C$21,MATCH($M231,'Your rates'!$B$18:$B$21,0))&amp;""="",1,INDEX('Your rates'!$C$18:$C$21,MATCH($M231,'Your rates'!$B$18:$B$21,0))),1))</f>
        <v/>
      </c>
      <c r="T231" s="30">
        <f>IF($A231="","",IFERROR(IF(INDEX('Your rates'!$C$22:$C$25,MATCH($N231,'Your rates'!$B$22:$B$25,0))&amp;""="",1,INDEX('Your rates'!$C$22:$C$25,MATCH($N231,'Your rates'!$B$22:$B$25,0))),1))</f>
        <v/>
      </c>
      <c r="U231" s="30">
        <f>IF($A231="","",IFERROR(IF(INDEX('Your rates'!$C$26:$C$30,MATCH($O231,'Your rates'!$B$26:$B$30,0))&amp;""="",1,INDEX('Your rates'!$C$26:$C$30,MATCH($O231,'Your rates'!$B$26:$B$30,0))),1))</f>
        <v/>
      </c>
      <c r="V231" s="29">
        <f>IF($A231="","",SUMPRODUCT(ISNUMBER(SEARCH('Your rates'!$B$31:$B$36,$P231))*'Your rates'!$C$31:$C$36))</f>
        <v/>
      </c>
    </row>
    <row r="232">
      <c r="A232" s="26">
        <f>IFERROR(TRIM(INDEX(Requests!$A232:$AN232,MATCH(Lists!$B$2,Requests!$A$1:$AN$1,0))&amp;""),"")</f>
        <v/>
      </c>
      <c r="B232" s="26">
        <f>IFERROR(TRIM(INDEX(Requests!$A232:$AN232,MATCH(Lists!$B$3,Requests!$A$1:$AN$1,0))&amp;""),"")</f>
        <v/>
      </c>
      <c r="C232" s="27">
        <f>IF(OR($A232="",$J232="",$K232="",$M232="",$N232="",'Your rates'!$C$5=""),"",ROUND(MAX(N('Your rates'!$C$37),('Your rates'!$C$5+$Q232+$R232)*$S232*$T232*$U232+$V232),2))</f>
        <v/>
      </c>
      <c r="D232" s="27">
        <f>IF(OR($C232="",N('Your rates'!$C$38)=0),"",ROUND($C232*'Your rates'!$C$38,2))</f>
        <v/>
      </c>
      <c r="E232" s="28">
        <f>IF($A232="","",MID(IF($I232=Lists!$B$13,", office or commercial space","")&amp;IF($L232=Lists!$B$14,", size not sure","")&amp;IF($M232=Lists!$B$15,", not cleaned in a while",""),3,200))</f>
        <v/>
      </c>
      <c r="F232" s="28">
        <f>IF($A232="","",MID(IF($J232="",", bedrooms","")&amp;IF($K232="",", bathrooms","")&amp;IF($M232="",", condition","")&amp;IF($N232="",", which clean","")&amp;IF($O232="",", how often",""),3,200))</f>
        <v/>
      </c>
      <c r="G232" s="28">
        <f>IF($A232="","",MID(IF('Your rates'!$C$5="",", base price","")&amp;IF(AND($J232&lt;&gt;"",IFERROR(INDEX('Your rates'!$C$6:$C$11,MATCH($J232,'Your rates'!$B$6:$B$11,0))&amp;"","")=""),", bedrooms","")&amp;IF(AND($K232&lt;&gt;"",IFERROR(INDEX('Your rates'!$C$12:$C$17,MATCH($K232,'Your rates'!$B$12:$B$17,0))&amp;"","")=""),", bathrooms","")&amp;IF(AND($M232&lt;&gt;"",IFERROR(INDEX('Your rates'!$C$18:$C$21,MATCH($M232,'Your rates'!$B$18:$B$21,0))&amp;"","")=""),", condition","")&amp;IF(AND($N232&lt;&gt;"",IFERROR(INDEX('Your rates'!$C$22:$C$25,MATCH($N232,'Your rates'!$B$22:$B$25,0))&amp;"","")=""),", type of clean","")&amp;IF(AND($O232&lt;&gt;"",IFERROR(INDEX('Your rates'!$C$26:$C$30,MATCH($O232,'Your rates'!$B$26:$B$30,0))&amp;"","")=""),", how often",""),3,200))</f>
        <v/>
      </c>
      <c r="H232" s="28">
        <f>IF($A232="","",IF($P232="","",IF(LEN($P232)-LEN(SUBSTITUTE($P232,",",""))+1&gt;SUMPRODUCT(ISNUMBER(SEARCH('Your rates'!$B$31:$B$36,$P232))*1),"Extra not on your list","")))</f>
        <v/>
      </c>
      <c r="I232" s="26">
        <f>IFERROR(TRIM(INDEX(Requests!$A232:$AN232,MATCH(Lists!$B$4,Requests!$A$1:$AN$1,0))&amp;""),"")</f>
        <v/>
      </c>
      <c r="J232" s="26">
        <f>IFERROR(TRIM(INDEX(Requests!$A232:$AN232,MATCH(Lists!$B$5,Requests!$A$1:$AN$1,0))&amp;""),"")</f>
        <v/>
      </c>
      <c r="K232" s="26">
        <f>IFERROR(TRIM(INDEX(Requests!$A232:$AN232,MATCH(Lists!$B$6,Requests!$A$1:$AN$1,0))&amp;""),"")</f>
        <v/>
      </c>
      <c r="L232" s="26">
        <f>IFERROR(TRIM(INDEX(Requests!$A232:$AN232,MATCH(Lists!$B$7,Requests!$A$1:$AN$1,0))&amp;""),"")</f>
        <v/>
      </c>
      <c r="M232" s="26">
        <f>IFERROR(TRIM(INDEX(Requests!$A232:$AN232,MATCH(Lists!$B$8,Requests!$A$1:$AN$1,0))&amp;""),"")</f>
        <v/>
      </c>
      <c r="N232" s="26">
        <f>IFERROR(TRIM(INDEX(Requests!$A232:$AN232,MATCH(Lists!$B$9,Requests!$A$1:$AN$1,0))&amp;""),"")</f>
        <v/>
      </c>
      <c r="O232" s="26">
        <f>IFERROR(TRIM(INDEX(Requests!$A232:$AN232,MATCH(Lists!$B$11,Requests!$A$1:$AN$1,0))&amp;""),"")</f>
        <v/>
      </c>
      <c r="P232" s="26">
        <f>IFERROR(TRIM(INDEX(Requests!$A232:$AN232,MATCH(Lists!$B$10,Requests!$A$1:$AN$1,0))&amp;""),"")</f>
        <v/>
      </c>
      <c r="Q232" s="29">
        <f>IF($A232="","",IFERROR(N(INDEX('Your rates'!$C$6:$C$11,MATCH($J232,'Your rates'!$B$6:$B$11,0))),0))</f>
        <v/>
      </c>
      <c r="R232" s="29">
        <f>IF($A232="","",IFERROR(N(INDEX('Your rates'!$C$12:$C$17,MATCH($K232,'Your rates'!$B$12:$B$17,0))),0))</f>
        <v/>
      </c>
      <c r="S232" s="30">
        <f>IF($A232="","",IFERROR(IF(INDEX('Your rates'!$C$18:$C$21,MATCH($M232,'Your rates'!$B$18:$B$21,0))&amp;""="",1,INDEX('Your rates'!$C$18:$C$21,MATCH($M232,'Your rates'!$B$18:$B$21,0))),1))</f>
        <v/>
      </c>
      <c r="T232" s="30">
        <f>IF($A232="","",IFERROR(IF(INDEX('Your rates'!$C$22:$C$25,MATCH($N232,'Your rates'!$B$22:$B$25,0))&amp;""="",1,INDEX('Your rates'!$C$22:$C$25,MATCH($N232,'Your rates'!$B$22:$B$25,0))),1))</f>
        <v/>
      </c>
      <c r="U232" s="30">
        <f>IF($A232="","",IFERROR(IF(INDEX('Your rates'!$C$26:$C$30,MATCH($O232,'Your rates'!$B$26:$B$30,0))&amp;""="",1,INDEX('Your rates'!$C$26:$C$30,MATCH($O232,'Your rates'!$B$26:$B$30,0))),1))</f>
        <v/>
      </c>
      <c r="V232" s="29">
        <f>IF($A232="","",SUMPRODUCT(ISNUMBER(SEARCH('Your rates'!$B$31:$B$36,$P232))*'Your rates'!$C$31:$C$36))</f>
        <v/>
      </c>
    </row>
    <row r="233">
      <c r="A233" s="26">
        <f>IFERROR(TRIM(INDEX(Requests!$A233:$AN233,MATCH(Lists!$B$2,Requests!$A$1:$AN$1,0))&amp;""),"")</f>
        <v/>
      </c>
      <c r="B233" s="26">
        <f>IFERROR(TRIM(INDEX(Requests!$A233:$AN233,MATCH(Lists!$B$3,Requests!$A$1:$AN$1,0))&amp;""),"")</f>
        <v/>
      </c>
      <c r="C233" s="27">
        <f>IF(OR($A233="",$J233="",$K233="",$M233="",$N233="",'Your rates'!$C$5=""),"",ROUND(MAX(N('Your rates'!$C$37),('Your rates'!$C$5+$Q233+$R233)*$S233*$T233*$U233+$V233),2))</f>
        <v/>
      </c>
      <c r="D233" s="27">
        <f>IF(OR($C233="",N('Your rates'!$C$38)=0),"",ROUND($C233*'Your rates'!$C$38,2))</f>
        <v/>
      </c>
      <c r="E233" s="28">
        <f>IF($A233="","",MID(IF($I233=Lists!$B$13,", office or commercial space","")&amp;IF($L233=Lists!$B$14,", size not sure","")&amp;IF($M233=Lists!$B$15,", not cleaned in a while",""),3,200))</f>
        <v/>
      </c>
      <c r="F233" s="28">
        <f>IF($A233="","",MID(IF($J233="",", bedrooms","")&amp;IF($K233="",", bathrooms","")&amp;IF($M233="",", condition","")&amp;IF($N233="",", which clean","")&amp;IF($O233="",", how often",""),3,200))</f>
        <v/>
      </c>
      <c r="G233" s="28">
        <f>IF($A233="","",MID(IF('Your rates'!$C$5="",", base price","")&amp;IF(AND($J233&lt;&gt;"",IFERROR(INDEX('Your rates'!$C$6:$C$11,MATCH($J233,'Your rates'!$B$6:$B$11,0))&amp;"","")=""),", bedrooms","")&amp;IF(AND($K233&lt;&gt;"",IFERROR(INDEX('Your rates'!$C$12:$C$17,MATCH($K233,'Your rates'!$B$12:$B$17,0))&amp;"","")=""),", bathrooms","")&amp;IF(AND($M233&lt;&gt;"",IFERROR(INDEX('Your rates'!$C$18:$C$21,MATCH($M233,'Your rates'!$B$18:$B$21,0))&amp;"","")=""),", condition","")&amp;IF(AND($N233&lt;&gt;"",IFERROR(INDEX('Your rates'!$C$22:$C$25,MATCH($N233,'Your rates'!$B$22:$B$25,0))&amp;"","")=""),", type of clean","")&amp;IF(AND($O233&lt;&gt;"",IFERROR(INDEX('Your rates'!$C$26:$C$30,MATCH($O233,'Your rates'!$B$26:$B$30,0))&amp;"","")=""),", how often",""),3,200))</f>
        <v/>
      </c>
      <c r="H233" s="28">
        <f>IF($A233="","",IF($P233="","",IF(LEN($P233)-LEN(SUBSTITUTE($P233,",",""))+1&gt;SUMPRODUCT(ISNUMBER(SEARCH('Your rates'!$B$31:$B$36,$P233))*1),"Extra not on your list","")))</f>
        <v/>
      </c>
      <c r="I233" s="26">
        <f>IFERROR(TRIM(INDEX(Requests!$A233:$AN233,MATCH(Lists!$B$4,Requests!$A$1:$AN$1,0))&amp;""),"")</f>
        <v/>
      </c>
      <c r="J233" s="26">
        <f>IFERROR(TRIM(INDEX(Requests!$A233:$AN233,MATCH(Lists!$B$5,Requests!$A$1:$AN$1,0))&amp;""),"")</f>
        <v/>
      </c>
      <c r="K233" s="26">
        <f>IFERROR(TRIM(INDEX(Requests!$A233:$AN233,MATCH(Lists!$B$6,Requests!$A$1:$AN$1,0))&amp;""),"")</f>
        <v/>
      </c>
      <c r="L233" s="26">
        <f>IFERROR(TRIM(INDEX(Requests!$A233:$AN233,MATCH(Lists!$B$7,Requests!$A$1:$AN$1,0))&amp;""),"")</f>
        <v/>
      </c>
      <c r="M233" s="26">
        <f>IFERROR(TRIM(INDEX(Requests!$A233:$AN233,MATCH(Lists!$B$8,Requests!$A$1:$AN$1,0))&amp;""),"")</f>
        <v/>
      </c>
      <c r="N233" s="26">
        <f>IFERROR(TRIM(INDEX(Requests!$A233:$AN233,MATCH(Lists!$B$9,Requests!$A$1:$AN$1,0))&amp;""),"")</f>
        <v/>
      </c>
      <c r="O233" s="26">
        <f>IFERROR(TRIM(INDEX(Requests!$A233:$AN233,MATCH(Lists!$B$11,Requests!$A$1:$AN$1,0))&amp;""),"")</f>
        <v/>
      </c>
      <c r="P233" s="26">
        <f>IFERROR(TRIM(INDEX(Requests!$A233:$AN233,MATCH(Lists!$B$10,Requests!$A$1:$AN$1,0))&amp;""),"")</f>
        <v/>
      </c>
      <c r="Q233" s="29">
        <f>IF($A233="","",IFERROR(N(INDEX('Your rates'!$C$6:$C$11,MATCH($J233,'Your rates'!$B$6:$B$11,0))),0))</f>
        <v/>
      </c>
      <c r="R233" s="29">
        <f>IF($A233="","",IFERROR(N(INDEX('Your rates'!$C$12:$C$17,MATCH($K233,'Your rates'!$B$12:$B$17,0))),0))</f>
        <v/>
      </c>
      <c r="S233" s="30">
        <f>IF($A233="","",IFERROR(IF(INDEX('Your rates'!$C$18:$C$21,MATCH($M233,'Your rates'!$B$18:$B$21,0))&amp;""="",1,INDEX('Your rates'!$C$18:$C$21,MATCH($M233,'Your rates'!$B$18:$B$21,0))),1))</f>
        <v/>
      </c>
      <c r="T233" s="30">
        <f>IF($A233="","",IFERROR(IF(INDEX('Your rates'!$C$22:$C$25,MATCH($N233,'Your rates'!$B$22:$B$25,0))&amp;""="",1,INDEX('Your rates'!$C$22:$C$25,MATCH($N233,'Your rates'!$B$22:$B$25,0))),1))</f>
        <v/>
      </c>
      <c r="U233" s="30">
        <f>IF($A233="","",IFERROR(IF(INDEX('Your rates'!$C$26:$C$30,MATCH($O233,'Your rates'!$B$26:$B$30,0))&amp;""="",1,INDEX('Your rates'!$C$26:$C$30,MATCH($O233,'Your rates'!$B$26:$B$30,0))),1))</f>
        <v/>
      </c>
      <c r="V233" s="29">
        <f>IF($A233="","",SUMPRODUCT(ISNUMBER(SEARCH('Your rates'!$B$31:$B$36,$P233))*'Your rates'!$C$31:$C$36))</f>
        <v/>
      </c>
    </row>
    <row r="234">
      <c r="A234" s="26">
        <f>IFERROR(TRIM(INDEX(Requests!$A234:$AN234,MATCH(Lists!$B$2,Requests!$A$1:$AN$1,0))&amp;""),"")</f>
        <v/>
      </c>
      <c r="B234" s="26">
        <f>IFERROR(TRIM(INDEX(Requests!$A234:$AN234,MATCH(Lists!$B$3,Requests!$A$1:$AN$1,0))&amp;""),"")</f>
        <v/>
      </c>
      <c r="C234" s="27">
        <f>IF(OR($A234="",$J234="",$K234="",$M234="",$N234="",'Your rates'!$C$5=""),"",ROUND(MAX(N('Your rates'!$C$37),('Your rates'!$C$5+$Q234+$R234)*$S234*$T234*$U234+$V234),2))</f>
        <v/>
      </c>
      <c r="D234" s="27">
        <f>IF(OR($C234="",N('Your rates'!$C$38)=0),"",ROUND($C234*'Your rates'!$C$38,2))</f>
        <v/>
      </c>
      <c r="E234" s="28">
        <f>IF($A234="","",MID(IF($I234=Lists!$B$13,", office or commercial space","")&amp;IF($L234=Lists!$B$14,", size not sure","")&amp;IF($M234=Lists!$B$15,", not cleaned in a while",""),3,200))</f>
        <v/>
      </c>
      <c r="F234" s="28">
        <f>IF($A234="","",MID(IF($J234="",", bedrooms","")&amp;IF($K234="",", bathrooms","")&amp;IF($M234="",", condition","")&amp;IF($N234="",", which clean","")&amp;IF($O234="",", how often",""),3,200))</f>
        <v/>
      </c>
      <c r="G234" s="28">
        <f>IF($A234="","",MID(IF('Your rates'!$C$5="",", base price","")&amp;IF(AND($J234&lt;&gt;"",IFERROR(INDEX('Your rates'!$C$6:$C$11,MATCH($J234,'Your rates'!$B$6:$B$11,0))&amp;"","")=""),", bedrooms","")&amp;IF(AND($K234&lt;&gt;"",IFERROR(INDEX('Your rates'!$C$12:$C$17,MATCH($K234,'Your rates'!$B$12:$B$17,0))&amp;"","")=""),", bathrooms","")&amp;IF(AND($M234&lt;&gt;"",IFERROR(INDEX('Your rates'!$C$18:$C$21,MATCH($M234,'Your rates'!$B$18:$B$21,0))&amp;"","")=""),", condition","")&amp;IF(AND($N234&lt;&gt;"",IFERROR(INDEX('Your rates'!$C$22:$C$25,MATCH($N234,'Your rates'!$B$22:$B$25,0))&amp;"","")=""),", type of clean","")&amp;IF(AND($O234&lt;&gt;"",IFERROR(INDEX('Your rates'!$C$26:$C$30,MATCH($O234,'Your rates'!$B$26:$B$30,0))&amp;"","")=""),", how often",""),3,200))</f>
        <v/>
      </c>
      <c r="H234" s="28">
        <f>IF($A234="","",IF($P234="","",IF(LEN($P234)-LEN(SUBSTITUTE($P234,",",""))+1&gt;SUMPRODUCT(ISNUMBER(SEARCH('Your rates'!$B$31:$B$36,$P234))*1),"Extra not on your list","")))</f>
        <v/>
      </c>
      <c r="I234" s="26">
        <f>IFERROR(TRIM(INDEX(Requests!$A234:$AN234,MATCH(Lists!$B$4,Requests!$A$1:$AN$1,0))&amp;""),"")</f>
        <v/>
      </c>
      <c r="J234" s="26">
        <f>IFERROR(TRIM(INDEX(Requests!$A234:$AN234,MATCH(Lists!$B$5,Requests!$A$1:$AN$1,0))&amp;""),"")</f>
        <v/>
      </c>
      <c r="K234" s="26">
        <f>IFERROR(TRIM(INDEX(Requests!$A234:$AN234,MATCH(Lists!$B$6,Requests!$A$1:$AN$1,0))&amp;""),"")</f>
        <v/>
      </c>
      <c r="L234" s="26">
        <f>IFERROR(TRIM(INDEX(Requests!$A234:$AN234,MATCH(Lists!$B$7,Requests!$A$1:$AN$1,0))&amp;""),"")</f>
        <v/>
      </c>
      <c r="M234" s="26">
        <f>IFERROR(TRIM(INDEX(Requests!$A234:$AN234,MATCH(Lists!$B$8,Requests!$A$1:$AN$1,0))&amp;""),"")</f>
        <v/>
      </c>
      <c r="N234" s="26">
        <f>IFERROR(TRIM(INDEX(Requests!$A234:$AN234,MATCH(Lists!$B$9,Requests!$A$1:$AN$1,0))&amp;""),"")</f>
        <v/>
      </c>
      <c r="O234" s="26">
        <f>IFERROR(TRIM(INDEX(Requests!$A234:$AN234,MATCH(Lists!$B$11,Requests!$A$1:$AN$1,0))&amp;""),"")</f>
        <v/>
      </c>
      <c r="P234" s="26">
        <f>IFERROR(TRIM(INDEX(Requests!$A234:$AN234,MATCH(Lists!$B$10,Requests!$A$1:$AN$1,0))&amp;""),"")</f>
        <v/>
      </c>
      <c r="Q234" s="29">
        <f>IF($A234="","",IFERROR(N(INDEX('Your rates'!$C$6:$C$11,MATCH($J234,'Your rates'!$B$6:$B$11,0))),0))</f>
        <v/>
      </c>
      <c r="R234" s="29">
        <f>IF($A234="","",IFERROR(N(INDEX('Your rates'!$C$12:$C$17,MATCH($K234,'Your rates'!$B$12:$B$17,0))),0))</f>
        <v/>
      </c>
      <c r="S234" s="30">
        <f>IF($A234="","",IFERROR(IF(INDEX('Your rates'!$C$18:$C$21,MATCH($M234,'Your rates'!$B$18:$B$21,0))&amp;""="",1,INDEX('Your rates'!$C$18:$C$21,MATCH($M234,'Your rates'!$B$18:$B$21,0))),1))</f>
        <v/>
      </c>
      <c r="T234" s="30">
        <f>IF($A234="","",IFERROR(IF(INDEX('Your rates'!$C$22:$C$25,MATCH($N234,'Your rates'!$B$22:$B$25,0))&amp;""="",1,INDEX('Your rates'!$C$22:$C$25,MATCH($N234,'Your rates'!$B$22:$B$25,0))),1))</f>
        <v/>
      </c>
      <c r="U234" s="30">
        <f>IF($A234="","",IFERROR(IF(INDEX('Your rates'!$C$26:$C$30,MATCH($O234,'Your rates'!$B$26:$B$30,0))&amp;""="",1,INDEX('Your rates'!$C$26:$C$30,MATCH($O234,'Your rates'!$B$26:$B$30,0))),1))</f>
        <v/>
      </c>
      <c r="V234" s="29">
        <f>IF($A234="","",SUMPRODUCT(ISNUMBER(SEARCH('Your rates'!$B$31:$B$36,$P234))*'Your rates'!$C$31:$C$36))</f>
        <v/>
      </c>
    </row>
    <row r="235">
      <c r="A235" s="26">
        <f>IFERROR(TRIM(INDEX(Requests!$A235:$AN235,MATCH(Lists!$B$2,Requests!$A$1:$AN$1,0))&amp;""),"")</f>
        <v/>
      </c>
      <c r="B235" s="26">
        <f>IFERROR(TRIM(INDEX(Requests!$A235:$AN235,MATCH(Lists!$B$3,Requests!$A$1:$AN$1,0))&amp;""),"")</f>
        <v/>
      </c>
      <c r="C235" s="27">
        <f>IF(OR($A235="",$J235="",$K235="",$M235="",$N235="",'Your rates'!$C$5=""),"",ROUND(MAX(N('Your rates'!$C$37),('Your rates'!$C$5+$Q235+$R235)*$S235*$T235*$U235+$V235),2))</f>
        <v/>
      </c>
      <c r="D235" s="27">
        <f>IF(OR($C235="",N('Your rates'!$C$38)=0),"",ROUND($C235*'Your rates'!$C$38,2))</f>
        <v/>
      </c>
      <c r="E235" s="28">
        <f>IF($A235="","",MID(IF($I235=Lists!$B$13,", office or commercial space","")&amp;IF($L235=Lists!$B$14,", size not sure","")&amp;IF($M235=Lists!$B$15,", not cleaned in a while",""),3,200))</f>
        <v/>
      </c>
      <c r="F235" s="28">
        <f>IF($A235="","",MID(IF($J235="",", bedrooms","")&amp;IF($K235="",", bathrooms","")&amp;IF($M235="",", condition","")&amp;IF($N235="",", which clean","")&amp;IF($O235="",", how often",""),3,200))</f>
        <v/>
      </c>
      <c r="G235" s="28">
        <f>IF($A235="","",MID(IF('Your rates'!$C$5="",", base price","")&amp;IF(AND($J235&lt;&gt;"",IFERROR(INDEX('Your rates'!$C$6:$C$11,MATCH($J235,'Your rates'!$B$6:$B$11,0))&amp;"","")=""),", bedrooms","")&amp;IF(AND($K235&lt;&gt;"",IFERROR(INDEX('Your rates'!$C$12:$C$17,MATCH($K235,'Your rates'!$B$12:$B$17,0))&amp;"","")=""),", bathrooms","")&amp;IF(AND($M235&lt;&gt;"",IFERROR(INDEX('Your rates'!$C$18:$C$21,MATCH($M235,'Your rates'!$B$18:$B$21,0))&amp;"","")=""),", condition","")&amp;IF(AND($N235&lt;&gt;"",IFERROR(INDEX('Your rates'!$C$22:$C$25,MATCH($N235,'Your rates'!$B$22:$B$25,0))&amp;"","")=""),", type of clean","")&amp;IF(AND($O235&lt;&gt;"",IFERROR(INDEX('Your rates'!$C$26:$C$30,MATCH($O235,'Your rates'!$B$26:$B$30,0))&amp;"","")=""),", how often",""),3,200))</f>
        <v/>
      </c>
      <c r="H235" s="28">
        <f>IF($A235="","",IF($P235="","",IF(LEN($P235)-LEN(SUBSTITUTE($P235,",",""))+1&gt;SUMPRODUCT(ISNUMBER(SEARCH('Your rates'!$B$31:$B$36,$P235))*1),"Extra not on your list","")))</f>
        <v/>
      </c>
      <c r="I235" s="26">
        <f>IFERROR(TRIM(INDEX(Requests!$A235:$AN235,MATCH(Lists!$B$4,Requests!$A$1:$AN$1,0))&amp;""),"")</f>
        <v/>
      </c>
      <c r="J235" s="26">
        <f>IFERROR(TRIM(INDEX(Requests!$A235:$AN235,MATCH(Lists!$B$5,Requests!$A$1:$AN$1,0))&amp;""),"")</f>
        <v/>
      </c>
      <c r="K235" s="26">
        <f>IFERROR(TRIM(INDEX(Requests!$A235:$AN235,MATCH(Lists!$B$6,Requests!$A$1:$AN$1,0))&amp;""),"")</f>
        <v/>
      </c>
      <c r="L235" s="26">
        <f>IFERROR(TRIM(INDEX(Requests!$A235:$AN235,MATCH(Lists!$B$7,Requests!$A$1:$AN$1,0))&amp;""),"")</f>
        <v/>
      </c>
      <c r="M235" s="26">
        <f>IFERROR(TRIM(INDEX(Requests!$A235:$AN235,MATCH(Lists!$B$8,Requests!$A$1:$AN$1,0))&amp;""),"")</f>
        <v/>
      </c>
      <c r="N235" s="26">
        <f>IFERROR(TRIM(INDEX(Requests!$A235:$AN235,MATCH(Lists!$B$9,Requests!$A$1:$AN$1,0))&amp;""),"")</f>
        <v/>
      </c>
      <c r="O235" s="26">
        <f>IFERROR(TRIM(INDEX(Requests!$A235:$AN235,MATCH(Lists!$B$11,Requests!$A$1:$AN$1,0))&amp;""),"")</f>
        <v/>
      </c>
      <c r="P235" s="26">
        <f>IFERROR(TRIM(INDEX(Requests!$A235:$AN235,MATCH(Lists!$B$10,Requests!$A$1:$AN$1,0))&amp;""),"")</f>
        <v/>
      </c>
      <c r="Q235" s="29">
        <f>IF($A235="","",IFERROR(N(INDEX('Your rates'!$C$6:$C$11,MATCH($J235,'Your rates'!$B$6:$B$11,0))),0))</f>
        <v/>
      </c>
      <c r="R235" s="29">
        <f>IF($A235="","",IFERROR(N(INDEX('Your rates'!$C$12:$C$17,MATCH($K235,'Your rates'!$B$12:$B$17,0))),0))</f>
        <v/>
      </c>
      <c r="S235" s="30">
        <f>IF($A235="","",IFERROR(IF(INDEX('Your rates'!$C$18:$C$21,MATCH($M235,'Your rates'!$B$18:$B$21,0))&amp;""="",1,INDEX('Your rates'!$C$18:$C$21,MATCH($M235,'Your rates'!$B$18:$B$21,0))),1))</f>
        <v/>
      </c>
      <c r="T235" s="30">
        <f>IF($A235="","",IFERROR(IF(INDEX('Your rates'!$C$22:$C$25,MATCH($N235,'Your rates'!$B$22:$B$25,0))&amp;""="",1,INDEX('Your rates'!$C$22:$C$25,MATCH($N235,'Your rates'!$B$22:$B$25,0))),1))</f>
        <v/>
      </c>
      <c r="U235" s="30">
        <f>IF($A235="","",IFERROR(IF(INDEX('Your rates'!$C$26:$C$30,MATCH($O235,'Your rates'!$B$26:$B$30,0))&amp;""="",1,INDEX('Your rates'!$C$26:$C$30,MATCH($O235,'Your rates'!$B$26:$B$30,0))),1))</f>
        <v/>
      </c>
      <c r="V235" s="29">
        <f>IF($A235="","",SUMPRODUCT(ISNUMBER(SEARCH('Your rates'!$B$31:$B$36,$P235))*'Your rates'!$C$31:$C$36))</f>
        <v/>
      </c>
    </row>
    <row r="236">
      <c r="A236" s="26">
        <f>IFERROR(TRIM(INDEX(Requests!$A236:$AN236,MATCH(Lists!$B$2,Requests!$A$1:$AN$1,0))&amp;""),"")</f>
        <v/>
      </c>
      <c r="B236" s="26">
        <f>IFERROR(TRIM(INDEX(Requests!$A236:$AN236,MATCH(Lists!$B$3,Requests!$A$1:$AN$1,0))&amp;""),"")</f>
        <v/>
      </c>
      <c r="C236" s="27">
        <f>IF(OR($A236="",$J236="",$K236="",$M236="",$N236="",'Your rates'!$C$5=""),"",ROUND(MAX(N('Your rates'!$C$37),('Your rates'!$C$5+$Q236+$R236)*$S236*$T236*$U236+$V236),2))</f>
        <v/>
      </c>
      <c r="D236" s="27">
        <f>IF(OR($C236="",N('Your rates'!$C$38)=0),"",ROUND($C236*'Your rates'!$C$38,2))</f>
        <v/>
      </c>
      <c r="E236" s="28">
        <f>IF($A236="","",MID(IF($I236=Lists!$B$13,", office or commercial space","")&amp;IF($L236=Lists!$B$14,", size not sure","")&amp;IF($M236=Lists!$B$15,", not cleaned in a while",""),3,200))</f>
        <v/>
      </c>
      <c r="F236" s="28">
        <f>IF($A236="","",MID(IF($J236="",", bedrooms","")&amp;IF($K236="",", bathrooms","")&amp;IF($M236="",", condition","")&amp;IF($N236="",", which clean","")&amp;IF($O236="",", how often",""),3,200))</f>
        <v/>
      </c>
      <c r="G236" s="28">
        <f>IF($A236="","",MID(IF('Your rates'!$C$5="",", base price","")&amp;IF(AND($J236&lt;&gt;"",IFERROR(INDEX('Your rates'!$C$6:$C$11,MATCH($J236,'Your rates'!$B$6:$B$11,0))&amp;"","")=""),", bedrooms","")&amp;IF(AND($K236&lt;&gt;"",IFERROR(INDEX('Your rates'!$C$12:$C$17,MATCH($K236,'Your rates'!$B$12:$B$17,0))&amp;"","")=""),", bathrooms","")&amp;IF(AND($M236&lt;&gt;"",IFERROR(INDEX('Your rates'!$C$18:$C$21,MATCH($M236,'Your rates'!$B$18:$B$21,0))&amp;"","")=""),", condition","")&amp;IF(AND($N236&lt;&gt;"",IFERROR(INDEX('Your rates'!$C$22:$C$25,MATCH($N236,'Your rates'!$B$22:$B$25,0))&amp;"","")=""),", type of clean","")&amp;IF(AND($O236&lt;&gt;"",IFERROR(INDEX('Your rates'!$C$26:$C$30,MATCH($O236,'Your rates'!$B$26:$B$30,0))&amp;"","")=""),", how often",""),3,200))</f>
        <v/>
      </c>
      <c r="H236" s="28">
        <f>IF($A236="","",IF($P236="","",IF(LEN($P236)-LEN(SUBSTITUTE($P236,",",""))+1&gt;SUMPRODUCT(ISNUMBER(SEARCH('Your rates'!$B$31:$B$36,$P236))*1),"Extra not on your list","")))</f>
        <v/>
      </c>
      <c r="I236" s="26">
        <f>IFERROR(TRIM(INDEX(Requests!$A236:$AN236,MATCH(Lists!$B$4,Requests!$A$1:$AN$1,0))&amp;""),"")</f>
        <v/>
      </c>
      <c r="J236" s="26">
        <f>IFERROR(TRIM(INDEX(Requests!$A236:$AN236,MATCH(Lists!$B$5,Requests!$A$1:$AN$1,0))&amp;""),"")</f>
        <v/>
      </c>
      <c r="K236" s="26">
        <f>IFERROR(TRIM(INDEX(Requests!$A236:$AN236,MATCH(Lists!$B$6,Requests!$A$1:$AN$1,0))&amp;""),"")</f>
        <v/>
      </c>
      <c r="L236" s="26">
        <f>IFERROR(TRIM(INDEX(Requests!$A236:$AN236,MATCH(Lists!$B$7,Requests!$A$1:$AN$1,0))&amp;""),"")</f>
        <v/>
      </c>
      <c r="M236" s="26">
        <f>IFERROR(TRIM(INDEX(Requests!$A236:$AN236,MATCH(Lists!$B$8,Requests!$A$1:$AN$1,0))&amp;""),"")</f>
        <v/>
      </c>
      <c r="N236" s="26">
        <f>IFERROR(TRIM(INDEX(Requests!$A236:$AN236,MATCH(Lists!$B$9,Requests!$A$1:$AN$1,0))&amp;""),"")</f>
        <v/>
      </c>
      <c r="O236" s="26">
        <f>IFERROR(TRIM(INDEX(Requests!$A236:$AN236,MATCH(Lists!$B$11,Requests!$A$1:$AN$1,0))&amp;""),"")</f>
        <v/>
      </c>
      <c r="P236" s="26">
        <f>IFERROR(TRIM(INDEX(Requests!$A236:$AN236,MATCH(Lists!$B$10,Requests!$A$1:$AN$1,0))&amp;""),"")</f>
        <v/>
      </c>
      <c r="Q236" s="29">
        <f>IF($A236="","",IFERROR(N(INDEX('Your rates'!$C$6:$C$11,MATCH($J236,'Your rates'!$B$6:$B$11,0))),0))</f>
        <v/>
      </c>
      <c r="R236" s="29">
        <f>IF($A236="","",IFERROR(N(INDEX('Your rates'!$C$12:$C$17,MATCH($K236,'Your rates'!$B$12:$B$17,0))),0))</f>
        <v/>
      </c>
      <c r="S236" s="30">
        <f>IF($A236="","",IFERROR(IF(INDEX('Your rates'!$C$18:$C$21,MATCH($M236,'Your rates'!$B$18:$B$21,0))&amp;""="",1,INDEX('Your rates'!$C$18:$C$21,MATCH($M236,'Your rates'!$B$18:$B$21,0))),1))</f>
        <v/>
      </c>
      <c r="T236" s="30">
        <f>IF($A236="","",IFERROR(IF(INDEX('Your rates'!$C$22:$C$25,MATCH($N236,'Your rates'!$B$22:$B$25,0))&amp;""="",1,INDEX('Your rates'!$C$22:$C$25,MATCH($N236,'Your rates'!$B$22:$B$25,0))),1))</f>
        <v/>
      </c>
      <c r="U236" s="30">
        <f>IF($A236="","",IFERROR(IF(INDEX('Your rates'!$C$26:$C$30,MATCH($O236,'Your rates'!$B$26:$B$30,0))&amp;""="",1,INDEX('Your rates'!$C$26:$C$30,MATCH($O236,'Your rates'!$B$26:$B$30,0))),1))</f>
        <v/>
      </c>
      <c r="V236" s="29">
        <f>IF($A236="","",SUMPRODUCT(ISNUMBER(SEARCH('Your rates'!$B$31:$B$36,$P236))*'Your rates'!$C$31:$C$36))</f>
        <v/>
      </c>
    </row>
    <row r="237">
      <c r="A237" s="26">
        <f>IFERROR(TRIM(INDEX(Requests!$A237:$AN237,MATCH(Lists!$B$2,Requests!$A$1:$AN$1,0))&amp;""),"")</f>
        <v/>
      </c>
      <c r="B237" s="26">
        <f>IFERROR(TRIM(INDEX(Requests!$A237:$AN237,MATCH(Lists!$B$3,Requests!$A$1:$AN$1,0))&amp;""),"")</f>
        <v/>
      </c>
      <c r="C237" s="27">
        <f>IF(OR($A237="",$J237="",$K237="",$M237="",$N237="",'Your rates'!$C$5=""),"",ROUND(MAX(N('Your rates'!$C$37),('Your rates'!$C$5+$Q237+$R237)*$S237*$T237*$U237+$V237),2))</f>
        <v/>
      </c>
      <c r="D237" s="27">
        <f>IF(OR($C237="",N('Your rates'!$C$38)=0),"",ROUND($C237*'Your rates'!$C$38,2))</f>
        <v/>
      </c>
      <c r="E237" s="28">
        <f>IF($A237="","",MID(IF($I237=Lists!$B$13,", office or commercial space","")&amp;IF($L237=Lists!$B$14,", size not sure","")&amp;IF($M237=Lists!$B$15,", not cleaned in a while",""),3,200))</f>
        <v/>
      </c>
      <c r="F237" s="28">
        <f>IF($A237="","",MID(IF($J237="",", bedrooms","")&amp;IF($K237="",", bathrooms","")&amp;IF($M237="",", condition","")&amp;IF($N237="",", which clean","")&amp;IF($O237="",", how often",""),3,200))</f>
        <v/>
      </c>
      <c r="G237" s="28">
        <f>IF($A237="","",MID(IF('Your rates'!$C$5="",", base price","")&amp;IF(AND($J237&lt;&gt;"",IFERROR(INDEX('Your rates'!$C$6:$C$11,MATCH($J237,'Your rates'!$B$6:$B$11,0))&amp;"","")=""),", bedrooms","")&amp;IF(AND($K237&lt;&gt;"",IFERROR(INDEX('Your rates'!$C$12:$C$17,MATCH($K237,'Your rates'!$B$12:$B$17,0))&amp;"","")=""),", bathrooms","")&amp;IF(AND($M237&lt;&gt;"",IFERROR(INDEX('Your rates'!$C$18:$C$21,MATCH($M237,'Your rates'!$B$18:$B$21,0))&amp;"","")=""),", condition","")&amp;IF(AND($N237&lt;&gt;"",IFERROR(INDEX('Your rates'!$C$22:$C$25,MATCH($N237,'Your rates'!$B$22:$B$25,0))&amp;"","")=""),", type of clean","")&amp;IF(AND($O237&lt;&gt;"",IFERROR(INDEX('Your rates'!$C$26:$C$30,MATCH($O237,'Your rates'!$B$26:$B$30,0))&amp;"","")=""),", how often",""),3,200))</f>
        <v/>
      </c>
      <c r="H237" s="28">
        <f>IF($A237="","",IF($P237="","",IF(LEN($P237)-LEN(SUBSTITUTE($P237,",",""))+1&gt;SUMPRODUCT(ISNUMBER(SEARCH('Your rates'!$B$31:$B$36,$P237))*1),"Extra not on your list","")))</f>
        <v/>
      </c>
      <c r="I237" s="26">
        <f>IFERROR(TRIM(INDEX(Requests!$A237:$AN237,MATCH(Lists!$B$4,Requests!$A$1:$AN$1,0))&amp;""),"")</f>
        <v/>
      </c>
      <c r="J237" s="26">
        <f>IFERROR(TRIM(INDEX(Requests!$A237:$AN237,MATCH(Lists!$B$5,Requests!$A$1:$AN$1,0))&amp;""),"")</f>
        <v/>
      </c>
      <c r="K237" s="26">
        <f>IFERROR(TRIM(INDEX(Requests!$A237:$AN237,MATCH(Lists!$B$6,Requests!$A$1:$AN$1,0))&amp;""),"")</f>
        <v/>
      </c>
      <c r="L237" s="26">
        <f>IFERROR(TRIM(INDEX(Requests!$A237:$AN237,MATCH(Lists!$B$7,Requests!$A$1:$AN$1,0))&amp;""),"")</f>
        <v/>
      </c>
      <c r="M237" s="26">
        <f>IFERROR(TRIM(INDEX(Requests!$A237:$AN237,MATCH(Lists!$B$8,Requests!$A$1:$AN$1,0))&amp;""),"")</f>
        <v/>
      </c>
      <c r="N237" s="26">
        <f>IFERROR(TRIM(INDEX(Requests!$A237:$AN237,MATCH(Lists!$B$9,Requests!$A$1:$AN$1,0))&amp;""),"")</f>
        <v/>
      </c>
      <c r="O237" s="26">
        <f>IFERROR(TRIM(INDEX(Requests!$A237:$AN237,MATCH(Lists!$B$11,Requests!$A$1:$AN$1,0))&amp;""),"")</f>
        <v/>
      </c>
      <c r="P237" s="26">
        <f>IFERROR(TRIM(INDEX(Requests!$A237:$AN237,MATCH(Lists!$B$10,Requests!$A$1:$AN$1,0))&amp;""),"")</f>
        <v/>
      </c>
      <c r="Q237" s="29">
        <f>IF($A237="","",IFERROR(N(INDEX('Your rates'!$C$6:$C$11,MATCH($J237,'Your rates'!$B$6:$B$11,0))),0))</f>
        <v/>
      </c>
      <c r="R237" s="29">
        <f>IF($A237="","",IFERROR(N(INDEX('Your rates'!$C$12:$C$17,MATCH($K237,'Your rates'!$B$12:$B$17,0))),0))</f>
        <v/>
      </c>
      <c r="S237" s="30">
        <f>IF($A237="","",IFERROR(IF(INDEX('Your rates'!$C$18:$C$21,MATCH($M237,'Your rates'!$B$18:$B$21,0))&amp;""="",1,INDEX('Your rates'!$C$18:$C$21,MATCH($M237,'Your rates'!$B$18:$B$21,0))),1))</f>
        <v/>
      </c>
      <c r="T237" s="30">
        <f>IF($A237="","",IFERROR(IF(INDEX('Your rates'!$C$22:$C$25,MATCH($N237,'Your rates'!$B$22:$B$25,0))&amp;""="",1,INDEX('Your rates'!$C$22:$C$25,MATCH($N237,'Your rates'!$B$22:$B$25,0))),1))</f>
        <v/>
      </c>
      <c r="U237" s="30">
        <f>IF($A237="","",IFERROR(IF(INDEX('Your rates'!$C$26:$C$30,MATCH($O237,'Your rates'!$B$26:$B$30,0))&amp;""="",1,INDEX('Your rates'!$C$26:$C$30,MATCH($O237,'Your rates'!$B$26:$B$30,0))),1))</f>
        <v/>
      </c>
      <c r="V237" s="29">
        <f>IF($A237="","",SUMPRODUCT(ISNUMBER(SEARCH('Your rates'!$B$31:$B$36,$P237))*'Your rates'!$C$31:$C$36))</f>
        <v/>
      </c>
    </row>
    <row r="238">
      <c r="A238" s="26">
        <f>IFERROR(TRIM(INDEX(Requests!$A238:$AN238,MATCH(Lists!$B$2,Requests!$A$1:$AN$1,0))&amp;""),"")</f>
        <v/>
      </c>
      <c r="B238" s="26">
        <f>IFERROR(TRIM(INDEX(Requests!$A238:$AN238,MATCH(Lists!$B$3,Requests!$A$1:$AN$1,0))&amp;""),"")</f>
        <v/>
      </c>
      <c r="C238" s="27">
        <f>IF(OR($A238="",$J238="",$K238="",$M238="",$N238="",'Your rates'!$C$5=""),"",ROUND(MAX(N('Your rates'!$C$37),('Your rates'!$C$5+$Q238+$R238)*$S238*$T238*$U238+$V238),2))</f>
        <v/>
      </c>
      <c r="D238" s="27">
        <f>IF(OR($C238="",N('Your rates'!$C$38)=0),"",ROUND($C238*'Your rates'!$C$38,2))</f>
        <v/>
      </c>
      <c r="E238" s="28">
        <f>IF($A238="","",MID(IF($I238=Lists!$B$13,", office or commercial space","")&amp;IF($L238=Lists!$B$14,", size not sure","")&amp;IF($M238=Lists!$B$15,", not cleaned in a while",""),3,200))</f>
        <v/>
      </c>
      <c r="F238" s="28">
        <f>IF($A238="","",MID(IF($J238="",", bedrooms","")&amp;IF($K238="",", bathrooms","")&amp;IF($M238="",", condition","")&amp;IF($N238="",", which clean","")&amp;IF($O238="",", how often",""),3,200))</f>
        <v/>
      </c>
      <c r="G238" s="28">
        <f>IF($A238="","",MID(IF('Your rates'!$C$5="",", base price","")&amp;IF(AND($J238&lt;&gt;"",IFERROR(INDEX('Your rates'!$C$6:$C$11,MATCH($J238,'Your rates'!$B$6:$B$11,0))&amp;"","")=""),", bedrooms","")&amp;IF(AND($K238&lt;&gt;"",IFERROR(INDEX('Your rates'!$C$12:$C$17,MATCH($K238,'Your rates'!$B$12:$B$17,0))&amp;"","")=""),", bathrooms","")&amp;IF(AND($M238&lt;&gt;"",IFERROR(INDEX('Your rates'!$C$18:$C$21,MATCH($M238,'Your rates'!$B$18:$B$21,0))&amp;"","")=""),", condition","")&amp;IF(AND($N238&lt;&gt;"",IFERROR(INDEX('Your rates'!$C$22:$C$25,MATCH($N238,'Your rates'!$B$22:$B$25,0))&amp;"","")=""),", type of clean","")&amp;IF(AND($O238&lt;&gt;"",IFERROR(INDEX('Your rates'!$C$26:$C$30,MATCH($O238,'Your rates'!$B$26:$B$30,0))&amp;"","")=""),", how often",""),3,200))</f>
        <v/>
      </c>
      <c r="H238" s="28">
        <f>IF($A238="","",IF($P238="","",IF(LEN($P238)-LEN(SUBSTITUTE($P238,",",""))+1&gt;SUMPRODUCT(ISNUMBER(SEARCH('Your rates'!$B$31:$B$36,$P238))*1),"Extra not on your list","")))</f>
        <v/>
      </c>
      <c r="I238" s="26">
        <f>IFERROR(TRIM(INDEX(Requests!$A238:$AN238,MATCH(Lists!$B$4,Requests!$A$1:$AN$1,0))&amp;""),"")</f>
        <v/>
      </c>
      <c r="J238" s="26">
        <f>IFERROR(TRIM(INDEX(Requests!$A238:$AN238,MATCH(Lists!$B$5,Requests!$A$1:$AN$1,0))&amp;""),"")</f>
        <v/>
      </c>
      <c r="K238" s="26">
        <f>IFERROR(TRIM(INDEX(Requests!$A238:$AN238,MATCH(Lists!$B$6,Requests!$A$1:$AN$1,0))&amp;""),"")</f>
        <v/>
      </c>
      <c r="L238" s="26">
        <f>IFERROR(TRIM(INDEX(Requests!$A238:$AN238,MATCH(Lists!$B$7,Requests!$A$1:$AN$1,0))&amp;""),"")</f>
        <v/>
      </c>
      <c r="M238" s="26">
        <f>IFERROR(TRIM(INDEX(Requests!$A238:$AN238,MATCH(Lists!$B$8,Requests!$A$1:$AN$1,0))&amp;""),"")</f>
        <v/>
      </c>
      <c r="N238" s="26">
        <f>IFERROR(TRIM(INDEX(Requests!$A238:$AN238,MATCH(Lists!$B$9,Requests!$A$1:$AN$1,0))&amp;""),"")</f>
        <v/>
      </c>
      <c r="O238" s="26">
        <f>IFERROR(TRIM(INDEX(Requests!$A238:$AN238,MATCH(Lists!$B$11,Requests!$A$1:$AN$1,0))&amp;""),"")</f>
        <v/>
      </c>
      <c r="P238" s="26">
        <f>IFERROR(TRIM(INDEX(Requests!$A238:$AN238,MATCH(Lists!$B$10,Requests!$A$1:$AN$1,0))&amp;""),"")</f>
        <v/>
      </c>
      <c r="Q238" s="29">
        <f>IF($A238="","",IFERROR(N(INDEX('Your rates'!$C$6:$C$11,MATCH($J238,'Your rates'!$B$6:$B$11,0))),0))</f>
        <v/>
      </c>
      <c r="R238" s="29">
        <f>IF($A238="","",IFERROR(N(INDEX('Your rates'!$C$12:$C$17,MATCH($K238,'Your rates'!$B$12:$B$17,0))),0))</f>
        <v/>
      </c>
      <c r="S238" s="30">
        <f>IF($A238="","",IFERROR(IF(INDEX('Your rates'!$C$18:$C$21,MATCH($M238,'Your rates'!$B$18:$B$21,0))&amp;""="",1,INDEX('Your rates'!$C$18:$C$21,MATCH($M238,'Your rates'!$B$18:$B$21,0))),1))</f>
        <v/>
      </c>
      <c r="T238" s="30">
        <f>IF($A238="","",IFERROR(IF(INDEX('Your rates'!$C$22:$C$25,MATCH($N238,'Your rates'!$B$22:$B$25,0))&amp;""="",1,INDEX('Your rates'!$C$22:$C$25,MATCH($N238,'Your rates'!$B$22:$B$25,0))),1))</f>
        <v/>
      </c>
      <c r="U238" s="30">
        <f>IF($A238="","",IFERROR(IF(INDEX('Your rates'!$C$26:$C$30,MATCH($O238,'Your rates'!$B$26:$B$30,0))&amp;""="",1,INDEX('Your rates'!$C$26:$C$30,MATCH($O238,'Your rates'!$B$26:$B$30,0))),1))</f>
        <v/>
      </c>
      <c r="V238" s="29">
        <f>IF($A238="","",SUMPRODUCT(ISNUMBER(SEARCH('Your rates'!$B$31:$B$36,$P238))*'Your rates'!$C$31:$C$36))</f>
        <v/>
      </c>
    </row>
    <row r="239">
      <c r="A239" s="26">
        <f>IFERROR(TRIM(INDEX(Requests!$A239:$AN239,MATCH(Lists!$B$2,Requests!$A$1:$AN$1,0))&amp;""),"")</f>
        <v/>
      </c>
      <c r="B239" s="26">
        <f>IFERROR(TRIM(INDEX(Requests!$A239:$AN239,MATCH(Lists!$B$3,Requests!$A$1:$AN$1,0))&amp;""),"")</f>
        <v/>
      </c>
      <c r="C239" s="27">
        <f>IF(OR($A239="",$J239="",$K239="",$M239="",$N239="",'Your rates'!$C$5=""),"",ROUND(MAX(N('Your rates'!$C$37),('Your rates'!$C$5+$Q239+$R239)*$S239*$T239*$U239+$V239),2))</f>
        <v/>
      </c>
      <c r="D239" s="27">
        <f>IF(OR($C239="",N('Your rates'!$C$38)=0),"",ROUND($C239*'Your rates'!$C$38,2))</f>
        <v/>
      </c>
      <c r="E239" s="28">
        <f>IF($A239="","",MID(IF($I239=Lists!$B$13,", office or commercial space","")&amp;IF($L239=Lists!$B$14,", size not sure","")&amp;IF($M239=Lists!$B$15,", not cleaned in a while",""),3,200))</f>
        <v/>
      </c>
      <c r="F239" s="28">
        <f>IF($A239="","",MID(IF($J239="",", bedrooms","")&amp;IF($K239="",", bathrooms","")&amp;IF($M239="",", condition","")&amp;IF($N239="",", which clean","")&amp;IF($O239="",", how often",""),3,200))</f>
        <v/>
      </c>
      <c r="G239" s="28">
        <f>IF($A239="","",MID(IF('Your rates'!$C$5="",", base price","")&amp;IF(AND($J239&lt;&gt;"",IFERROR(INDEX('Your rates'!$C$6:$C$11,MATCH($J239,'Your rates'!$B$6:$B$11,0))&amp;"","")=""),", bedrooms","")&amp;IF(AND($K239&lt;&gt;"",IFERROR(INDEX('Your rates'!$C$12:$C$17,MATCH($K239,'Your rates'!$B$12:$B$17,0))&amp;"","")=""),", bathrooms","")&amp;IF(AND($M239&lt;&gt;"",IFERROR(INDEX('Your rates'!$C$18:$C$21,MATCH($M239,'Your rates'!$B$18:$B$21,0))&amp;"","")=""),", condition","")&amp;IF(AND($N239&lt;&gt;"",IFERROR(INDEX('Your rates'!$C$22:$C$25,MATCH($N239,'Your rates'!$B$22:$B$25,0))&amp;"","")=""),", type of clean","")&amp;IF(AND($O239&lt;&gt;"",IFERROR(INDEX('Your rates'!$C$26:$C$30,MATCH($O239,'Your rates'!$B$26:$B$30,0))&amp;"","")=""),", how often",""),3,200))</f>
        <v/>
      </c>
      <c r="H239" s="28">
        <f>IF($A239="","",IF($P239="","",IF(LEN($P239)-LEN(SUBSTITUTE($P239,",",""))+1&gt;SUMPRODUCT(ISNUMBER(SEARCH('Your rates'!$B$31:$B$36,$P239))*1),"Extra not on your list","")))</f>
        <v/>
      </c>
      <c r="I239" s="26">
        <f>IFERROR(TRIM(INDEX(Requests!$A239:$AN239,MATCH(Lists!$B$4,Requests!$A$1:$AN$1,0))&amp;""),"")</f>
        <v/>
      </c>
      <c r="J239" s="26">
        <f>IFERROR(TRIM(INDEX(Requests!$A239:$AN239,MATCH(Lists!$B$5,Requests!$A$1:$AN$1,0))&amp;""),"")</f>
        <v/>
      </c>
      <c r="K239" s="26">
        <f>IFERROR(TRIM(INDEX(Requests!$A239:$AN239,MATCH(Lists!$B$6,Requests!$A$1:$AN$1,0))&amp;""),"")</f>
        <v/>
      </c>
      <c r="L239" s="26">
        <f>IFERROR(TRIM(INDEX(Requests!$A239:$AN239,MATCH(Lists!$B$7,Requests!$A$1:$AN$1,0))&amp;""),"")</f>
        <v/>
      </c>
      <c r="M239" s="26">
        <f>IFERROR(TRIM(INDEX(Requests!$A239:$AN239,MATCH(Lists!$B$8,Requests!$A$1:$AN$1,0))&amp;""),"")</f>
        <v/>
      </c>
      <c r="N239" s="26">
        <f>IFERROR(TRIM(INDEX(Requests!$A239:$AN239,MATCH(Lists!$B$9,Requests!$A$1:$AN$1,0))&amp;""),"")</f>
        <v/>
      </c>
      <c r="O239" s="26">
        <f>IFERROR(TRIM(INDEX(Requests!$A239:$AN239,MATCH(Lists!$B$11,Requests!$A$1:$AN$1,0))&amp;""),"")</f>
        <v/>
      </c>
      <c r="P239" s="26">
        <f>IFERROR(TRIM(INDEX(Requests!$A239:$AN239,MATCH(Lists!$B$10,Requests!$A$1:$AN$1,0))&amp;""),"")</f>
        <v/>
      </c>
      <c r="Q239" s="29">
        <f>IF($A239="","",IFERROR(N(INDEX('Your rates'!$C$6:$C$11,MATCH($J239,'Your rates'!$B$6:$B$11,0))),0))</f>
        <v/>
      </c>
      <c r="R239" s="29">
        <f>IF($A239="","",IFERROR(N(INDEX('Your rates'!$C$12:$C$17,MATCH($K239,'Your rates'!$B$12:$B$17,0))),0))</f>
        <v/>
      </c>
      <c r="S239" s="30">
        <f>IF($A239="","",IFERROR(IF(INDEX('Your rates'!$C$18:$C$21,MATCH($M239,'Your rates'!$B$18:$B$21,0))&amp;""="",1,INDEX('Your rates'!$C$18:$C$21,MATCH($M239,'Your rates'!$B$18:$B$21,0))),1))</f>
        <v/>
      </c>
      <c r="T239" s="30">
        <f>IF($A239="","",IFERROR(IF(INDEX('Your rates'!$C$22:$C$25,MATCH($N239,'Your rates'!$B$22:$B$25,0))&amp;""="",1,INDEX('Your rates'!$C$22:$C$25,MATCH($N239,'Your rates'!$B$22:$B$25,0))),1))</f>
        <v/>
      </c>
      <c r="U239" s="30">
        <f>IF($A239="","",IFERROR(IF(INDEX('Your rates'!$C$26:$C$30,MATCH($O239,'Your rates'!$B$26:$B$30,0))&amp;""="",1,INDEX('Your rates'!$C$26:$C$30,MATCH($O239,'Your rates'!$B$26:$B$30,0))),1))</f>
        <v/>
      </c>
      <c r="V239" s="29">
        <f>IF($A239="","",SUMPRODUCT(ISNUMBER(SEARCH('Your rates'!$B$31:$B$36,$P239))*'Your rates'!$C$31:$C$36))</f>
        <v/>
      </c>
    </row>
    <row r="240">
      <c r="A240" s="26">
        <f>IFERROR(TRIM(INDEX(Requests!$A240:$AN240,MATCH(Lists!$B$2,Requests!$A$1:$AN$1,0))&amp;""),"")</f>
        <v/>
      </c>
      <c r="B240" s="26">
        <f>IFERROR(TRIM(INDEX(Requests!$A240:$AN240,MATCH(Lists!$B$3,Requests!$A$1:$AN$1,0))&amp;""),"")</f>
        <v/>
      </c>
      <c r="C240" s="27">
        <f>IF(OR($A240="",$J240="",$K240="",$M240="",$N240="",'Your rates'!$C$5=""),"",ROUND(MAX(N('Your rates'!$C$37),('Your rates'!$C$5+$Q240+$R240)*$S240*$T240*$U240+$V240),2))</f>
        <v/>
      </c>
      <c r="D240" s="27">
        <f>IF(OR($C240="",N('Your rates'!$C$38)=0),"",ROUND($C240*'Your rates'!$C$38,2))</f>
        <v/>
      </c>
      <c r="E240" s="28">
        <f>IF($A240="","",MID(IF($I240=Lists!$B$13,", office or commercial space","")&amp;IF($L240=Lists!$B$14,", size not sure","")&amp;IF($M240=Lists!$B$15,", not cleaned in a while",""),3,200))</f>
        <v/>
      </c>
      <c r="F240" s="28">
        <f>IF($A240="","",MID(IF($J240="",", bedrooms","")&amp;IF($K240="",", bathrooms","")&amp;IF($M240="",", condition","")&amp;IF($N240="",", which clean","")&amp;IF($O240="",", how often",""),3,200))</f>
        <v/>
      </c>
      <c r="G240" s="28">
        <f>IF($A240="","",MID(IF('Your rates'!$C$5="",", base price","")&amp;IF(AND($J240&lt;&gt;"",IFERROR(INDEX('Your rates'!$C$6:$C$11,MATCH($J240,'Your rates'!$B$6:$B$11,0))&amp;"","")=""),", bedrooms","")&amp;IF(AND($K240&lt;&gt;"",IFERROR(INDEX('Your rates'!$C$12:$C$17,MATCH($K240,'Your rates'!$B$12:$B$17,0))&amp;"","")=""),", bathrooms","")&amp;IF(AND($M240&lt;&gt;"",IFERROR(INDEX('Your rates'!$C$18:$C$21,MATCH($M240,'Your rates'!$B$18:$B$21,0))&amp;"","")=""),", condition","")&amp;IF(AND($N240&lt;&gt;"",IFERROR(INDEX('Your rates'!$C$22:$C$25,MATCH($N240,'Your rates'!$B$22:$B$25,0))&amp;"","")=""),", type of clean","")&amp;IF(AND($O240&lt;&gt;"",IFERROR(INDEX('Your rates'!$C$26:$C$30,MATCH($O240,'Your rates'!$B$26:$B$30,0))&amp;"","")=""),", how often",""),3,200))</f>
        <v/>
      </c>
      <c r="H240" s="28">
        <f>IF($A240="","",IF($P240="","",IF(LEN($P240)-LEN(SUBSTITUTE($P240,",",""))+1&gt;SUMPRODUCT(ISNUMBER(SEARCH('Your rates'!$B$31:$B$36,$P240))*1),"Extra not on your list","")))</f>
        <v/>
      </c>
      <c r="I240" s="26">
        <f>IFERROR(TRIM(INDEX(Requests!$A240:$AN240,MATCH(Lists!$B$4,Requests!$A$1:$AN$1,0))&amp;""),"")</f>
        <v/>
      </c>
      <c r="J240" s="26">
        <f>IFERROR(TRIM(INDEX(Requests!$A240:$AN240,MATCH(Lists!$B$5,Requests!$A$1:$AN$1,0))&amp;""),"")</f>
        <v/>
      </c>
      <c r="K240" s="26">
        <f>IFERROR(TRIM(INDEX(Requests!$A240:$AN240,MATCH(Lists!$B$6,Requests!$A$1:$AN$1,0))&amp;""),"")</f>
        <v/>
      </c>
      <c r="L240" s="26">
        <f>IFERROR(TRIM(INDEX(Requests!$A240:$AN240,MATCH(Lists!$B$7,Requests!$A$1:$AN$1,0))&amp;""),"")</f>
        <v/>
      </c>
      <c r="M240" s="26">
        <f>IFERROR(TRIM(INDEX(Requests!$A240:$AN240,MATCH(Lists!$B$8,Requests!$A$1:$AN$1,0))&amp;""),"")</f>
        <v/>
      </c>
      <c r="N240" s="26">
        <f>IFERROR(TRIM(INDEX(Requests!$A240:$AN240,MATCH(Lists!$B$9,Requests!$A$1:$AN$1,0))&amp;""),"")</f>
        <v/>
      </c>
      <c r="O240" s="26">
        <f>IFERROR(TRIM(INDEX(Requests!$A240:$AN240,MATCH(Lists!$B$11,Requests!$A$1:$AN$1,0))&amp;""),"")</f>
        <v/>
      </c>
      <c r="P240" s="26">
        <f>IFERROR(TRIM(INDEX(Requests!$A240:$AN240,MATCH(Lists!$B$10,Requests!$A$1:$AN$1,0))&amp;""),"")</f>
        <v/>
      </c>
      <c r="Q240" s="29">
        <f>IF($A240="","",IFERROR(N(INDEX('Your rates'!$C$6:$C$11,MATCH($J240,'Your rates'!$B$6:$B$11,0))),0))</f>
        <v/>
      </c>
      <c r="R240" s="29">
        <f>IF($A240="","",IFERROR(N(INDEX('Your rates'!$C$12:$C$17,MATCH($K240,'Your rates'!$B$12:$B$17,0))),0))</f>
        <v/>
      </c>
      <c r="S240" s="30">
        <f>IF($A240="","",IFERROR(IF(INDEX('Your rates'!$C$18:$C$21,MATCH($M240,'Your rates'!$B$18:$B$21,0))&amp;""="",1,INDEX('Your rates'!$C$18:$C$21,MATCH($M240,'Your rates'!$B$18:$B$21,0))),1))</f>
        <v/>
      </c>
      <c r="T240" s="30">
        <f>IF($A240="","",IFERROR(IF(INDEX('Your rates'!$C$22:$C$25,MATCH($N240,'Your rates'!$B$22:$B$25,0))&amp;""="",1,INDEX('Your rates'!$C$22:$C$25,MATCH($N240,'Your rates'!$B$22:$B$25,0))),1))</f>
        <v/>
      </c>
      <c r="U240" s="30">
        <f>IF($A240="","",IFERROR(IF(INDEX('Your rates'!$C$26:$C$30,MATCH($O240,'Your rates'!$B$26:$B$30,0))&amp;""="",1,INDEX('Your rates'!$C$26:$C$30,MATCH($O240,'Your rates'!$B$26:$B$30,0))),1))</f>
        <v/>
      </c>
      <c r="V240" s="29">
        <f>IF($A240="","",SUMPRODUCT(ISNUMBER(SEARCH('Your rates'!$B$31:$B$36,$P240))*'Your rates'!$C$31:$C$36))</f>
        <v/>
      </c>
    </row>
    <row r="241">
      <c r="A241" s="26">
        <f>IFERROR(TRIM(INDEX(Requests!$A241:$AN241,MATCH(Lists!$B$2,Requests!$A$1:$AN$1,0))&amp;""),"")</f>
        <v/>
      </c>
      <c r="B241" s="26">
        <f>IFERROR(TRIM(INDEX(Requests!$A241:$AN241,MATCH(Lists!$B$3,Requests!$A$1:$AN$1,0))&amp;""),"")</f>
        <v/>
      </c>
      <c r="C241" s="27">
        <f>IF(OR($A241="",$J241="",$K241="",$M241="",$N241="",'Your rates'!$C$5=""),"",ROUND(MAX(N('Your rates'!$C$37),('Your rates'!$C$5+$Q241+$R241)*$S241*$T241*$U241+$V241),2))</f>
        <v/>
      </c>
      <c r="D241" s="27">
        <f>IF(OR($C241="",N('Your rates'!$C$38)=0),"",ROUND($C241*'Your rates'!$C$38,2))</f>
        <v/>
      </c>
      <c r="E241" s="28">
        <f>IF($A241="","",MID(IF($I241=Lists!$B$13,", office or commercial space","")&amp;IF($L241=Lists!$B$14,", size not sure","")&amp;IF($M241=Lists!$B$15,", not cleaned in a while",""),3,200))</f>
        <v/>
      </c>
      <c r="F241" s="28">
        <f>IF($A241="","",MID(IF($J241="",", bedrooms","")&amp;IF($K241="",", bathrooms","")&amp;IF($M241="",", condition","")&amp;IF($N241="",", which clean","")&amp;IF($O241="",", how often",""),3,200))</f>
        <v/>
      </c>
      <c r="G241" s="28">
        <f>IF($A241="","",MID(IF('Your rates'!$C$5="",", base price","")&amp;IF(AND($J241&lt;&gt;"",IFERROR(INDEX('Your rates'!$C$6:$C$11,MATCH($J241,'Your rates'!$B$6:$B$11,0))&amp;"","")=""),", bedrooms","")&amp;IF(AND($K241&lt;&gt;"",IFERROR(INDEX('Your rates'!$C$12:$C$17,MATCH($K241,'Your rates'!$B$12:$B$17,0))&amp;"","")=""),", bathrooms","")&amp;IF(AND($M241&lt;&gt;"",IFERROR(INDEX('Your rates'!$C$18:$C$21,MATCH($M241,'Your rates'!$B$18:$B$21,0))&amp;"","")=""),", condition","")&amp;IF(AND($N241&lt;&gt;"",IFERROR(INDEX('Your rates'!$C$22:$C$25,MATCH($N241,'Your rates'!$B$22:$B$25,0))&amp;"","")=""),", type of clean","")&amp;IF(AND($O241&lt;&gt;"",IFERROR(INDEX('Your rates'!$C$26:$C$30,MATCH($O241,'Your rates'!$B$26:$B$30,0))&amp;"","")=""),", how often",""),3,200))</f>
        <v/>
      </c>
      <c r="H241" s="28">
        <f>IF($A241="","",IF($P241="","",IF(LEN($P241)-LEN(SUBSTITUTE($P241,",",""))+1&gt;SUMPRODUCT(ISNUMBER(SEARCH('Your rates'!$B$31:$B$36,$P241))*1),"Extra not on your list","")))</f>
        <v/>
      </c>
      <c r="I241" s="26">
        <f>IFERROR(TRIM(INDEX(Requests!$A241:$AN241,MATCH(Lists!$B$4,Requests!$A$1:$AN$1,0))&amp;""),"")</f>
        <v/>
      </c>
      <c r="J241" s="26">
        <f>IFERROR(TRIM(INDEX(Requests!$A241:$AN241,MATCH(Lists!$B$5,Requests!$A$1:$AN$1,0))&amp;""),"")</f>
        <v/>
      </c>
      <c r="K241" s="26">
        <f>IFERROR(TRIM(INDEX(Requests!$A241:$AN241,MATCH(Lists!$B$6,Requests!$A$1:$AN$1,0))&amp;""),"")</f>
        <v/>
      </c>
      <c r="L241" s="26">
        <f>IFERROR(TRIM(INDEX(Requests!$A241:$AN241,MATCH(Lists!$B$7,Requests!$A$1:$AN$1,0))&amp;""),"")</f>
        <v/>
      </c>
      <c r="M241" s="26">
        <f>IFERROR(TRIM(INDEX(Requests!$A241:$AN241,MATCH(Lists!$B$8,Requests!$A$1:$AN$1,0))&amp;""),"")</f>
        <v/>
      </c>
      <c r="N241" s="26">
        <f>IFERROR(TRIM(INDEX(Requests!$A241:$AN241,MATCH(Lists!$B$9,Requests!$A$1:$AN$1,0))&amp;""),"")</f>
        <v/>
      </c>
      <c r="O241" s="26">
        <f>IFERROR(TRIM(INDEX(Requests!$A241:$AN241,MATCH(Lists!$B$11,Requests!$A$1:$AN$1,0))&amp;""),"")</f>
        <v/>
      </c>
      <c r="P241" s="26">
        <f>IFERROR(TRIM(INDEX(Requests!$A241:$AN241,MATCH(Lists!$B$10,Requests!$A$1:$AN$1,0))&amp;""),"")</f>
        <v/>
      </c>
      <c r="Q241" s="29">
        <f>IF($A241="","",IFERROR(N(INDEX('Your rates'!$C$6:$C$11,MATCH($J241,'Your rates'!$B$6:$B$11,0))),0))</f>
        <v/>
      </c>
      <c r="R241" s="29">
        <f>IF($A241="","",IFERROR(N(INDEX('Your rates'!$C$12:$C$17,MATCH($K241,'Your rates'!$B$12:$B$17,0))),0))</f>
        <v/>
      </c>
      <c r="S241" s="30">
        <f>IF($A241="","",IFERROR(IF(INDEX('Your rates'!$C$18:$C$21,MATCH($M241,'Your rates'!$B$18:$B$21,0))&amp;""="",1,INDEX('Your rates'!$C$18:$C$21,MATCH($M241,'Your rates'!$B$18:$B$21,0))),1))</f>
        <v/>
      </c>
      <c r="T241" s="30">
        <f>IF($A241="","",IFERROR(IF(INDEX('Your rates'!$C$22:$C$25,MATCH($N241,'Your rates'!$B$22:$B$25,0))&amp;""="",1,INDEX('Your rates'!$C$22:$C$25,MATCH($N241,'Your rates'!$B$22:$B$25,0))),1))</f>
        <v/>
      </c>
      <c r="U241" s="30">
        <f>IF($A241="","",IFERROR(IF(INDEX('Your rates'!$C$26:$C$30,MATCH($O241,'Your rates'!$B$26:$B$30,0))&amp;""="",1,INDEX('Your rates'!$C$26:$C$30,MATCH($O241,'Your rates'!$B$26:$B$30,0))),1))</f>
        <v/>
      </c>
      <c r="V241" s="29">
        <f>IF($A241="","",SUMPRODUCT(ISNUMBER(SEARCH('Your rates'!$B$31:$B$36,$P241))*'Your rates'!$C$31:$C$36))</f>
        <v/>
      </c>
    </row>
    <row r="242">
      <c r="A242" s="26">
        <f>IFERROR(TRIM(INDEX(Requests!$A242:$AN242,MATCH(Lists!$B$2,Requests!$A$1:$AN$1,0))&amp;""),"")</f>
        <v/>
      </c>
      <c r="B242" s="26">
        <f>IFERROR(TRIM(INDEX(Requests!$A242:$AN242,MATCH(Lists!$B$3,Requests!$A$1:$AN$1,0))&amp;""),"")</f>
        <v/>
      </c>
      <c r="C242" s="27">
        <f>IF(OR($A242="",$J242="",$K242="",$M242="",$N242="",'Your rates'!$C$5=""),"",ROUND(MAX(N('Your rates'!$C$37),('Your rates'!$C$5+$Q242+$R242)*$S242*$T242*$U242+$V242),2))</f>
        <v/>
      </c>
      <c r="D242" s="27">
        <f>IF(OR($C242="",N('Your rates'!$C$38)=0),"",ROUND($C242*'Your rates'!$C$38,2))</f>
        <v/>
      </c>
      <c r="E242" s="28">
        <f>IF($A242="","",MID(IF($I242=Lists!$B$13,", office or commercial space","")&amp;IF($L242=Lists!$B$14,", size not sure","")&amp;IF($M242=Lists!$B$15,", not cleaned in a while",""),3,200))</f>
        <v/>
      </c>
      <c r="F242" s="28">
        <f>IF($A242="","",MID(IF($J242="",", bedrooms","")&amp;IF($K242="",", bathrooms","")&amp;IF($M242="",", condition","")&amp;IF($N242="",", which clean","")&amp;IF($O242="",", how often",""),3,200))</f>
        <v/>
      </c>
      <c r="G242" s="28">
        <f>IF($A242="","",MID(IF('Your rates'!$C$5="",", base price","")&amp;IF(AND($J242&lt;&gt;"",IFERROR(INDEX('Your rates'!$C$6:$C$11,MATCH($J242,'Your rates'!$B$6:$B$11,0))&amp;"","")=""),", bedrooms","")&amp;IF(AND($K242&lt;&gt;"",IFERROR(INDEX('Your rates'!$C$12:$C$17,MATCH($K242,'Your rates'!$B$12:$B$17,0))&amp;"","")=""),", bathrooms","")&amp;IF(AND($M242&lt;&gt;"",IFERROR(INDEX('Your rates'!$C$18:$C$21,MATCH($M242,'Your rates'!$B$18:$B$21,0))&amp;"","")=""),", condition","")&amp;IF(AND($N242&lt;&gt;"",IFERROR(INDEX('Your rates'!$C$22:$C$25,MATCH($N242,'Your rates'!$B$22:$B$25,0))&amp;"","")=""),", type of clean","")&amp;IF(AND($O242&lt;&gt;"",IFERROR(INDEX('Your rates'!$C$26:$C$30,MATCH($O242,'Your rates'!$B$26:$B$30,0))&amp;"","")=""),", how often",""),3,200))</f>
        <v/>
      </c>
      <c r="H242" s="28">
        <f>IF($A242="","",IF($P242="","",IF(LEN($P242)-LEN(SUBSTITUTE($P242,",",""))+1&gt;SUMPRODUCT(ISNUMBER(SEARCH('Your rates'!$B$31:$B$36,$P242))*1),"Extra not on your list","")))</f>
        <v/>
      </c>
      <c r="I242" s="26">
        <f>IFERROR(TRIM(INDEX(Requests!$A242:$AN242,MATCH(Lists!$B$4,Requests!$A$1:$AN$1,0))&amp;""),"")</f>
        <v/>
      </c>
      <c r="J242" s="26">
        <f>IFERROR(TRIM(INDEX(Requests!$A242:$AN242,MATCH(Lists!$B$5,Requests!$A$1:$AN$1,0))&amp;""),"")</f>
        <v/>
      </c>
      <c r="K242" s="26">
        <f>IFERROR(TRIM(INDEX(Requests!$A242:$AN242,MATCH(Lists!$B$6,Requests!$A$1:$AN$1,0))&amp;""),"")</f>
        <v/>
      </c>
      <c r="L242" s="26">
        <f>IFERROR(TRIM(INDEX(Requests!$A242:$AN242,MATCH(Lists!$B$7,Requests!$A$1:$AN$1,0))&amp;""),"")</f>
        <v/>
      </c>
      <c r="M242" s="26">
        <f>IFERROR(TRIM(INDEX(Requests!$A242:$AN242,MATCH(Lists!$B$8,Requests!$A$1:$AN$1,0))&amp;""),"")</f>
        <v/>
      </c>
      <c r="N242" s="26">
        <f>IFERROR(TRIM(INDEX(Requests!$A242:$AN242,MATCH(Lists!$B$9,Requests!$A$1:$AN$1,0))&amp;""),"")</f>
        <v/>
      </c>
      <c r="O242" s="26">
        <f>IFERROR(TRIM(INDEX(Requests!$A242:$AN242,MATCH(Lists!$B$11,Requests!$A$1:$AN$1,0))&amp;""),"")</f>
        <v/>
      </c>
      <c r="P242" s="26">
        <f>IFERROR(TRIM(INDEX(Requests!$A242:$AN242,MATCH(Lists!$B$10,Requests!$A$1:$AN$1,0))&amp;""),"")</f>
        <v/>
      </c>
      <c r="Q242" s="29">
        <f>IF($A242="","",IFERROR(N(INDEX('Your rates'!$C$6:$C$11,MATCH($J242,'Your rates'!$B$6:$B$11,0))),0))</f>
        <v/>
      </c>
      <c r="R242" s="29">
        <f>IF($A242="","",IFERROR(N(INDEX('Your rates'!$C$12:$C$17,MATCH($K242,'Your rates'!$B$12:$B$17,0))),0))</f>
        <v/>
      </c>
      <c r="S242" s="30">
        <f>IF($A242="","",IFERROR(IF(INDEX('Your rates'!$C$18:$C$21,MATCH($M242,'Your rates'!$B$18:$B$21,0))&amp;""="",1,INDEX('Your rates'!$C$18:$C$21,MATCH($M242,'Your rates'!$B$18:$B$21,0))),1))</f>
        <v/>
      </c>
      <c r="T242" s="30">
        <f>IF($A242="","",IFERROR(IF(INDEX('Your rates'!$C$22:$C$25,MATCH($N242,'Your rates'!$B$22:$B$25,0))&amp;""="",1,INDEX('Your rates'!$C$22:$C$25,MATCH($N242,'Your rates'!$B$22:$B$25,0))),1))</f>
        <v/>
      </c>
      <c r="U242" s="30">
        <f>IF($A242="","",IFERROR(IF(INDEX('Your rates'!$C$26:$C$30,MATCH($O242,'Your rates'!$B$26:$B$30,0))&amp;""="",1,INDEX('Your rates'!$C$26:$C$30,MATCH($O242,'Your rates'!$B$26:$B$30,0))),1))</f>
        <v/>
      </c>
      <c r="V242" s="29">
        <f>IF($A242="","",SUMPRODUCT(ISNUMBER(SEARCH('Your rates'!$B$31:$B$36,$P242))*'Your rates'!$C$31:$C$36))</f>
        <v/>
      </c>
    </row>
    <row r="243">
      <c r="A243" s="26">
        <f>IFERROR(TRIM(INDEX(Requests!$A243:$AN243,MATCH(Lists!$B$2,Requests!$A$1:$AN$1,0))&amp;""),"")</f>
        <v/>
      </c>
      <c r="B243" s="26">
        <f>IFERROR(TRIM(INDEX(Requests!$A243:$AN243,MATCH(Lists!$B$3,Requests!$A$1:$AN$1,0))&amp;""),"")</f>
        <v/>
      </c>
      <c r="C243" s="27">
        <f>IF(OR($A243="",$J243="",$K243="",$M243="",$N243="",'Your rates'!$C$5=""),"",ROUND(MAX(N('Your rates'!$C$37),('Your rates'!$C$5+$Q243+$R243)*$S243*$T243*$U243+$V243),2))</f>
        <v/>
      </c>
      <c r="D243" s="27">
        <f>IF(OR($C243="",N('Your rates'!$C$38)=0),"",ROUND($C243*'Your rates'!$C$38,2))</f>
        <v/>
      </c>
      <c r="E243" s="28">
        <f>IF($A243="","",MID(IF($I243=Lists!$B$13,", office or commercial space","")&amp;IF($L243=Lists!$B$14,", size not sure","")&amp;IF($M243=Lists!$B$15,", not cleaned in a while",""),3,200))</f>
        <v/>
      </c>
      <c r="F243" s="28">
        <f>IF($A243="","",MID(IF($J243="",", bedrooms","")&amp;IF($K243="",", bathrooms","")&amp;IF($M243="",", condition","")&amp;IF($N243="",", which clean","")&amp;IF($O243="",", how often",""),3,200))</f>
        <v/>
      </c>
      <c r="G243" s="28">
        <f>IF($A243="","",MID(IF('Your rates'!$C$5="",", base price","")&amp;IF(AND($J243&lt;&gt;"",IFERROR(INDEX('Your rates'!$C$6:$C$11,MATCH($J243,'Your rates'!$B$6:$B$11,0))&amp;"","")=""),", bedrooms","")&amp;IF(AND($K243&lt;&gt;"",IFERROR(INDEX('Your rates'!$C$12:$C$17,MATCH($K243,'Your rates'!$B$12:$B$17,0))&amp;"","")=""),", bathrooms","")&amp;IF(AND($M243&lt;&gt;"",IFERROR(INDEX('Your rates'!$C$18:$C$21,MATCH($M243,'Your rates'!$B$18:$B$21,0))&amp;"","")=""),", condition","")&amp;IF(AND($N243&lt;&gt;"",IFERROR(INDEX('Your rates'!$C$22:$C$25,MATCH($N243,'Your rates'!$B$22:$B$25,0))&amp;"","")=""),", type of clean","")&amp;IF(AND($O243&lt;&gt;"",IFERROR(INDEX('Your rates'!$C$26:$C$30,MATCH($O243,'Your rates'!$B$26:$B$30,0))&amp;"","")=""),", how often",""),3,200))</f>
        <v/>
      </c>
      <c r="H243" s="28">
        <f>IF($A243="","",IF($P243="","",IF(LEN($P243)-LEN(SUBSTITUTE($P243,",",""))+1&gt;SUMPRODUCT(ISNUMBER(SEARCH('Your rates'!$B$31:$B$36,$P243))*1),"Extra not on your list","")))</f>
        <v/>
      </c>
      <c r="I243" s="26">
        <f>IFERROR(TRIM(INDEX(Requests!$A243:$AN243,MATCH(Lists!$B$4,Requests!$A$1:$AN$1,0))&amp;""),"")</f>
        <v/>
      </c>
      <c r="J243" s="26">
        <f>IFERROR(TRIM(INDEX(Requests!$A243:$AN243,MATCH(Lists!$B$5,Requests!$A$1:$AN$1,0))&amp;""),"")</f>
        <v/>
      </c>
      <c r="K243" s="26">
        <f>IFERROR(TRIM(INDEX(Requests!$A243:$AN243,MATCH(Lists!$B$6,Requests!$A$1:$AN$1,0))&amp;""),"")</f>
        <v/>
      </c>
      <c r="L243" s="26">
        <f>IFERROR(TRIM(INDEX(Requests!$A243:$AN243,MATCH(Lists!$B$7,Requests!$A$1:$AN$1,0))&amp;""),"")</f>
        <v/>
      </c>
      <c r="M243" s="26">
        <f>IFERROR(TRIM(INDEX(Requests!$A243:$AN243,MATCH(Lists!$B$8,Requests!$A$1:$AN$1,0))&amp;""),"")</f>
        <v/>
      </c>
      <c r="N243" s="26">
        <f>IFERROR(TRIM(INDEX(Requests!$A243:$AN243,MATCH(Lists!$B$9,Requests!$A$1:$AN$1,0))&amp;""),"")</f>
        <v/>
      </c>
      <c r="O243" s="26">
        <f>IFERROR(TRIM(INDEX(Requests!$A243:$AN243,MATCH(Lists!$B$11,Requests!$A$1:$AN$1,0))&amp;""),"")</f>
        <v/>
      </c>
      <c r="P243" s="26">
        <f>IFERROR(TRIM(INDEX(Requests!$A243:$AN243,MATCH(Lists!$B$10,Requests!$A$1:$AN$1,0))&amp;""),"")</f>
        <v/>
      </c>
      <c r="Q243" s="29">
        <f>IF($A243="","",IFERROR(N(INDEX('Your rates'!$C$6:$C$11,MATCH($J243,'Your rates'!$B$6:$B$11,0))),0))</f>
        <v/>
      </c>
      <c r="R243" s="29">
        <f>IF($A243="","",IFERROR(N(INDEX('Your rates'!$C$12:$C$17,MATCH($K243,'Your rates'!$B$12:$B$17,0))),0))</f>
        <v/>
      </c>
      <c r="S243" s="30">
        <f>IF($A243="","",IFERROR(IF(INDEX('Your rates'!$C$18:$C$21,MATCH($M243,'Your rates'!$B$18:$B$21,0))&amp;""="",1,INDEX('Your rates'!$C$18:$C$21,MATCH($M243,'Your rates'!$B$18:$B$21,0))),1))</f>
        <v/>
      </c>
      <c r="T243" s="30">
        <f>IF($A243="","",IFERROR(IF(INDEX('Your rates'!$C$22:$C$25,MATCH($N243,'Your rates'!$B$22:$B$25,0))&amp;""="",1,INDEX('Your rates'!$C$22:$C$25,MATCH($N243,'Your rates'!$B$22:$B$25,0))),1))</f>
        <v/>
      </c>
      <c r="U243" s="30">
        <f>IF($A243="","",IFERROR(IF(INDEX('Your rates'!$C$26:$C$30,MATCH($O243,'Your rates'!$B$26:$B$30,0))&amp;""="",1,INDEX('Your rates'!$C$26:$C$30,MATCH($O243,'Your rates'!$B$26:$B$30,0))),1))</f>
        <v/>
      </c>
      <c r="V243" s="29">
        <f>IF($A243="","",SUMPRODUCT(ISNUMBER(SEARCH('Your rates'!$B$31:$B$36,$P243))*'Your rates'!$C$31:$C$36))</f>
        <v/>
      </c>
    </row>
    <row r="244">
      <c r="A244" s="26">
        <f>IFERROR(TRIM(INDEX(Requests!$A244:$AN244,MATCH(Lists!$B$2,Requests!$A$1:$AN$1,0))&amp;""),"")</f>
        <v/>
      </c>
      <c r="B244" s="26">
        <f>IFERROR(TRIM(INDEX(Requests!$A244:$AN244,MATCH(Lists!$B$3,Requests!$A$1:$AN$1,0))&amp;""),"")</f>
        <v/>
      </c>
      <c r="C244" s="27">
        <f>IF(OR($A244="",$J244="",$K244="",$M244="",$N244="",'Your rates'!$C$5=""),"",ROUND(MAX(N('Your rates'!$C$37),('Your rates'!$C$5+$Q244+$R244)*$S244*$T244*$U244+$V244),2))</f>
        <v/>
      </c>
      <c r="D244" s="27">
        <f>IF(OR($C244="",N('Your rates'!$C$38)=0),"",ROUND($C244*'Your rates'!$C$38,2))</f>
        <v/>
      </c>
      <c r="E244" s="28">
        <f>IF($A244="","",MID(IF($I244=Lists!$B$13,", office or commercial space","")&amp;IF($L244=Lists!$B$14,", size not sure","")&amp;IF($M244=Lists!$B$15,", not cleaned in a while",""),3,200))</f>
        <v/>
      </c>
      <c r="F244" s="28">
        <f>IF($A244="","",MID(IF($J244="",", bedrooms","")&amp;IF($K244="",", bathrooms","")&amp;IF($M244="",", condition","")&amp;IF($N244="",", which clean","")&amp;IF($O244="",", how often",""),3,200))</f>
        <v/>
      </c>
      <c r="G244" s="28">
        <f>IF($A244="","",MID(IF('Your rates'!$C$5="",", base price","")&amp;IF(AND($J244&lt;&gt;"",IFERROR(INDEX('Your rates'!$C$6:$C$11,MATCH($J244,'Your rates'!$B$6:$B$11,0))&amp;"","")=""),", bedrooms","")&amp;IF(AND($K244&lt;&gt;"",IFERROR(INDEX('Your rates'!$C$12:$C$17,MATCH($K244,'Your rates'!$B$12:$B$17,0))&amp;"","")=""),", bathrooms","")&amp;IF(AND($M244&lt;&gt;"",IFERROR(INDEX('Your rates'!$C$18:$C$21,MATCH($M244,'Your rates'!$B$18:$B$21,0))&amp;"","")=""),", condition","")&amp;IF(AND($N244&lt;&gt;"",IFERROR(INDEX('Your rates'!$C$22:$C$25,MATCH($N244,'Your rates'!$B$22:$B$25,0))&amp;"","")=""),", type of clean","")&amp;IF(AND($O244&lt;&gt;"",IFERROR(INDEX('Your rates'!$C$26:$C$30,MATCH($O244,'Your rates'!$B$26:$B$30,0))&amp;"","")=""),", how often",""),3,200))</f>
        <v/>
      </c>
      <c r="H244" s="28">
        <f>IF($A244="","",IF($P244="","",IF(LEN($P244)-LEN(SUBSTITUTE($P244,",",""))+1&gt;SUMPRODUCT(ISNUMBER(SEARCH('Your rates'!$B$31:$B$36,$P244))*1),"Extra not on your list","")))</f>
        <v/>
      </c>
      <c r="I244" s="26">
        <f>IFERROR(TRIM(INDEX(Requests!$A244:$AN244,MATCH(Lists!$B$4,Requests!$A$1:$AN$1,0))&amp;""),"")</f>
        <v/>
      </c>
      <c r="J244" s="26">
        <f>IFERROR(TRIM(INDEX(Requests!$A244:$AN244,MATCH(Lists!$B$5,Requests!$A$1:$AN$1,0))&amp;""),"")</f>
        <v/>
      </c>
      <c r="K244" s="26">
        <f>IFERROR(TRIM(INDEX(Requests!$A244:$AN244,MATCH(Lists!$B$6,Requests!$A$1:$AN$1,0))&amp;""),"")</f>
        <v/>
      </c>
      <c r="L244" s="26">
        <f>IFERROR(TRIM(INDEX(Requests!$A244:$AN244,MATCH(Lists!$B$7,Requests!$A$1:$AN$1,0))&amp;""),"")</f>
        <v/>
      </c>
      <c r="M244" s="26">
        <f>IFERROR(TRIM(INDEX(Requests!$A244:$AN244,MATCH(Lists!$B$8,Requests!$A$1:$AN$1,0))&amp;""),"")</f>
        <v/>
      </c>
      <c r="N244" s="26">
        <f>IFERROR(TRIM(INDEX(Requests!$A244:$AN244,MATCH(Lists!$B$9,Requests!$A$1:$AN$1,0))&amp;""),"")</f>
        <v/>
      </c>
      <c r="O244" s="26">
        <f>IFERROR(TRIM(INDEX(Requests!$A244:$AN244,MATCH(Lists!$B$11,Requests!$A$1:$AN$1,0))&amp;""),"")</f>
        <v/>
      </c>
      <c r="P244" s="26">
        <f>IFERROR(TRIM(INDEX(Requests!$A244:$AN244,MATCH(Lists!$B$10,Requests!$A$1:$AN$1,0))&amp;""),"")</f>
        <v/>
      </c>
      <c r="Q244" s="29">
        <f>IF($A244="","",IFERROR(N(INDEX('Your rates'!$C$6:$C$11,MATCH($J244,'Your rates'!$B$6:$B$11,0))),0))</f>
        <v/>
      </c>
      <c r="R244" s="29">
        <f>IF($A244="","",IFERROR(N(INDEX('Your rates'!$C$12:$C$17,MATCH($K244,'Your rates'!$B$12:$B$17,0))),0))</f>
        <v/>
      </c>
      <c r="S244" s="30">
        <f>IF($A244="","",IFERROR(IF(INDEX('Your rates'!$C$18:$C$21,MATCH($M244,'Your rates'!$B$18:$B$21,0))&amp;""="",1,INDEX('Your rates'!$C$18:$C$21,MATCH($M244,'Your rates'!$B$18:$B$21,0))),1))</f>
        <v/>
      </c>
      <c r="T244" s="30">
        <f>IF($A244="","",IFERROR(IF(INDEX('Your rates'!$C$22:$C$25,MATCH($N244,'Your rates'!$B$22:$B$25,0))&amp;""="",1,INDEX('Your rates'!$C$22:$C$25,MATCH($N244,'Your rates'!$B$22:$B$25,0))),1))</f>
        <v/>
      </c>
      <c r="U244" s="30">
        <f>IF($A244="","",IFERROR(IF(INDEX('Your rates'!$C$26:$C$30,MATCH($O244,'Your rates'!$B$26:$B$30,0))&amp;""="",1,INDEX('Your rates'!$C$26:$C$30,MATCH($O244,'Your rates'!$B$26:$B$30,0))),1))</f>
        <v/>
      </c>
      <c r="V244" s="29">
        <f>IF($A244="","",SUMPRODUCT(ISNUMBER(SEARCH('Your rates'!$B$31:$B$36,$P244))*'Your rates'!$C$31:$C$36))</f>
        <v/>
      </c>
    </row>
    <row r="245">
      <c r="A245" s="26">
        <f>IFERROR(TRIM(INDEX(Requests!$A245:$AN245,MATCH(Lists!$B$2,Requests!$A$1:$AN$1,0))&amp;""),"")</f>
        <v/>
      </c>
      <c r="B245" s="26">
        <f>IFERROR(TRIM(INDEX(Requests!$A245:$AN245,MATCH(Lists!$B$3,Requests!$A$1:$AN$1,0))&amp;""),"")</f>
        <v/>
      </c>
      <c r="C245" s="27">
        <f>IF(OR($A245="",$J245="",$K245="",$M245="",$N245="",'Your rates'!$C$5=""),"",ROUND(MAX(N('Your rates'!$C$37),('Your rates'!$C$5+$Q245+$R245)*$S245*$T245*$U245+$V245),2))</f>
        <v/>
      </c>
      <c r="D245" s="27">
        <f>IF(OR($C245="",N('Your rates'!$C$38)=0),"",ROUND($C245*'Your rates'!$C$38,2))</f>
        <v/>
      </c>
      <c r="E245" s="28">
        <f>IF($A245="","",MID(IF($I245=Lists!$B$13,", office or commercial space","")&amp;IF($L245=Lists!$B$14,", size not sure","")&amp;IF($M245=Lists!$B$15,", not cleaned in a while",""),3,200))</f>
        <v/>
      </c>
      <c r="F245" s="28">
        <f>IF($A245="","",MID(IF($J245="",", bedrooms","")&amp;IF($K245="",", bathrooms","")&amp;IF($M245="",", condition","")&amp;IF($N245="",", which clean","")&amp;IF($O245="",", how often",""),3,200))</f>
        <v/>
      </c>
      <c r="G245" s="28">
        <f>IF($A245="","",MID(IF('Your rates'!$C$5="",", base price","")&amp;IF(AND($J245&lt;&gt;"",IFERROR(INDEX('Your rates'!$C$6:$C$11,MATCH($J245,'Your rates'!$B$6:$B$11,0))&amp;"","")=""),", bedrooms","")&amp;IF(AND($K245&lt;&gt;"",IFERROR(INDEX('Your rates'!$C$12:$C$17,MATCH($K245,'Your rates'!$B$12:$B$17,0))&amp;"","")=""),", bathrooms","")&amp;IF(AND($M245&lt;&gt;"",IFERROR(INDEX('Your rates'!$C$18:$C$21,MATCH($M245,'Your rates'!$B$18:$B$21,0))&amp;"","")=""),", condition","")&amp;IF(AND($N245&lt;&gt;"",IFERROR(INDEX('Your rates'!$C$22:$C$25,MATCH($N245,'Your rates'!$B$22:$B$25,0))&amp;"","")=""),", type of clean","")&amp;IF(AND($O245&lt;&gt;"",IFERROR(INDEX('Your rates'!$C$26:$C$30,MATCH($O245,'Your rates'!$B$26:$B$30,0))&amp;"","")=""),", how often",""),3,200))</f>
        <v/>
      </c>
      <c r="H245" s="28">
        <f>IF($A245="","",IF($P245="","",IF(LEN($P245)-LEN(SUBSTITUTE($P245,",",""))+1&gt;SUMPRODUCT(ISNUMBER(SEARCH('Your rates'!$B$31:$B$36,$P245))*1),"Extra not on your list","")))</f>
        <v/>
      </c>
      <c r="I245" s="26">
        <f>IFERROR(TRIM(INDEX(Requests!$A245:$AN245,MATCH(Lists!$B$4,Requests!$A$1:$AN$1,0))&amp;""),"")</f>
        <v/>
      </c>
      <c r="J245" s="26">
        <f>IFERROR(TRIM(INDEX(Requests!$A245:$AN245,MATCH(Lists!$B$5,Requests!$A$1:$AN$1,0))&amp;""),"")</f>
        <v/>
      </c>
      <c r="K245" s="26">
        <f>IFERROR(TRIM(INDEX(Requests!$A245:$AN245,MATCH(Lists!$B$6,Requests!$A$1:$AN$1,0))&amp;""),"")</f>
        <v/>
      </c>
      <c r="L245" s="26">
        <f>IFERROR(TRIM(INDEX(Requests!$A245:$AN245,MATCH(Lists!$B$7,Requests!$A$1:$AN$1,0))&amp;""),"")</f>
        <v/>
      </c>
      <c r="M245" s="26">
        <f>IFERROR(TRIM(INDEX(Requests!$A245:$AN245,MATCH(Lists!$B$8,Requests!$A$1:$AN$1,0))&amp;""),"")</f>
        <v/>
      </c>
      <c r="N245" s="26">
        <f>IFERROR(TRIM(INDEX(Requests!$A245:$AN245,MATCH(Lists!$B$9,Requests!$A$1:$AN$1,0))&amp;""),"")</f>
        <v/>
      </c>
      <c r="O245" s="26">
        <f>IFERROR(TRIM(INDEX(Requests!$A245:$AN245,MATCH(Lists!$B$11,Requests!$A$1:$AN$1,0))&amp;""),"")</f>
        <v/>
      </c>
      <c r="P245" s="26">
        <f>IFERROR(TRIM(INDEX(Requests!$A245:$AN245,MATCH(Lists!$B$10,Requests!$A$1:$AN$1,0))&amp;""),"")</f>
        <v/>
      </c>
      <c r="Q245" s="29">
        <f>IF($A245="","",IFERROR(N(INDEX('Your rates'!$C$6:$C$11,MATCH($J245,'Your rates'!$B$6:$B$11,0))),0))</f>
        <v/>
      </c>
      <c r="R245" s="29">
        <f>IF($A245="","",IFERROR(N(INDEX('Your rates'!$C$12:$C$17,MATCH($K245,'Your rates'!$B$12:$B$17,0))),0))</f>
        <v/>
      </c>
      <c r="S245" s="30">
        <f>IF($A245="","",IFERROR(IF(INDEX('Your rates'!$C$18:$C$21,MATCH($M245,'Your rates'!$B$18:$B$21,0))&amp;""="",1,INDEX('Your rates'!$C$18:$C$21,MATCH($M245,'Your rates'!$B$18:$B$21,0))),1))</f>
        <v/>
      </c>
      <c r="T245" s="30">
        <f>IF($A245="","",IFERROR(IF(INDEX('Your rates'!$C$22:$C$25,MATCH($N245,'Your rates'!$B$22:$B$25,0))&amp;""="",1,INDEX('Your rates'!$C$22:$C$25,MATCH($N245,'Your rates'!$B$22:$B$25,0))),1))</f>
        <v/>
      </c>
      <c r="U245" s="30">
        <f>IF($A245="","",IFERROR(IF(INDEX('Your rates'!$C$26:$C$30,MATCH($O245,'Your rates'!$B$26:$B$30,0))&amp;""="",1,INDEX('Your rates'!$C$26:$C$30,MATCH($O245,'Your rates'!$B$26:$B$30,0))),1))</f>
        <v/>
      </c>
      <c r="V245" s="29">
        <f>IF($A245="","",SUMPRODUCT(ISNUMBER(SEARCH('Your rates'!$B$31:$B$36,$P245))*'Your rates'!$C$31:$C$36))</f>
        <v/>
      </c>
    </row>
    <row r="246">
      <c r="A246" s="26">
        <f>IFERROR(TRIM(INDEX(Requests!$A246:$AN246,MATCH(Lists!$B$2,Requests!$A$1:$AN$1,0))&amp;""),"")</f>
        <v/>
      </c>
      <c r="B246" s="26">
        <f>IFERROR(TRIM(INDEX(Requests!$A246:$AN246,MATCH(Lists!$B$3,Requests!$A$1:$AN$1,0))&amp;""),"")</f>
        <v/>
      </c>
      <c r="C246" s="27">
        <f>IF(OR($A246="",$J246="",$K246="",$M246="",$N246="",'Your rates'!$C$5=""),"",ROUND(MAX(N('Your rates'!$C$37),('Your rates'!$C$5+$Q246+$R246)*$S246*$T246*$U246+$V246),2))</f>
        <v/>
      </c>
      <c r="D246" s="27">
        <f>IF(OR($C246="",N('Your rates'!$C$38)=0),"",ROUND($C246*'Your rates'!$C$38,2))</f>
        <v/>
      </c>
      <c r="E246" s="28">
        <f>IF($A246="","",MID(IF($I246=Lists!$B$13,", office or commercial space","")&amp;IF($L246=Lists!$B$14,", size not sure","")&amp;IF($M246=Lists!$B$15,", not cleaned in a while",""),3,200))</f>
        <v/>
      </c>
      <c r="F246" s="28">
        <f>IF($A246="","",MID(IF($J246="",", bedrooms","")&amp;IF($K246="",", bathrooms","")&amp;IF($M246="",", condition","")&amp;IF($N246="",", which clean","")&amp;IF($O246="",", how often",""),3,200))</f>
        <v/>
      </c>
      <c r="G246" s="28">
        <f>IF($A246="","",MID(IF('Your rates'!$C$5="",", base price","")&amp;IF(AND($J246&lt;&gt;"",IFERROR(INDEX('Your rates'!$C$6:$C$11,MATCH($J246,'Your rates'!$B$6:$B$11,0))&amp;"","")=""),", bedrooms","")&amp;IF(AND($K246&lt;&gt;"",IFERROR(INDEX('Your rates'!$C$12:$C$17,MATCH($K246,'Your rates'!$B$12:$B$17,0))&amp;"","")=""),", bathrooms","")&amp;IF(AND($M246&lt;&gt;"",IFERROR(INDEX('Your rates'!$C$18:$C$21,MATCH($M246,'Your rates'!$B$18:$B$21,0))&amp;"","")=""),", condition","")&amp;IF(AND($N246&lt;&gt;"",IFERROR(INDEX('Your rates'!$C$22:$C$25,MATCH($N246,'Your rates'!$B$22:$B$25,0))&amp;"","")=""),", type of clean","")&amp;IF(AND($O246&lt;&gt;"",IFERROR(INDEX('Your rates'!$C$26:$C$30,MATCH($O246,'Your rates'!$B$26:$B$30,0))&amp;"","")=""),", how often",""),3,200))</f>
        <v/>
      </c>
      <c r="H246" s="28">
        <f>IF($A246="","",IF($P246="","",IF(LEN($P246)-LEN(SUBSTITUTE($P246,",",""))+1&gt;SUMPRODUCT(ISNUMBER(SEARCH('Your rates'!$B$31:$B$36,$P246))*1),"Extra not on your list","")))</f>
        <v/>
      </c>
      <c r="I246" s="26">
        <f>IFERROR(TRIM(INDEX(Requests!$A246:$AN246,MATCH(Lists!$B$4,Requests!$A$1:$AN$1,0))&amp;""),"")</f>
        <v/>
      </c>
      <c r="J246" s="26">
        <f>IFERROR(TRIM(INDEX(Requests!$A246:$AN246,MATCH(Lists!$B$5,Requests!$A$1:$AN$1,0))&amp;""),"")</f>
        <v/>
      </c>
      <c r="K246" s="26">
        <f>IFERROR(TRIM(INDEX(Requests!$A246:$AN246,MATCH(Lists!$B$6,Requests!$A$1:$AN$1,0))&amp;""),"")</f>
        <v/>
      </c>
      <c r="L246" s="26">
        <f>IFERROR(TRIM(INDEX(Requests!$A246:$AN246,MATCH(Lists!$B$7,Requests!$A$1:$AN$1,0))&amp;""),"")</f>
        <v/>
      </c>
      <c r="M246" s="26">
        <f>IFERROR(TRIM(INDEX(Requests!$A246:$AN246,MATCH(Lists!$B$8,Requests!$A$1:$AN$1,0))&amp;""),"")</f>
        <v/>
      </c>
      <c r="N246" s="26">
        <f>IFERROR(TRIM(INDEX(Requests!$A246:$AN246,MATCH(Lists!$B$9,Requests!$A$1:$AN$1,0))&amp;""),"")</f>
        <v/>
      </c>
      <c r="O246" s="26">
        <f>IFERROR(TRIM(INDEX(Requests!$A246:$AN246,MATCH(Lists!$B$11,Requests!$A$1:$AN$1,0))&amp;""),"")</f>
        <v/>
      </c>
      <c r="P246" s="26">
        <f>IFERROR(TRIM(INDEX(Requests!$A246:$AN246,MATCH(Lists!$B$10,Requests!$A$1:$AN$1,0))&amp;""),"")</f>
        <v/>
      </c>
      <c r="Q246" s="29">
        <f>IF($A246="","",IFERROR(N(INDEX('Your rates'!$C$6:$C$11,MATCH($J246,'Your rates'!$B$6:$B$11,0))),0))</f>
        <v/>
      </c>
      <c r="R246" s="29">
        <f>IF($A246="","",IFERROR(N(INDEX('Your rates'!$C$12:$C$17,MATCH($K246,'Your rates'!$B$12:$B$17,0))),0))</f>
        <v/>
      </c>
      <c r="S246" s="30">
        <f>IF($A246="","",IFERROR(IF(INDEX('Your rates'!$C$18:$C$21,MATCH($M246,'Your rates'!$B$18:$B$21,0))&amp;""="",1,INDEX('Your rates'!$C$18:$C$21,MATCH($M246,'Your rates'!$B$18:$B$21,0))),1))</f>
        <v/>
      </c>
      <c r="T246" s="30">
        <f>IF($A246="","",IFERROR(IF(INDEX('Your rates'!$C$22:$C$25,MATCH($N246,'Your rates'!$B$22:$B$25,0))&amp;""="",1,INDEX('Your rates'!$C$22:$C$25,MATCH($N246,'Your rates'!$B$22:$B$25,0))),1))</f>
        <v/>
      </c>
      <c r="U246" s="30">
        <f>IF($A246="","",IFERROR(IF(INDEX('Your rates'!$C$26:$C$30,MATCH($O246,'Your rates'!$B$26:$B$30,0))&amp;""="",1,INDEX('Your rates'!$C$26:$C$30,MATCH($O246,'Your rates'!$B$26:$B$30,0))),1))</f>
        <v/>
      </c>
      <c r="V246" s="29">
        <f>IF($A246="","",SUMPRODUCT(ISNUMBER(SEARCH('Your rates'!$B$31:$B$36,$P246))*'Your rates'!$C$31:$C$36))</f>
        <v/>
      </c>
    </row>
    <row r="247">
      <c r="A247" s="26">
        <f>IFERROR(TRIM(INDEX(Requests!$A247:$AN247,MATCH(Lists!$B$2,Requests!$A$1:$AN$1,0))&amp;""),"")</f>
        <v/>
      </c>
      <c r="B247" s="26">
        <f>IFERROR(TRIM(INDEX(Requests!$A247:$AN247,MATCH(Lists!$B$3,Requests!$A$1:$AN$1,0))&amp;""),"")</f>
        <v/>
      </c>
      <c r="C247" s="27">
        <f>IF(OR($A247="",$J247="",$K247="",$M247="",$N247="",'Your rates'!$C$5=""),"",ROUND(MAX(N('Your rates'!$C$37),('Your rates'!$C$5+$Q247+$R247)*$S247*$T247*$U247+$V247),2))</f>
        <v/>
      </c>
      <c r="D247" s="27">
        <f>IF(OR($C247="",N('Your rates'!$C$38)=0),"",ROUND($C247*'Your rates'!$C$38,2))</f>
        <v/>
      </c>
      <c r="E247" s="28">
        <f>IF($A247="","",MID(IF($I247=Lists!$B$13,", office or commercial space","")&amp;IF($L247=Lists!$B$14,", size not sure","")&amp;IF($M247=Lists!$B$15,", not cleaned in a while",""),3,200))</f>
        <v/>
      </c>
      <c r="F247" s="28">
        <f>IF($A247="","",MID(IF($J247="",", bedrooms","")&amp;IF($K247="",", bathrooms","")&amp;IF($M247="",", condition","")&amp;IF($N247="",", which clean","")&amp;IF($O247="",", how often",""),3,200))</f>
        <v/>
      </c>
      <c r="G247" s="28">
        <f>IF($A247="","",MID(IF('Your rates'!$C$5="",", base price","")&amp;IF(AND($J247&lt;&gt;"",IFERROR(INDEX('Your rates'!$C$6:$C$11,MATCH($J247,'Your rates'!$B$6:$B$11,0))&amp;"","")=""),", bedrooms","")&amp;IF(AND($K247&lt;&gt;"",IFERROR(INDEX('Your rates'!$C$12:$C$17,MATCH($K247,'Your rates'!$B$12:$B$17,0))&amp;"","")=""),", bathrooms","")&amp;IF(AND($M247&lt;&gt;"",IFERROR(INDEX('Your rates'!$C$18:$C$21,MATCH($M247,'Your rates'!$B$18:$B$21,0))&amp;"","")=""),", condition","")&amp;IF(AND($N247&lt;&gt;"",IFERROR(INDEX('Your rates'!$C$22:$C$25,MATCH($N247,'Your rates'!$B$22:$B$25,0))&amp;"","")=""),", type of clean","")&amp;IF(AND($O247&lt;&gt;"",IFERROR(INDEX('Your rates'!$C$26:$C$30,MATCH($O247,'Your rates'!$B$26:$B$30,0))&amp;"","")=""),", how often",""),3,200))</f>
        <v/>
      </c>
      <c r="H247" s="28">
        <f>IF($A247="","",IF($P247="","",IF(LEN($P247)-LEN(SUBSTITUTE($P247,",",""))+1&gt;SUMPRODUCT(ISNUMBER(SEARCH('Your rates'!$B$31:$B$36,$P247))*1),"Extra not on your list","")))</f>
        <v/>
      </c>
      <c r="I247" s="26">
        <f>IFERROR(TRIM(INDEX(Requests!$A247:$AN247,MATCH(Lists!$B$4,Requests!$A$1:$AN$1,0))&amp;""),"")</f>
        <v/>
      </c>
      <c r="J247" s="26">
        <f>IFERROR(TRIM(INDEX(Requests!$A247:$AN247,MATCH(Lists!$B$5,Requests!$A$1:$AN$1,0))&amp;""),"")</f>
        <v/>
      </c>
      <c r="K247" s="26">
        <f>IFERROR(TRIM(INDEX(Requests!$A247:$AN247,MATCH(Lists!$B$6,Requests!$A$1:$AN$1,0))&amp;""),"")</f>
        <v/>
      </c>
      <c r="L247" s="26">
        <f>IFERROR(TRIM(INDEX(Requests!$A247:$AN247,MATCH(Lists!$B$7,Requests!$A$1:$AN$1,0))&amp;""),"")</f>
        <v/>
      </c>
      <c r="M247" s="26">
        <f>IFERROR(TRIM(INDEX(Requests!$A247:$AN247,MATCH(Lists!$B$8,Requests!$A$1:$AN$1,0))&amp;""),"")</f>
        <v/>
      </c>
      <c r="N247" s="26">
        <f>IFERROR(TRIM(INDEX(Requests!$A247:$AN247,MATCH(Lists!$B$9,Requests!$A$1:$AN$1,0))&amp;""),"")</f>
        <v/>
      </c>
      <c r="O247" s="26">
        <f>IFERROR(TRIM(INDEX(Requests!$A247:$AN247,MATCH(Lists!$B$11,Requests!$A$1:$AN$1,0))&amp;""),"")</f>
        <v/>
      </c>
      <c r="P247" s="26">
        <f>IFERROR(TRIM(INDEX(Requests!$A247:$AN247,MATCH(Lists!$B$10,Requests!$A$1:$AN$1,0))&amp;""),"")</f>
        <v/>
      </c>
      <c r="Q247" s="29">
        <f>IF($A247="","",IFERROR(N(INDEX('Your rates'!$C$6:$C$11,MATCH($J247,'Your rates'!$B$6:$B$11,0))),0))</f>
        <v/>
      </c>
      <c r="R247" s="29">
        <f>IF($A247="","",IFERROR(N(INDEX('Your rates'!$C$12:$C$17,MATCH($K247,'Your rates'!$B$12:$B$17,0))),0))</f>
        <v/>
      </c>
      <c r="S247" s="30">
        <f>IF($A247="","",IFERROR(IF(INDEX('Your rates'!$C$18:$C$21,MATCH($M247,'Your rates'!$B$18:$B$21,0))&amp;""="",1,INDEX('Your rates'!$C$18:$C$21,MATCH($M247,'Your rates'!$B$18:$B$21,0))),1))</f>
        <v/>
      </c>
      <c r="T247" s="30">
        <f>IF($A247="","",IFERROR(IF(INDEX('Your rates'!$C$22:$C$25,MATCH($N247,'Your rates'!$B$22:$B$25,0))&amp;""="",1,INDEX('Your rates'!$C$22:$C$25,MATCH($N247,'Your rates'!$B$22:$B$25,0))),1))</f>
        <v/>
      </c>
      <c r="U247" s="30">
        <f>IF($A247="","",IFERROR(IF(INDEX('Your rates'!$C$26:$C$30,MATCH($O247,'Your rates'!$B$26:$B$30,0))&amp;""="",1,INDEX('Your rates'!$C$26:$C$30,MATCH($O247,'Your rates'!$B$26:$B$30,0))),1))</f>
        <v/>
      </c>
      <c r="V247" s="29">
        <f>IF($A247="","",SUMPRODUCT(ISNUMBER(SEARCH('Your rates'!$B$31:$B$36,$P247))*'Your rates'!$C$31:$C$36))</f>
        <v/>
      </c>
    </row>
    <row r="248">
      <c r="A248" s="26">
        <f>IFERROR(TRIM(INDEX(Requests!$A248:$AN248,MATCH(Lists!$B$2,Requests!$A$1:$AN$1,0))&amp;""),"")</f>
        <v/>
      </c>
      <c r="B248" s="26">
        <f>IFERROR(TRIM(INDEX(Requests!$A248:$AN248,MATCH(Lists!$B$3,Requests!$A$1:$AN$1,0))&amp;""),"")</f>
        <v/>
      </c>
      <c r="C248" s="27">
        <f>IF(OR($A248="",$J248="",$K248="",$M248="",$N248="",'Your rates'!$C$5=""),"",ROUND(MAX(N('Your rates'!$C$37),('Your rates'!$C$5+$Q248+$R248)*$S248*$T248*$U248+$V248),2))</f>
        <v/>
      </c>
      <c r="D248" s="27">
        <f>IF(OR($C248="",N('Your rates'!$C$38)=0),"",ROUND($C248*'Your rates'!$C$38,2))</f>
        <v/>
      </c>
      <c r="E248" s="28">
        <f>IF($A248="","",MID(IF($I248=Lists!$B$13,", office or commercial space","")&amp;IF($L248=Lists!$B$14,", size not sure","")&amp;IF($M248=Lists!$B$15,", not cleaned in a while",""),3,200))</f>
        <v/>
      </c>
      <c r="F248" s="28">
        <f>IF($A248="","",MID(IF($J248="",", bedrooms","")&amp;IF($K248="",", bathrooms","")&amp;IF($M248="",", condition","")&amp;IF($N248="",", which clean","")&amp;IF($O248="",", how often",""),3,200))</f>
        <v/>
      </c>
      <c r="G248" s="28">
        <f>IF($A248="","",MID(IF('Your rates'!$C$5="",", base price","")&amp;IF(AND($J248&lt;&gt;"",IFERROR(INDEX('Your rates'!$C$6:$C$11,MATCH($J248,'Your rates'!$B$6:$B$11,0))&amp;"","")=""),", bedrooms","")&amp;IF(AND($K248&lt;&gt;"",IFERROR(INDEX('Your rates'!$C$12:$C$17,MATCH($K248,'Your rates'!$B$12:$B$17,0))&amp;"","")=""),", bathrooms","")&amp;IF(AND($M248&lt;&gt;"",IFERROR(INDEX('Your rates'!$C$18:$C$21,MATCH($M248,'Your rates'!$B$18:$B$21,0))&amp;"","")=""),", condition","")&amp;IF(AND($N248&lt;&gt;"",IFERROR(INDEX('Your rates'!$C$22:$C$25,MATCH($N248,'Your rates'!$B$22:$B$25,0))&amp;"","")=""),", type of clean","")&amp;IF(AND($O248&lt;&gt;"",IFERROR(INDEX('Your rates'!$C$26:$C$30,MATCH($O248,'Your rates'!$B$26:$B$30,0))&amp;"","")=""),", how often",""),3,200))</f>
        <v/>
      </c>
      <c r="H248" s="28">
        <f>IF($A248="","",IF($P248="","",IF(LEN($P248)-LEN(SUBSTITUTE($P248,",",""))+1&gt;SUMPRODUCT(ISNUMBER(SEARCH('Your rates'!$B$31:$B$36,$P248))*1),"Extra not on your list","")))</f>
        <v/>
      </c>
      <c r="I248" s="26">
        <f>IFERROR(TRIM(INDEX(Requests!$A248:$AN248,MATCH(Lists!$B$4,Requests!$A$1:$AN$1,0))&amp;""),"")</f>
        <v/>
      </c>
      <c r="J248" s="26">
        <f>IFERROR(TRIM(INDEX(Requests!$A248:$AN248,MATCH(Lists!$B$5,Requests!$A$1:$AN$1,0))&amp;""),"")</f>
        <v/>
      </c>
      <c r="K248" s="26">
        <f>IFERROR(TRIM(INDEX(Requests!$A248:$AN248,MATCH(Lists!$B$6,Requests!$A$1:$AN$1,0))&amp;""),"")</f>
        <v/>
      </c>
      <c r="L248" s="26">
        <f>IFERROR(TRIM(INDEX(Requests!$A248:$AN248,MATCH(Lists!$B$7,Requests!$A$1:$AN$1,0))&amp;""),"")</f>
        <v/>
      </c>
      <c r="M248" s="26">
        <f>IFERROR(TRIM(INDEX(Requests!$A248:$AN248,MATCH(Lists!$B$8,Requests!$A$1:$AN$1,0))&amp;""),"")</f>
        <v/>
      </c>
      <c r="N248" s="26">
        <f>IFERROR(TRIM(INDEX(Requests!$A248:$AN248,MATCH(Lists!$B$9,Requests!$A$1:$AN$1,0))&amp;""),"")</f>
        <v/>
      </c>
      <c r="O248" s="26">
        <f>IFERROR(TRIM(INDEX(Requests!$A248:$AN248,MATCH(Lists!$B$11,Requests!$A$1:$AN$1,0))&amp;""),"")</f>
        <v/>
      </c>
      <c r="P248" s="26">
        <f>IFERROR(TRIM(INDEX(Requests!$A248:$AN248,MATCH(Lists!$B$10,Requests!$A$1:$AN$1,0))&amp;""),"")</f>
        <v/>
      </c>
      <c r="Q248" s="29">
        <f>IF($A248="","",IFERROR(N(INDEX('Your rates'!$C$6:$C$11,MATCH($J248,'Your rates'!$B$6:$B$11,0))),0))</f>
        <v/>
      </c>
      <c r="R248" s="29">
        <f>IF($A248="","",IFERROR(N(INDEX('Your rates'!$C$12:$C$17,MATCH($K248,'Your rates'!$B$12:$B$17,0))),0))</f>
        <v/>
      </c>
      <c r="S248" s="30">
        <f>IF($A248="","",IFERROR(IF(INDEX('Your rates'!$C$18:$C$21,MATCH($M248,'Your rates'!$B$18:$B$21,0))&amp;""="",1,INDEX('Your rates'!$C$18:$C$21,MATCH($M248,'Your rates'!$B$18:$B$21,0))),1))</f>
        <v/>
      </c>
      <c r="T248" s="30">
        <f>IF($A248="","",IFERROR(IF(INDEX('Your rates'!$C$22:$C$25,MATCH($N248,'Your rates'!$B$22:$B$25,0))&amp;""="",1,INDEX('Your rates'!$C$22:$C$25,MATCH($N248,'Your rates'!$B$22:$B$25,0))),1))</f>
        <v/>
      </c>
      <c r="U248" s="30">
        <f>IF($A248="","",IFERROR(IF(INDEX('Your rates'!$C$26:$C$30,MATCH($O248,'Your rates'!$B$26:$B$30,0))&amp;""="",1,INDEX('Your rates'!$C$26:$C$30,MATCH($O248,'Your rates'!$B$26:$B$30,0))),1))</f>
        <v/>
      </c>
      <c r="V248" s="29">
        <f>IF($A248="","",SUMPRODUCT(ISNUMBER(SEARCH('Your rates'!$B$31:$B$36,$P248))*'Your rates'!$C$31:$C$36))</f>
        <v/>
      </c>
    </row>
    <row r="249">
      <c r="A249" s="26">
        <f>IFERROR(TRIM(INDEX(Requests!$A249:$AN249,MATCH(Lists!$B$2,Requests!$A$1:$AN$1,0))&amp;""),"")</f>
        <v/>
      </c>
      <c r="B249" s="26">
        <f>IFERROR(TRIM(INDEX(Requests!$A249:$AN249,MATCH(Lists!$B$3,Requests!$A$1:$AN$1,0))&amp;""),"")</f>
        <v/>
      </c>
      <c r="C249" s="27">
        <f>IF(OR($A249="",$J249="",$K249="",$M249="",$N249="",'Your rates'!$C$5=""),"",ROUND(MAX(N('Your rates'!$C$37),('Your rates'!$C$5+$Q249+$R249)*$S249*$T249*$U249+$V249),2))</f>
        <v/>
      </c>
      <c r="D249" s="27">
        <f>IF(OR($C249="",N('Your rates'!$C$38)=0),"",ROUND($C249*'Your rates'!$C$38,2))</f>
        <v/>
      </c>
      <c r="E249" s="28">
        <f>IF($A249="","",MID(IF($I249=Lists!$B$13,", office or commercial space","")&amp;IF($L249=Lists!$B$14,", size not sure","")&amp;IF($M249=Lists!$B$15,", not cleaned in a while",""),3,200))</f>
        <v/>
      </c>
      <c r="F249" s="28">
        <f>IF($A249="","",MID(IF($J249="",", bedrooms","")&amp;IF($K249="",", bathrooms","")&amp;IF($M249="",", condition","")&amp;IF($N249="",", which clean","")&amp;IF($O249="",", how often",""),3,200))</f>
        <v/>
      </c>
      <c r="G249" s="28">
        <f>IF($A249="","",MID(IF('Your rates'!$C$5="",", base price","")&amp;IF(AND($J249&lt;&gt;"",IFERROR(INDEX('Your rates'!$C$6:$C$11,MATCH($J249,'Your rates'!$B$6:$B$11,0))&amp;"","")=""),", bedrooms","")&amp;IF(AND($K249&lt;&gt;"",IFERROR(INDEX('Your rates'!$C$12:$C$17,MATCH($K249,'Your rates'!$B$12:$B$17,0))&amp;"","")=""),", bathrooms","")&amp;IF(AND($M249&lt;&gt;"",IFERROR(INDEX('Your rates'!$C$18:$C$21,MATCH($M249,'Your rates'!$B$18:$B$21,0))&amp;"","")=""),", condition","")&amp;IF(AND($N249&lt;&gt;"",IFERROR(INDEX('Your rates'!$C$22:$C$25,MATCH($N249,'Your rates'!$B$22:$B$25,0))&amp;"","")=""),", type of clean","")&amp;IF(AND($O249&lt;&gt;"",IFERROR(INDEX('Your rates'!$C$26:$C$30,MATCH($O249,'Your rates'!$B$26:$B$30,0))&amp;"","")=""),", how often",""),3,200))</f>
        <v/>
      </c>
      <c r="H249" s="28">
        <f>IF($A249="","",IF($P249="","",IF(LEN($P249)-LEN(SUBSTITUTE($P249,",",""))+1&gt;SUMPRODUCT(ISNUMBER(SEARCH('Your rates'!$B$31:$B$36,$P249))*1),"Extra not on your list","")))</f>
        <v/>
      </c>
      <c r="I249" s="26">
        <f>IFERROR(TRIM(INDEX(Requests!$A249:$AN249,MATCH(Lists!$B$4,Requests!$A$1:$AN$1,0))&amp;""),"")</f>
        <v/>
      </c>
      <c r="J249" s="26">
        <f>IFERROR(TRIM(INDEX(Requests!$A249:$AN249,MATCH(Lists!$B$5,Requests!$A$1:$AN$1,0))&amp;""),"")</f>
        <v/>
      </c>
      <c r="K249" s="26">
        <f>IFERROR(TRIM(INDEX(Requests!$A249:$AN249,MATCH(Lists!$B$6,Requests!$A$1:$AN$1,0))&amp;""),"")</f>
        <v/>
      </c>
      <c r="L249" s="26">
        <f>IFERROR(TRIM(INDEX(Requests!$A249:$AN249,MATCH(Lists!$B$7,Requests!$A$1:$AN$1,0))&amp;""),"")</f>
        <v/>
      </c>
      <c r="M249" s="26">
        <f>IFERROR(TRIM(INDEX(Requests!$A249:$AN249,MATCH(Lists!$B$8,Requests!$A$1:$AN$1,0))&amp;""),"")</f>
        <v/>
      </c>
      <c r="N249" s="26">
        <f>IFERROR(TRIM(INDEX(Requests!$A249:$AN249,MATCH(Lists!$B$9,Requests!$A$1:$AN$1,0))&amp;""),"")</f>
        <v/>
      </c>
      <c r="O249" s="26">
        <f>IFERROR(TRIM(INDEX(Requests!$A249:$AN249,MATCH(Lists!$B$11,Requests!$A$1:$AN$1,0))&amp;""),"")</f>
        <v/>
      </c>
      <c r="P249" s="26">
        <f>IFERROR(TRIM(INDEX(Requests!$A249:$AN249,MATCH(Lists!$B$10,Requests!$A$1:$AN$1,0))&amp;""),"")</f>
        <v/>
      </c>
      <c r="Q249" s="29">
        <f>IF($A249="","",IFERROR(N(INDEX('Your rates'!$C$6:$C$11,MATCH($J249,'Your rates'!$B$6:$B$11,0))),0))</f>
        <v/>
      </c>
      <c r="R249" s="29">
        <f>IF($A249="","",IFERROR(N(INDEX('Your rates'!$C$12:$C$17,MATCH($K249,'Your rates'!$B$12:$B$17,0))),0))</f>
        <v/>
      </c>
      <c r="S249" s="30">
        <f>IF($A249="","",IFERROR(IF(INDEX('Your rates'!$C$18:$C$21,MATCH($M249,'Your rates'!$B$18:$B$21,0))&amp;""="",1,INDEX('Your rates'!$C$18:$C$21,MATCH($M249,'Your rates'!$B$18:$B$21,0))),1))</f>
        <v/>
      </c>
      <c r="T249" s="30">
        <f>IF($A249="","",IFERROR(IF(INDEX('Your rates'!$C$22:$C$25,MATCH($N249,'Your rates'!$B$22:$B$25,0))&amp;""="",1,INDEX('Your rates'!$C$22:$C$25,MATCH($N249,'Your rates'!$B$22:$B$25,0))),1))</f>
        <v/>
      </c>
      <c r="U249" s="30">
        <f>IF($A249="","",IFERROR(IF(INDEX('Your rates'!$C$26:$C$30,MATCH($O249,'Your rates'!$B$26:$B$30,0))&amp;""="",1,INDEX('Your rates'!$C$26:$C$30,MATCH($O249,'Your rates'!$B$26:$B$30,0))),1))</f>
        <v/>
      </c>
      <c r="V249" s="29">
        <f>IF($A249="","",SUMPRODUCT(ISNUMBER(SEARCH('Your rates'!$B$31:$B$36,$P249))*'Your rates'!$C$31:$C$36))</f>
        <v/>
      </c>
    </row>
    <row r="250">
      <c r="A250" s="26">
        <f>IFERROR(TRIM(INDEX(Requests!$A250:$AN250,MATCH(Lists!$B$2,Requests!$A$1:$AN$1,0))&amp;""),"")</f>
        <v/>
      </c>
      <c r="B250" s="26">
        <f>IFERROR(TRIM(INDEX(Requests!$A250:$AN250,MATCH(Lists!$B$3,Requests!$A$1:$AN$1,0))&amp;""),"")</f>
        <v/>
      </c>
      <c r="C250" s="27">
        <f>IF(OR($A250="",$J250="",$K250="",$M250="",$N250="",'Your rates'!$C$5=""),"",ROUND(MAX(N('Your rates'!$C$37),('Your rates'!$C$5+$Q250+$R250)*$S250*$T250*$U250+$V250),2))</f>
        <v/>
      </c>
      <c r="D250" s="27">
        <f>IF(OR($C250="",N('Your rates'!$C$38)=0),"",ROUND($C250*'Your rates'!$C$38,2))</f>
        <v/>
      </c>
      <c r="E250" s="28">
        <f>IF($A250="","",MID(IF($I250=Lists!$B$13,", office or commercial space","")&amp;IF($L250=Lists!$B$14,", size not sure","")&amp;IF($M250=Lists!$B$15,", not cleaned in a while",""),3,200))</f>
        <v/>
      </c>
      <c r="F250" s="28">
        <f>IF($A250="","",MID(IF($J250="",", bedrooms","")&amp;IF($K250="",", bathrooms","")&amp;IF($M250="",", condition","")&amp;IF($N250="",", which clean","")&amp;IF($O250="",", how often",""),3,200))</f>
        <v/>
      </c>
      <c r="G250" s="28">
        <f>IF($A250="","",MID(IF('Your rates'!$C$5="",", base price","")&amp;IF(AND($J250&lt;&gt;"",IFERROR(INDEX('Your rates'!$C$6:$C$11,MATCH($J250,'Your rates'!$B$6:$B$11,0))&amp;"","")=""),", bedrooms","")&amp;IF(AND($K250&lt;&gt;"",IFERROR(INDEX('Your rates'!$C$12:$C$17,MATCH($K250,'Your rates'!$B$12:$B$17,0))&amp;"","")=""),", bathrooms","")&amp;IF(AND($M250&lt;&gt;"",IFERROR(INDEX('Your rates'!$C$18:$C$21,MATCH($M250,'Your rates'!$B$18:$B$21,0))&amp;"","")=""),", condition","")&amp;IF(AND($N250&lt;&gt;"",IFERROR(INDEX('Your rates'!$C$22:$C$25,MATCH($N250,'Your rates'!$B$22:$B$25,0))&amp;"","")=""),", type of clean","")&amp;IF(AND($O250&lt;&gt;"",IFERROR(INDEX('Your rates'!$C$26:$C$30,MATCH($O250,'Your rates'!$B$26:$B$30,0))&amp;"","")=""),", how often",""),3,200))</f>
        <v/>
      </c>
      <c r="H250" s="28">
        <f>IF($A250="","",IF($P250="","",IF(LEN($P250)-LEN(SUBSTITUTE($P250,",",""))+1&gt;SUMPRODUCT(ISNUMBER(SEARCH('Your rates'!$B$31:$B$36,$P250))*1),"Extra not on your list","")))</f>
        <v/>
      </c>
      <c r="I250" s="26">
        <f>IFERROR(TRIM(INDEX(Requests!$A250:$AN250,MATCH(Lists!$B$4,Requests!$A$1:$AN$1,0))&amp;""),"")</f>
        <v/>
      </c>
      <c r="J250" s="26">
        <f>IFERROR(TRIM(INDEX(Requests!$A250:$AN250,MATCH(Lists!$B$5,Requests!$A$1:$AN$1,0))&amp;""),"")</f>
        <v/>
      </c>
      <c r="K250" s="26">
        <f>IFERROR(TRIM(INDEX(Requests!$A250:$AN250,MATCH(Lists!$B$6,Requests!$A$1:$AN$1,0))&amp;""),"")</f>
        <v/>
      </c>
      <c r="L250" s="26">
        <f>IFERROR(TRIM(INDEX(Requests!$A250:$AN250,MATCH(Lists!$B$7,Requests!$A$1:$AN$1,0))&amp;""),"")</f>
        <v/>
      </c>
      <c r="M250" s="26">
        <f>IFERROR(TRIM(INDEX(Requests!$A250:$AN250,MATCH(Lists!$B$8,Requests!$A$1:$AN$1,0))&amp;""),"")</f>
        <v/>
      </c>
      <c r="N250" s="26">
        <f>IFERROR(TRIM(INDEX(Requests!$A250:$AN250,MATCH(Lists!$B$9,Requests!$A$1:$AN$1,0))&amp;""),"")</f>
        <v/>
      </c>
      <c r="O250" s="26">
        <f>IFERROR(TRIM(INDEX(Requests!$A250:$AN250,MATCH(Lists!$B$11,Requests!$A$1:$AN$1,0))&amp;""),"")</f>
        <v/>
      </c>
      <c r="P250" s="26">
        <f>IFERROR(TRIM(INDEX(Requests!$A250:$AN250,MATCH(Lists!$B$10,Requests!$A$1:$AN$1,0))&amp;""),"")</f>
        <v/>
      </c>
      <c r="Q250" s="29">
        <f>IF($A250="","",IFERROR(N(INDEX('Your rates'!$C$6:$C$11,MATCH($J250,'Your rates'!$B$6:$B$11,0))),0))</f>
        <v/>
      </c>
      <c r="R250" s="29">
        <f>IF($A250="","",IFERROR(N(INDEX('Your rates'!$C$12:$C$17,MATCH($K250,'Your rates'!$B$12:$B$17,0))),0))</f>
        <v/>
      </c>
      <c r="S250" s="30">
        <f>IF($A250="","",IFERROR(IF(INDEX('Your rates'!$C$18:$C$21,MATCH($M250,'Your rates'!$B$18:$B$21,0))&amp;""="",1,INDEX('Your rates'!$C$18:$C$21,MATCH($M250,'Your rates'!$B$18:$B$21,0))),1))</f>
        <v/>
      </c>
      <c r="T250" s="30">
        <f>IF($A250="","",IFERROR(IF(INDEX('Your rates'!$C$22:$C$25,MATCH($N250,'Your rates'!$B$22:$B$25,0))&amp;""="",1,INDEX('Your rates'!$C$22:$C$25,MATCH($N250,'Your rates'!$B$22:$B$25,0))),1))</f>
        <v/>
      </c>
      <c r="U250" s="30">
        <f>IF($A250="","",IFERROR(IF(INDEX('Your rates'!$C$26:$C$30,MATCH($O250,'Your rates'!$B$26:$B$30,0))&amp;""="",1,INDEX('Your rates'!$C$26:$C$30,MATCH($O250,'Your rates'!$B$26:$B$30,0))),1))</f>
        <v/>
      </c>
      <c r="V250" s="29">
        <f>IF($A250="","",SUMPRODUCT(ISNUMBER(SEARCH('Your rates'!$B$31:$B$36,$P250))*'Your rates'!$C$31:$C$36))</f>
        <v/>
      </c>
    </row>
    <row r="251">
      <c r="A251" s="26">
        <f>IFERROR(TRIM(INDEX(Requests!$A251:$AN251,MATCH(Lists!$B$2,Requests!$A$1:$AN$1,0))&amp;""),"")</f>
        <v/>
      </c>
      <c r="B251" s="26">
        <f>IFERROR(TRIM(INDEX(Requests!$A251:$AN251,MATCH(Lists!$B$3,Requests!$A$1:$AN$1,0))&amp;""),"")</f>
        <v/>
      </c>
      <c r="C251" s="27">
        <f>IF(OR($A251="",$J251="",$K251="",$M251="",$N251="",'Your rates'!$C$5=""),"",ROUND(MAX(N('Your rates'!$C$37),('Your rates'!$C$5+$Q251+$R251)*$S251*$T251*$U251+$V251),2))</f>
        <v/>
      </c>
      <c r="D251" s="27">
        <f>IF(OR($C251="",N('Your rates'!$C$38)=0),"",ROUND($C251*'Your rates'!$C$38,2))</f>
        <v/>
      </c>
      <c r="E251" s="28">
        <f>IF($A251="","",MID(IF($I251=Lists!$B$13,", office or commercial space","")&amp;IF($L251=Lists!$B$14,", size not sure","")&amp;IF($M251=Lists!$B$15,", not cleaned in a while",""),3,200))</f>
        <v/>
      </c>
      <c r="F251" s="28">
        <f>IF($A251="","",MID(IF($J251="",", bedrooms","")&amp;IF($K251="",", bathrooms","")&amp;IF($M251="",", condition","")&amp;IF($N251="",", which clean","")&amp;IF($O251="",", how often",""),3,200))</f>
        <v/>
      </c>
      <c r="G251" s="28">
        <f>IF($A251="","",MID(IF('Your rates'!$C$5="",", base price","")&amp;IF(AND($J251&lt;&gt;"",IFERROR(INDEX('Your rates'!$C$6:$C$11,MATCH($J251,'Your rates'!$B$6:$B$11,0))&amp;"","")=""),", bedrooms","")&amp;IF(AND($K251&lt;&gt;"",IFERROR(INDEX('Your rates'!$C$12:$C$17,MATCH($K251,'Your rates'!$B$12:$B$17,0))&amp;"","")=""),", bathrooms","")&amp;IF(AND($M251&lt;&gt;"",IFERROR(INDEX('Your rates'!$C$18:$C$21,MATCH($M251,'Your rates'!$B$18:$B$21,0))&amp;"","")=""),", condition","")&amp;IF(AND($N251&lt;&gt;"",IFERROR(INDEX('Your rates'!$C$22:$C$25,MATCH($N251,'Your rates'!$B$22:$B$25,0))&amp;"","")=""),", type of clean","")&amp;IF(AND($O251&lt;&gt;"",IFERROR(INDEX('Your rates'!$C$26:$C$30,MATCH($O251,'Your rates'!$B$26:$B$30,0))&amp;"","")=""),", how often",""),3,200))</f>
        <v/>
      </c>
      <c r="H251" s="28">
        <f>IF($A251="","",IF($P251="","",IF(LEN($P251)-LEN(SUBSTITUTE($P251,",",""))+1&gt;SUMPRODUCT(ISNUMBER(SEARCH('Your rates'!$B$31:$B$36,$P251))*1),"Extra not on your list","")))</f>
        <v/>
      </c>
      <c r="I251" s="26">
        <f>IFERROR(TRIM(INDEX(Requests!$A251:$AN251,MATCH(Lists!$B$4,Requests!$A$1:$AN$1,0))&amp;""),"")</f>
        <v/>
      </c>
      <c r="J251" s="26">
        <f>IFERROR(TRIM(INDEX(Requests!$A251:$AN251,MATCH(Lists!$B$5,Requests!$A$1:$AN$1,0))&amp;""),"")</f>
        <v/>
      </c>
      <c r="K251" s="26">
        <f>IFERROR(TRIM(INDEX(Requests!$A251:$AN251,MATCH(Lists!$B$6,Requests!$A$1:$AN$1,0))&amp;""),"")</f>
        <v/>
      </c>
      <c r="L251" s="26">
        <f>IFERROR(TRIM(INDEX(Requests!$A251:$AN251,MATCH(Lists!$B$7,Requests!$A$1:$AN$1,0))&amp;""),"")</f>
        <v/>
      </c>
      <c r="M251" s="26">
        <f>IFERROR(TRIM(INDEX(Requests!$A251:$AN251,MATCH(Lists!$B$8,Requests!$A$1:$AN$1,0))&amp;""),"")</f>
        <v/>
      </c>
      <c r="N251" s="26">
        <f>IFERROR(TRIM(INDEX(Requests!$A251:$AN251,MATCH(Lists!$B$9,Requests!$A$1:$AN$1,0))&amp;""),"")</f>
        <v/>
      </c>
      <c r="O251" s="26">
        <f>IFERROR(TRIM(INDEX(Requests!$A251:$AN251,MATCH(Lists!$B$11,Requests!$A$1:$AN$1,0))&amp;""),"")</f>
        <v/>
      </c>
      <c r="P251" s="26">
        <f>IFERROR(TRIM(INDEX(Requests!$A251:$AN251,MATCH(Lists!$B$10,Requests!$A$1:$AN$1,0))&amp;""),"")</f>
        <v/>
      </c>
      <c r="Q251" s="29">
        <f>IF($A251="","",IFERROR(N(INDEX('Your rates'!$C$6:$C$11,MATCH($J251,'Your rates'!$B$6:$B$11,0))),0))</f>
        <v/>
      </c>
      <c r="R251" s="29">
        <f>IF($A251="","",IFERROR(N(INDEX('Your rates'!$C$12:$C$17,MATCH($K251,'Your rates'!$B$12:$B$17,0))),0))</f>
        <v/>
      </c>
      <c r="S251" s="30">
        <f>IF($A251="","",IFERROR(IF(INDEX('Your rates'!$C$18:$C$21,MATCH($M251,'Your rates'!$B$18:$B$21,0))&amp;""="",1,INDEX('Your rates'!$C$18:$C$21,MATCH($M251,'Your rates'!$B$18:$B$21,0))),1))</f>
        <v/>
      </c>
      <c r="T251" s="30">
        <f>IF($A251="","",IFERROR(IF(INDEX('Your rates'!$C$22:$C$25,MATCH($N251,'Your rates'!$B$22:$B$25,0))&amp;""="",1,INDEX('Your rates'!$C$22:$C$25,MATCH($N251,'Your rates'!$B$22:$B$25,0))),1))</f>
        <v/>
      </c>
      <c r="U251" s="30">
        <f>IF($A251="","",IFERROR(IF(INDEX('Your rates'!$C$26:$C$30,MATCH($O251,'Your rates'!$B$26:$B$30,0))&amp;""="",1,INDEX('Your rates'!$C$26:$C$30,MATCH($O251,'Your rates'!$B$26:$B$30,0))),1))</f>
        <v/>
      </c>
      <c r="V251" s="29">
        <f>IF($A251="","",SUMPRODUCT(ISNUMBER(SEARCH('Your rates'!$B$31:$B$36,$P251))*'Your rates'!$C$31:$C$36))</f>
        <v/>
      </c>
    </row>
    <row r="252">
      <c r="A252" s="26">
        <f>IFERROR(TRIM(INDEX(Requests!$A252:$AN252,MATCH(Lists!$B$2,Requests!$A$1:$AN$1,0))&amp;""),"")</f>
        <v/>
      </c>
      <c r="B252" s="26">
        <f>IFERROR(TRIM(INDEX(Requests!$A252:$AN252,MATCH(Lists!$B$3,Requests!$A$1:$AN$1,0))&amp;""),"")</f>
        <v/>
      </c>
      <c r="C252" s="27">
        <f>IF(OR($A252="",$J252="",$K252="",$M252="",$N252="",'Your rates'!$C$5=""),"",ROUND(MAX(N('Your rates'!$C$37),('Your rates'!$C$5+$Q252+$R252)*$S252*$T252*$U252+$V252),2))</f>
        <v/>
      </c>
      <c r="D252" s="27">
        <f>IF(OR($C252="",N('Your rates'!$C$38)=0),"",ROUND($C252*'Your rates'!$C$38,2))</f>
        <v/>
      </c>
      <c r="E252" s="28">
        <f>IF($A252="","",MID(IF($I252=Lists!$B$13,", office or commercial space","")&amp;IF($L252=Lists!$B$14,", size not sure","")&amp;IF($M252=Lists!$B$15,", not cleaned in a while",""),3,200))</f>
        <v/>
      </c>
      <c r="F252" s="28">
        <f>IF($A252="","",MID(IF($J252="",", bedrooms","")&amp;IF($K252="",", bathrooms","")&amp;IF($M252="",", condition","")&amp;IF($N252="",", which clean","")&amp;IF($O252="",", how often",""),3,200))</f>
        <v/>
      </c>
      <c r="G252" s="28">
        <f>IF($A252="","",MID(IF('Your rates'!$C$5="",", base price","")&amp;IF(AND($J252&lt;&gt;"",IFERROR(INDEX('Your rates'!$C$6:$C$11,MATCH($J252,'Your rates'!$B$6:$B$11,0))&amp;"","")=""),", bedrooms","")&amp;IF(AND($K252&lt;&gt;"",IFERROR(INDEX('Your rates'!$C$12:$C$17,MATCH($K252,'Your rates'!$B$12:$B$17,0))&amp;"","")=""),", bathrooms","")&amp;IF(AND($M252&lt;&gt;"",IFERROR(INDEX('Your rates'!$C$18:$C$21,MATCH($M252,'Your rates'!$B$18:$B$21,0))&amp;"","")=""),", condition","")&amp;IF(AND($N252&lt;&gt;"",IFERROR(INDEX('Your rates'!$C$22:$C$25,MATCH($N252,'Your rates'!$B$22:$B$25,0))&amp;"","")=""),", type of clean","")&amp;IF(AND($O252&lt;&gt;"",IFERROR(INDEX('Your rates'!$C$26:$C$30,MATCH($O252,'Your rates'!$B$26:$B$30,0))&amp;"","")=""),", how often",""),3,200))</f>
        <v/>
      </c>
      <c r="H252" s="28">
        <f>IF($A252="","",IF($P252="","",IF(LEN($P252)-LEN(SUBSTITUTE($P252,",",""))+1&gt;SUMPRODUCT(ISNUMBER(SEARCH('Your rates'!$B$31:$B$36,$P252))*1),"Extra not on your list","")))</f>
        <v/>
      </c>
      <c r="I252" s="26">
        <f>IFERROR(TRIM(INDEX(Requests!$A252:$AN252,MATCH(Lists!$B$4,Requests!$A$1:$AN$1,0))&amp;""),"")</f>
        <v/>
      </c>
      <c r="J252" s="26">
        <f>IFERROR(TRIM(INDEX(Requests!$A252:$AN252,MATCH(Lists!$B$5,Requests!$A$1:$AN$1,0))&amp;""),"")</f>
        <v/>
      </c>
      <c r="K252" s="26">
        <f>IFERROR(TRIM(INDEX(Requests!$A252:$AN252,MATCH(Lists!$B$6,Requests!$A$1:$AN$1,0))&amp;""),"")</f>
        <v/>
      </c>
      <c r="L252" s="26">
        <f>IFERROR(TRIM(INDEX(Requests!$A252:$AN252,MATCH(Lists!$B$7,Requests!$A$1:$AN$1,0))&amp;""),"")</f>
        <v/>
      </c>
      <c r="M252" s="26">
        <f>IFERROR(TRIM(INDEX(Requests!$A252:$AN252,MATCH(Lists!$B$8,Requests!$A$1:$AN$1,0))&amp;""),"")</f>
        <v/>
      </c>
      <c r="N252" s="26">
        <f>IFERROR(TRIM(INDEX(Requests!$A252:$AN252,MATCH(Lists!$B$9,Requests!$A$1:$AN$1,0))&amp;""),"")</f>
        <v/>
      </c>
      <c r="O252" s="26">
        <f>IFERROR(TRIM(INDEX(Requests!$A252:$AN252,MATCH(Lists!$B$11,Requests!$A$1:$AN$1,0))&amp;""),"")</f>
        <v/>
      </c>
      <c r="P252" s="26">
        <f>IFERROR(TRIM(INDEX(Requests!$A252:$AN252,MATCH(Lists!$B$10,Requests!$A$1:$AN$1,0))&amp;""),"")</f>
        <v/>
      </c>
      <c r="Q252" s="29">
        <f>IF($A252="","",IFERROR(N(INDEX('Your rates'!$C$6:$C$11,MATCH($J252,'Your rates'!$B$6:$B$11,0))),0))</f>
        <v/>
      </c>
      <c r="R252" s="29">
        <f>IF($A252="","",IFERROR(N(INDEX('Your rates'!$C$12:$C$17,MATCH($K252,'Your rates'!$B$12:$B$17,0))),0))</f>
        <v/>
      </c>
      <c r="S252" s="30">
        <f>IF($A252="","",IFERROR(IF(INDEX('Your rates'!$C$18:$C$21,MATCH($M252,'Your rates'!$B$18:$B$21,0))&amp;""="",1,INDEX('Your rates'!$C$18:$C$21,MATCH($M252,'Your rates'!$B$18:$B$21,0))),1))</f>
        <v/>
      </c>
      <c r="T252" s="30">
        <f>IF($A252="","",IFERROR(IF(INDEX('Your rates'!$C$22:$C$25,MATCH($N252,'Your rates'!$B$22:$B$25,0))&amp;""="",1,INDEX('Your rates'!$C$22:$C$25,MATCH($N252,'Your rates'!$B$22:$B$25,0))),1))</f>
        <v/>
      </c>
      <c r="U252" s="30">
        <f>IF($A252="","",IFERROR(IF(INDEX('Your rates'!$C$26:$C$30,MATCH($O252,'Your rates'!$B$26:$B$30,0))&amp;""="",1,INDEX('Your rates'!$C$26:$C$30,MATCH($O252,'Your rates'!$B$26:$B$30,0))),1))</f>
        <v/>
      </c>
      <c r="V252" s="29">
        <f>IF($A252="","",SUMPRODUCT(ISNUMBER(SEARCH('Your rates'!$B$31:$B$36,$P252))*'Your rates'!$C$31:$C$36))</f>
        <v/>
      </c>
    </row>
    <row r="253">
      <c r="A253" s="26">
        <f>IFERROR(TRIM(INDEX(Requests!$A253:$AN253,MATCH(Lists!$B$2,Requests!$A$1:$AN$1,0))&amp;""),"")</f>
        <v/>
      </c>
      <c r="B253" s="26">
        <f>IFERROR(TRIM(INDEX(Requests!$A253:$AN253,MATCH(Lists!$B$3,Requests!$A$1:$AN$1,0))&amp;""),"")</f>
        <v/>
      </c>
      <c r="C253" s="27">
        <f>IF(OR($A253="",$J253="",$K253="",$M253="",$N253="",'Your rates'!$C$5=""),"",ROUND(MAX(N('Your rates'!$C$37),('Your rates'!$C$5+$Q253+$R253)*$S253*$T253*$U253+$V253),2))</f>
        <v/>
      </c>
      <c r="D253" s="27">
        <f>IF(OR($C253="",N('Your rates'!$C$38)=0),"",ROUND($C253*'Your rates'!$C$38,2))</f>
        <v/>
      </c>
      <c r="E253" s="28">
        <f>IF($A253="","",MID(IF($I253=Lists!$B$13,", office or commercial space","")&amp;IF($L253=Lists!$B$14,", size not sure","")&amp;IF($M253=Lists!$B$15,", not cleaned in a while",""),3,200))</f>
        <v/>
      </c>
      <c r="F253" s="28">
        <f>IF($A253="","",MID(IF($J253="",", bedrooms","")&amp;IF($K253="",", bathrooms","")&amp;IF($M253="",", condition","")&amp;IF($N253="",", which clean","")&amp;IF($O253="",", how often",""),3,200))</f>
        <v/>
      </c>
      <c r="G253" s="28">
        <f>IF($A253="","",MID(IF('Your rates'!$C$5="",", base price","")&amp;IF(AND($J253&lt;&gt;"",IFERROR(INDEX('Your rates'!$C$6:$C$11,MATCH($J253,'Your rates'!$B$6:$B$11,0))&amp;"","")=""),", bedrooms","")&amp;IF(AND($K253&lt;&gt;"",IFERROR(INDEX('Your rates'!$C$12:$C$17,MATCH($K253,'Your rates'!$B$12:$B$17,0))&amp;"","")=""),", bathrooms","")&amp;IF(AND($M253&lt;&gt;"",IFERROR(INDEX('Your rates'!$C$18:$C$21,MATCH($M253,'Your rates'!$B$18:$B$21,0))&amp;"","")=""),", condition","")&amp;IF(AND($N253&lt;&gt;"",IFERROR(INDEX('Your rates'!$C$22:$C$25,MATCH($N253,'Your rates'!$B$22:$B$25,0))&amp;"","")=""),", type of clean","")&amp;IF(AND($O253&lt;&gt;"",IFERROR(INDEX('Your rates'!$C$26:$C$30,MATCH($O253,'Your rates'!$B$26:$B$30,0))&amp;"","")=""),", how often",""),3,200))</f>
        <v/>
      </c>
      <c r="H253" s="28">
        <f>IF($A253="","",IF($P253="","",IF(LEN($P253)-LEN(SUBSTITUTE($P253,",",""))+1&gt;SUMPRODUCT(ISNUMBER(SEARCH('Your rates'!$B$31:$B$36,$P253))*1),"Extra not on your list","")))</f>
        <v/>
      </c>
      <c r="I253" s="26">
        <f>IFERROR(TRIM(INDEX(Requests!$A253:$AN253,MATCH(Lists!$B$4,Requests!$A$1:$AN$1,0))&amp;""),"")</f>
        <v/>
      </c>
      <c r="J253" s="26">
        <f>IFERROR(TRIM(INDEX(Requests!$A253:$AN253,MATCH(Lists!$B$5,Requests!$A$1:$AN$1,0))&amp;""),"")</f>
        <v/>
      </c>
      <c r="K253" s="26">
        <f>IFERROR(TRIM(INDEX(Requests!$A253:$AN253,MATCH(Lists!$B$6,Requests!$A$1:$AN$1,0))&amp;""),"")</f>
        <v/>
      </c>
      <c r="L253" s="26">
        <f>IFERROR(TRIM(INDEX(Requests!$A253:$AN253,MATCH(Lists!$B$7,Requests!$A$1:$AN$1,0))&amp;""),"")</f>
        <v/>
      </c>
      <c r="M253" s="26">
        <f>IFERROR(TRIM(INDEX(Requests!$A253:$AN253,MATCH(Lists!$B$8,Requests!$A$1:$AN$1,0))&amp;""),"")</f>
        <v/>
      </c>
      <c r="N253" s="26">
        <f>IFERROR(TRIM(INDEX(Requests!$A253:$AN253,MATCH(Lists!$B$9,Requests!$A$1:$AN$1,0))&amp;""),"")</f>
        <v/>
      </c>
      <c r="O253" s="26">
        <f>IFERROR(TRIM(INDEX(Requests!$A253:$AN253,MATCH(Lists!$B$11,Requests!$A$1:$AN$1,0))&amp;""),"")</f>
        <v/>
      </c>
      <c r="P253" s="26">
        <f>IFERROR(TRIM(INDEX(Requests!$A253:$AN253,MATCH(Lists!$B$10,Requests!$A$1:$AN$1,0))&amp;""),"")</f>
        <v/>
      </c>
      <c r="Q253" s="29">
        <f>IF($A253="","",IFERROR(N(INDEX('Your rates'!$C$6:$C$11,MATCH($J253,'Your rates'!$B$6:$B$11,0))),0))</f>
        <v/>
      </c>
      <c r="R253" s="29">
        <f>IF($A253="","",IFERROR(N(INDEX('Your rates'!$C$12:$C$17,MATCH($K253,'Your rates'!$B$12:$B$17,0))),0))</f>
        <v/>
      </c>
      <c r="S253" s="30">
        <f>IF($A253="","",IFERROR(IF(INDEX('Your rates'!$C$18:$C$21,MATCH($M253,'Your rates'!$B$18:$B$21,0))&amp;""="",1,INDEX('Your rates'!$C$18:$C$21,MATCH($M253,'Your rates'!$B$18:$B$21,0))),1))</f>
        <v/>
      </c>
      <c r="T253" s="30">
        <f>IF($A253="","",IFERROR(IF(INDEX('Your rates'!$C$22:$C$25,MATCH($N253,'Your rates'!$B$22:$B$25,0))&amp;""="",1,INDEX('Your rates'!$C$22:$C$25,MATCH($N253,'Your rates'!$B$22:$B$25,0))),1))</f>
        <v/>
      </c>
      <c r="U253" s="30">
        <f>IF($A253="","",IFERROR(IF(INDEX('Your rates'!$C$26:$C$30,MATCH($O253,'Your rates'!$B$26:$B$30,0))&amp;""="",1,INDEX('Your rates'!$C$26:$C$30,MATCH($O253,'Your rates'!$B$26:$B$30,0))),1))</f>
        <v/>
      </c>
      <c r="V253" s="29">
        <f>IF($A253="","",SUMPRODUCT(ISNUMBER(SEARCH('Your rates'!$B$31:$B$36,$P253))*'Your rates'!$C$31:$C$36))</f>
        <v/>
      </c>
    </row>
    <row r="254">
      <c r="A254" s="26">
        <f>IFERROR(TRIM(INDEX(Requests!$A254:$AN254,MATCH(Lists!$B$2,Requests!$A$1:$AN$1,0))&amp;""),"")</f>
        <v/>
      </c>
      <c r="B254" s="26">
        <f>IFERROR(TRIM(INDEX(Requests!$A254:$AN254,MATCH(Lists!$B$3,Requests!$A$1:$AN$1,0))&amp;""),"")</f>
        <v/>
      </c>
      <c r="C254" s="27">
        <f>IF(OR($A254="",$J254="",$K254="",$M254="",$N254="",'Your rates'!$C$5=""),"",ROUND(MAX(N('Your rates'!$C$37),('Your rates'!$C$5+$Q254+$R254)*$S254*$T254*$U254+$V254),2))</f>
        <v/>
      </c>
      <c r="D254" s="27">
        <f>IF(OR($C254="",N('Your rates'!$C$38)=0),"",ROUND($C254*'Your rates'!$C$38,2))</f>
        <v/>
      </c>
      <c r="E254" s="28">
        <f>IF($A254="","",MID(IF($I254=Lists!$B$13,", office or commercial space","")&amp;IF($L254=Lists!$B$14,", size not sure","")&amp;IF($M254=Lists!$B$15,", not cleaned in a while",""),3,200))</f>
        <v/>
      </c>
      <c r="F254" s="28">
        <f>IF($A254="","",MID(IF($J254="",", bedrooms","")&amp;IF($K254="",", bathrooms","")&amp;IF($M254="",", condition","")&amp;IF($N254="",", which clean","")&amp;IF($O254="",", how often",""),3,200))</f>
        <v/>
      </c>
      <c r="G254" s="28">
        <f>IF($A254="","",MID(IF('Your rates'!$C$5="",", base price","")&amp;IF(AND($J254&lt;&gt;"",IFERROR(INDEX('Your rates'!$C$6:$C$11,MATCH($J254,'Your rates'!$B$6:$B$11,0))&amp;"","")=""),", bedrooms","")&amp;IF(AND($K254&lt;&gt;"",IFERROR(INDEX('Your rates'!$C$12:$C$17,MATCH($K254,'Your rates'!$B$12:$B$17,0))&amp;"","")=""),", bathrooms","")&amp;IF(AND($M254&lt;&gt;"",IFERROR(INDEX('Your rates'!$C$18:$C$21,MATCH($M254,'Your rates'!$B$18:$B$21,0))&amp;"","")=""),", condition","")&amp;IF(AND($N254&lt;&gt;"",IFERROR(INDEX('Your rates'!$C$22:$C$25,MATCH($N254,'Your rates'!$B$22:$B$25,0))&amp;"","")=""),", type of clean","")&amp;IF(AND($O254&lt;&gt;"",IFERROR(INDEX('Your rates'!$C$26:$C$30,MATCH($O254,'Your rates'!$B$26:$B$30,0))&amp;"","")=""),", how often",""),3,200))</f>
        <v/>
      </c>
      <c r="H254" s="28">
        <f>IF($A254="","",IF($P254="","",IF(LEN($P254)-LEN(SUBSTITUTE($P254,",",""))+1&gt;SUMPRODUCT(ISNUMBER(SEARCH('Your rates'!$B$31:$B$36,$P254))*1),"Extra not on your list","")))</f>
        <v/>
      </c>
      <c r="I254" s="26">
        <f>IFERROR(TRIM(INDEX(Requests!$A254:$AN254,MATCH(Lists!$B$4,Requests!$A$1:$AN$1,0))&amp;""),"")</f>
        <v/>
      </c>
      <c r="J254" s="26">
        <f>IFERROR(TRIM(INDEX(Requests!$A254:$AN254,MATCH(Lists!$B$5,Requests!$A$1:$AN$1,0))&amp;""),"")</f>
        <v/>
      </c>
      <c r="K254" s="26">
        <f>IFERROR(TRIM(INDEX(Requests!$A254:$AN254,MATCH(Lists!$B$6,Requests!$A$1:$AN$1,0))&amp;""),"")</f>
        <v/>
      </c>
      <c r="L254" s="26">
        <f>IFERROR(TRIM(INDEX(Requests!$A254:$AN254,MATCH(Lists!$B$7,Requests!$A$1:$AN$1,0))&amp;""),"")</f>
        <v/>
      </c>
      <c r="M254" s="26">
        <f>IFERROR(TRIM(INDEX(Requests!$A254:$AN254,MATCH(Lists!$B$8,Requests!$A$1:$AN$1,0))&amp;""),"")</f>
        <v/>
      </c>
      <c r="N254" s="26">
        <f>IFERROR(TRIM(INDEX(Requests!$A254:$AN254,MATCH(Lists!$B$9,Requests!$A$1:$AN$1,0))&amp;""),"")</f>
        <v/>
      </c>
      <c r="O254" s="26">
        <f>IFERROR(TRIM(INDEX(Requests!$A254:$AN254,MATCH(Lists!$B$11,Requests!$A$1:$AN$1,0))&amp;""),"")</f>
        <v/>
      </c>
      <c r="P254" s="26">
        <f>IFERROR(TRIM(INDEX(Requests!$A254:$AN254,MATCH(Lists!$B$10,Requests!$A$1:$AN$1,0))&amp;""),"")</f>
        <v/>
      </c>
      <c r="Q254" s="29">
        <f>IF($A254="","",IFERROR(N(INDEX('Your rates'!$C$6:$C$11,MATCH($J254,'Your rates'!$B$6:$B$11,0))),0))</f>
        <v/>
      </c>
      <c r="R254" s="29">
        <f>IF($A254="","",IFERROR(N(INDEX('Your rates'!$C$12:$C$17,MATCH($K254,'Your rates'!$B$12:$B$17,0))),0))</f>
        <v/>
      </c>
      <c r="S254" s="30">
        <f>IF($A254="","",IFERROR(IF(INDEX('Your rates'!$C$18:$C$21,MATCH($M254,'Your rates'!$B$18:$B$21,0))&amp;""="",1,INDEX('Your rates'!$C$18:$C$21,MATCH($M254,'Your rates'!$B$18:$B$21,0))),1))</f>
        <v/>
      </c>
      <c r="T254" s="30">
        <f>IF($A254="","",IFERROR(IF(INDEX('Your rates'!$C$22:$C$25,MATCH($N254,'Your rates'!$B$22:$B$25,0))&amp;""="",1,INDEX('Your rates'!$C$22:$C$25,MATCH($N254,'Your rates'!$B$22:$B$25,0))),1))</f>
        <v/>
      </c>
      <c r="U254" s="30">
        <f>IF($A254="","",IFERROR(IF(INDEX('Your rates'!$C$26:$C$30,MATCH($O254,'Your rates'!$B$26:$B$30,0))&amp;""="",1,INDEX('Your rates'!$C$26:$C$30,MATCH($O254,'Your rates'!$B$26:$B$30,0))),1))</f>
        <v/>
      </c>
      <c r="V254" s="29">
        <f>IF($A254="","",SUMPRODUCT(ISNUMBER(SEARCH('Your rates'!$B$31:$B$36,$P254))*'Your rates'!$C$31:$C$36))</f>
        <v/>
      </c>
    </row>
    <row r="255">
      <c r="A255" s="26">
        <f>IFERROR(TRIM(INDEX(Requests!$A255:$AN255,MATCH(Lists!$B$2,Requests!$A$1:$AN$1,0))&amp;""),"")</f>
        <v/>
      </c>
      <c r="B255" s="26">
        <f>IFERROR(TRIM(INDEX(Requests!$A255:$AN255,MATCH(Lists!$B$3,Requests!$A$1:$AN$1,0))&amp;""),"")</f>
        <v/>
      </c>
      <c r="C255" s="27">
        <f>IF(OR($A255="",$J255="",$K255="",$M255="",$N255="",'Your rates'!$C$5=""),"",ROUND(MAX(N('Your rates'!$C$37),('Your rates'!$C$5+$Q255+$R255)*$S255*$T255*$U255+$V255),2))</f>
        <v/>
      </c>
      <c r="D255" s="27">
        <f>IF(OR($C255="",N('Your rates'!$C$38)=0),"",ROUND($C255*'Your rates'!$C$38,2))</f>
        <v/>
      </c>
      <c r="E255" s="28">
        <f>IF($A255="","",MID(IF($I255=Lists!$B$13,", office or commercial space","")&amp;IF($L255=Lists!$B$14,", size not sure","")&amp;IF($M255=Lists!$B$15,", not cleaned in a while",""),3,200))</f>
        <v/>
      </c>
      <c r="F255" s="28">
        <f>IF($A255="","",MID(IF($J255="",", bedrooms","")&amp;IF($K255="",", bathrooms","")&amp;IF($M255="",", condition","")&amp;IF($N255="",", which clean","")&amp;IF($O255="",", how often",""),3,200))</f>
        <v/>
      </c>
      <c r="G255" s="28">
        <f>IF($A255="","",MID(IF('Your rates'!$C$5="",", base price","")&amp;IF(AND($J255&lt;&gt;"",IFERROR(INDEX('Your rates'!$C$6:$C$11,MATCH($J255,'Your rates'!$B$6:$B$11,0))&amp;"","")=""),", bedrooms","")&amp;IF(AND($K255&lt;&gt;"",IFERROR(INDEX('Your rates'!$C$12:$C$17,MATCH($K255,'Your rates'!$B$12:$B$17,0))&amp;"","")=""),", bathrooms","")&amp;IF(AND($M255&lt;&gt;"",IFERROR(INDEX('Your rates'!$C$18:$C$21,MATCH($M255,'Your rates'!$B$18:$B$21,0))&amp;"","")=""),", condition","")&amp;IF(AND($N255&lt;&gt;"",IFERROR(INDEX('Your rates'!$C$22:$C$25,MATCH($N255,'Your rates'!$B$22:$B$25,0))&amp;"","")=""),", type of clean","")&amp;IF(AND($O255&lt;&gt;"",IFERROR(INDEX('Your rates'!$C$26:$C$30,MATCH($O255,'Your rates'!$B$26:$B$30,0))&amp;"","")=""),", how often",""),3,200))</f>
        <v/>
      </c>
      <c r="H255" s="28">
        <f>IF($A255="","",IF($P255="","",IF(LEN($P255)-LEN(SUBSTITUTE($P255,",",""))+1&gt;SUMPRODUCT(ISNUMBER(SEARCH('Your rates'!$B$31:$B$36,$P255))*1),"Extra not on your list","")))</f>
        <v/>
      </c>
      <c r="I255" s="26">
        <f>IFERROR(TRIM(INDEX(Requests!$A255:$AN255,MATCH(Lists!$B$4,Requests!$A$1:$AN$1,0))&amp;""),"")</f>
        <v/>
      </c>
      <c r="J255" s="26">
        <f>IFERROR(TRIM(INDEX(Requests!$A255:$AN255,MATCH(Lists!$B$5,Requests!$A$1:$AN$1,0))&amp;""),"")</f>
        <v/>
      </c>
      <c r="K255" s="26">
        <f>IFERROR(TRIM(INDEX(Requests!$A255:$AN255,MATCH(Lists!$B$6,Requests!$A$1:$AN$1,0))&amp;""),"")</f>
        <v/>
      </c>
      <c r="L255" s="26">
        <f>IFERROR(TRIM(INDEX(Requests!$A255:$AN255,MATCH(Lists!$B$7,Requests!$A$1:$AN$1,0))&amp;""),"")</f>
        <v/>
      </c>
      <c r="M255" s="26">
        <f>IFERROR(TRIM(INDEX(Requests!$A255:$AN255,MATCH(Lists!$B$8,Requests!$A$1:$AN$1,0))&amp;""),"")</f>
        <v/>
      </c>
      <c r="N255" s="26">
        <f>IFERROR(TRIM(INDEX(Requests!$A255:$AN255,MATCH(Lists!$B$9,Requests!$A$1:$AN$1,0))&amp;""),"")</f>
        <v/>
      </c>
      <c r="O255" s="26">
        <f>IFERROR(TRIM(INDEX(Requests!$A255:$AN255,MATCH(Lists!$B$11,Requests!$A$1:$AN$1,0))&amp;""),"")</f>
        <v/>
      </c>
      <c r="P255" s="26">
        <f>IFERROR(TRIM(INDEX(Requests!$A255:$AN255,MATCH(Lists!$B$10,Requests!$A$1:$AN$1,0))&amp;""),"")</f>
        <v/>
      </c>
      <c r="Q255" s="29">
        <f>IF($A255="","",IFERROR(N(INDEX('Your rates'!$C$6:$C$11,MATCH($J255,'Your rates'!$B$6:$B$11,0))),0))</f>
        <v/>
      </c>
      <c r="R255" s="29">
        <f>IF($A255="","",IFERROR(N(INDEX('Your rates'!$C$12:$C$17,MATCH($K255,'Your rates'!$B$12:$B$17,0))),0))</f>
        <v/>
      </c>
      <c r="S255" s="30">
        <f>IF($A255="","",IFERROR(IF(INDEX('Your rates'!$C$18:$C$21,MATCH($M255,'Your rates'!$B$18:$B$21,0))&amp;""="",1,INDEX('Your rates'!$C$18:$C$21,MATCH($M255,'Your rates'!$B$18:$B$21,0))),1))</f>
        <v/>
      </c>
      <c r="T255" s="30">
        <f>IF($A255="","",IFERROR(IF(INDEX('Your rates'!$C$22:$C$25,MATCH($N255,'Your rates'!$B$22:$B$25,0))&amp;""="",1,INDEX('Your rates'!$C$22:$C$25,MATCH($N255,'Your rates'!$B$22:$B$25,0))),1))</f>
        <v/>
      </c>
      <c r="U255" s="30">
        <f>IF($A255="","",IFERROR(IF(INDEX('Your rates'!$C$26:$C$30,MATCH($O255,'Your rates'!$B$26:$B$30,0))&amp;""="",1,INDEX('Your rates'!$C$26:$C$30,MATCH($O255,'Your rates'!$B$26:$B$30,0))),1))</f>
        <v/>
      </c>
      <c r="V255" s="29">
        <f>IF($A255="","",SUMPRODUCT(ISNUMBER(SEARCH('Your rates'!$B$31:$B$36,$P255))*'Your rates'!$C$31:$C$36))</f>
        <v/>
      </c>
    </row>
    <row r="256">
      <c r="A256" s="26">
        <f>IFERROR(TRIM(INDEX(Requests!$A256:$AN256,MATCH(Lists!$B$2,Requests!$A$1:$AN$1,0))&amp;""),"")</f>
        <v/>
      </c>
      <c r="B256" s="26">
        <f>IFERROR(TRIM(INDEX(Requests!$A256:$AN256,MATCH(Lists!$B$3,Requests!$A$1:$AN$1,0))&amp;""),"")</f>
        <v/>
      </c>
      <c r="C256" s="27">
        <f>IF(OR($A256="",$J256="",$K256="",$M256="",$N256="",'Your rates'!$C$5=""),"",ROUND(MAX(N('Your rates'!$C$37),('Your rates'!$C$5+$Q256+$R256)*$S256*$T256*$U256+$V256),2))</f>
        <v/>
      </c>
      <c r="D256" s="27">
        <f>IF(OR($C256="",N('Your rates'!$C$38)=0),"",ROUND($C256*'Your rates'!$C$38,2))</f>
        <v/>
      </c>
      <c r="E256" s="28">
        <f>IF($A256="","",MID(IF($I256=Lists!$B$13,", office or commercial space","")&amp;IF($L256=Lists!$B$14,", size not sure","")&amp;IF($M256=Lists!$B$15,", not cleaned in a while",""),3,200))</f>
        <v/>
      </c>
      <c r="F256" s="28">
        <f>IF($A256="","",MID(IF($J256="",", bedrooms","")&amp;IF($K256="",", bathrooms","")&amp;IF($M256="",", condition","")&amp;IF($N256="",", which clean","")&amp;IF($O256="",", how often",""),3,200))</f>
        <v/>
      </c>
      <c r="G256" s="28">
        <f>IF($A256="","",MID(IF('Your rates'!$C$5="",", base price","")&amp;IF(AND($J256&lt;&gt;"",IFERROR(INDEX('Your rates'!$C$6:$C$11,MATCH($J256,'Your rates'!$B$6:$B$11,0))&amp;"","")=""),", bedrooms","")&amp;IF(AND($K256&lt;&gt;"",IFERROR(INDEX('Your rates'!$C$12:$C$17,MATCH($K256,'Your rates'!$B$12:$B$17,0))&amp;"","")=""),", bathrooms","")&amp;IF(AND($M256&lt;&gt;"",IFERROR(INDEX('Your rates'!$C$18:$C$21,MATCH($M256,'Your rates'!$B$18:$B$21,0))&amp;"","")=""),", condition","")&amp;IF(AND($N256&lt;&gt;"",IFERROR(INDEX('Your rates'!$C$22:$C$25,MATCH($N256,'Your rates'!$B$22:$B$25,0))&amp;"","")=""),", type of clean","")&amp;IF(AND($O256&lt;&gt;"",IFERROR(INDEX('Your rates'!$C$26:$C$30,MATCH($O256,'Your rates'!$B$26:$B$30,0))&amp;"","")=""),", how often",""),3,200))</f>
        <v/>
      </c>
      <c r="H256" s="28">
        <f>IF($A256="","",IF($P256="","",IF(LEN($P256)-LEN(SUBSTITUTE($P256,",",""))+1&gt;SUMPRODUCT(ISNUMBER(SEARCH('Your rates'!$B$31:$B$36,$P256))*1),"Extra not on your list","")))</f>
        <v/>
      </c>
      <c r="I256" s="26">
        <f>IFERROR(TRIM(INDEX(Requests!$A256:$AN256,MATCH(Lists!$B$4,Requests!$A$1:$AN$1,0))&amp;""),"")</f>
        <v/>
      </c>
      <c r="J256" s="26">
        <f>IFERROR(TRIM(INDEX(Requests!$A256:$AN256,MATCH(Lists!$B$5,Requests!$A$1:$AN$1,0))&amp;""),"")</f>
        <v/>
      </c>
      <c r="K256" s="26">
        <f>IFERROR(TRIM(INDEX(Requests!$A256:$AN256,MATCH(Lists!$B$6,Requests!$A$1:$AN$1,0))&amp;""),"")</f>
        <v/>
      </c>
      <c r="L256" s="26">
        <f>IFERROR(TRIM(INDEX(Requests!$A256:$AN256,MATCH(Lists!$B$7,Requests!$A$1:$AN$1,0))&amp;""),"")</f>
        <v/>
      </c>
      <c r="M256" s="26">
        <f>IFERROR(TRIM(INDEX(Requests!$A256:$AN256,MATCH(Lists!$B$8,Requests!$A$1:$AN$1,0))&amp;""),"")</f>
        <v/>
      </c>
      <c r="N256" s="26">
        <f>IFERROR(TRIM(INDEX(Requests!$A256:$AN256,MATCH(Lists!$B$9,Requests!$A$1:$AN$1,0))&amp;""),"")</f>
        <v/>
      </c>
      <c r="O256" s="26">
        <f>IFERROR(TRIM(INDEX(Requests!$A256:$AN256,MATCH(Lists!$B$11,Requests!$A$1:$AN$1,0))&amp;""),"")</f>
        <v/>
      </c>
      <c r="P256" s="26">
        <f>IFERROR(TRIM(INDEX(Requests!$A256:$AN256,MATCH(Lists!$B$10,Requests!$A$1:$AN$1,0))&amp;""),"")</f>
        <v/>
      </c>
      <c r="Q256" s="29">
        <f>IF($A256="","",IFERROR(N(INDEX('Your rates'!$C$6:$C$11,MATCH($J256,'Your rates'!$B$6:$B$11,0))),0))</f>
        <v/>
      </c>
      <c r="R256" s="29">
        <f>IF($A256="","",IFERROR(N(INDEX('Your rates'!$C$12:$C$17,MATCH($K256,'Your rates'!$B$12:$B$17,0))),0))</f>
        <v/>
      </c>
      <c r="S256" s="30">
        <f>IF($A256="","",IFERROR(IF(INDEX('Your rates'!$C$18:$C$21,MATCH($M256,'Your rates'!$B$18:$B$21,0))&amp;""="",1,INDEX('Your rates'!$C$18:$C$21,MATCH($M256,'Your rates'!$B$18:$B$21,0))),1))</f>
        <v/>
      </c>
      <c r="T256" s="30">
        <f>IF($A256="","",IFERROR(IF(INDEX('Your rates'!$C$22:$C$25,MATCH($N256,'Your rates'!$B$22:$B$25,0))&amp;""="",1,INDEX('Your rates'!$C$22:$C$25,MATCH($N256,'Your rates'!$B$22:$B$25,0))),1))</f>
        <v/>
      </c>
      <c r="U256" s="30">
        <f>IF($A256="","",IFERROR(IF(INDEX('Your rates'!$C$26:$C$30,MATCH($O256,'Your rates'!$B$26:$B$30,0))&amp;""="",1,INDEX('Your rates'!$C$26:$C$30,MATCH($O256,'Your rates'!$B$26:$B$30,0))),1))</f>
        <v/>
      </c>
      <c r="V256" s="29">
        <f>IF($A256="","",SUMPRODUCT(ISNUMBER(SEARCH('Your rates'!$B$31:$B$36,$P256))*'Your rates'!$C$31:$C$36))</f>
        <v/>
      </c>
    </row>
    <row r="257">
      <c r="A257" s="26">
        <f>IFERROR(TRIM(INDEX(Requests!$A257:$AN257,MATCH(Lists!$B$2,Requests!$A$1:$AN$1,0))&amp;""),"")</f>
        <v/>
      </c>
      <c r="B257" s="26">
        <f>IFERROR(TRIM(INDEX(Requests!$A257:$AN257,MATCH(Lists!$B$3,Requests!$A$1:$AN$1,0))&amp;""),"")</f>
        <v/>
      </c>
      <c r="C257" s="27">
        <f>IF(OR($A257="",$J257="",$K257="",$M257="",$N257="",'Your rates'!$C$5=""),"",ROUND(MAX(N('Your rates'!$C$37),('Your rates'!$C$5+$Q257+$R257)*$S257*$T257*$U257+$V257),2))</f>
        <v/>
      </c>
      <c r="D257" s="27">
        <f>IF(OR($C257="",N('Your rates'!$C$38)=0),"",ROUND($C257*'Your rates'!$C$38,2))</f>
        <v/>
      </c>
      <c r="E257" s="28">
        <f>IF($A257="","",MID(IF($I257=Lists!$B$13,", office or commercial space","")&amp;IF($L257=Lists!$B$14,", size not sure","")&amp;IF($M257=Lists!$B$15,", not cleaned in a while",""),3,200))</f>
        <v/>
      </c>
      <c r="F257" s="28">
        <f>IF($A257="","",MID(IF($J257="",", bedrooms","")&amp;IF($K257="",", bathrooms","")&amp;IF($M257="",", condition","")&amp;IF($N257="",", which clean","")&amp;IF($O257="",", how often",""),3,200))</f>
        <v/>
      </c>
      <c r="G257" s="28">
        <f>IF($A257="","",MID(IF('Your rates'!$C$5="",", base price","")&amp;IF(AND($J257&lt;&gt;"",IFERROR(INDEX('Your rates'!$C$6:$C$11,MATCH($J257,'Your rates'!$B$6:$B$11,0))&amp;"","")=""),", bedrooms","")&amp;IF(AND($K257&lt;&gt;"",IFERROR(INDEX('Your rates'!$C$12:$C$17,MATCH($K257,'Your rates'!$B$12:$B$17,0))&amp;"","")=""),", bathrooms","")&amp;IF(AND($M257&lt;&gt;"",IFERROR(INDEX('Your rates'!$C$18:$C$21,MATCH($M257,'Your rates'!$B$18:$B$21,0))&amp;"","")=""),", condition","")&amp;IF(AND($N257&lt;&gt;"",IFERROR(INDEX('Your rates'!$C$22:$C$25,MATCH($N257,'Your rates'!$B$22:$B$25,0))&amp;"","")=""),", type of clean","")&amp;IF(AND($O257&lt;&gt;"",IFERROR(INDEX('Your rates'!$C$26:$C$30,MATCH($O257,'Your rates'!$B$26:$B$30,0))&amp;"","")=""),", how often",""),3,200))</f>
        <v/>
      </c>
      <c r="H257" s="28">
        <f>IF($A257="","",IF($P257="","",IF(LEN($P257)-LEN(SUBSTITUTE($P257,",",""))+1&gt;SUMPRODUCT(ISNUMBER(SEARCH('Your rates'!$B$31:$B$36,$P257))*1),"Extra not on your list","")))</f>
        <v/>
      </c>
      <c r="I257" s="26">
        <f>IFERROR(TRIM(INDEX(Requests!$A257:$AN257,MATCH(Lists!$B$4,Requests!$A$1:$AN$1,0))&amp;""),"")</f>
        <v/>
      </c>
      <c r="J257" s="26">
        <f>IFERROR(TRIM(INDEX(Requests!$A257:$AN257,MATCH(Lists!$B$5,Requests!$A$1:$AN$1,0))&amp;""),"")</f>
        <v/>
      </c>
      <c r="K257" s="26">
        <f>IFERROR(TRIM(INDEX(Requests!$A257:$AN257,MATCH(Lists!$B$6,Requests!$A$1:$AN$1,0))&amp;""),"")</f>
        <v/>
      </c>
      <c r="L257" s="26">
        <f>IFERROR(TRIM(INDEX(Requests!$A257:$AN257,MATCH(Lists!$B$7,Requests!$A$1:$AN$1,0))&amp;""),"")</f>
        <v/>
      </c>
      <c r="M257" s="26">
        <f>IFERROR(TRIM(INDEX(Requests!$A257:$AN257,MATCH(Lists!$B$8,Requests!$A$1:$AN$1,0))&amp;""),"")</f>
        <v/>
      </c>
      <c r="N257" s="26">
        <f>IFERROR(TRIM(INDEX(Requests!$A257:$AN257,MATCH(Lists!$B$9,Requests!$A$1:$AN$1,0))&amp;""),"")</f>
        <v/>
      </c>
      <c r="O257" s="26">
        <f>IFERROR(TRIM(INDEX(Requests!$A257:$AN257,MATCH(Lists!$B$11,Requests!$A$1:$AN$1,0))&amp;""),"")</f>
        <v/>
      </c>
      <c r="P257" s="26">
        <f>IFERROR(TRIM(INDEX(Requests!$A257:$AN257,MATCH(Lists!$B$10,Requests!$A$1:$AN$1,0))&amp;""),"")</f>
        <v/>
      </c>
      <c r="Q257" s="29">
        <f>IF($A257="","",IFERROR(N(INDEX('Your rates'!$C$6:$C$11,MATCH($J257,'Your rates'!$B$6:$B$11,0))),0))</f>
        <v/>
      </c>
      <c r="R257" s="29">
        <f>IF($A257="","",IFERROR(N(INDEX('Your rates'!$C$12:$C$17,MATCH($K257,'Your rates'!$B$12:$B$17,0))),0))</f>
        <v/>
      </c>
      <c r="S257" s="30">
        <f>IF($A257="","",IFERROR(IF(INDEX('Your rates'!$C$18:$C$21,MATCH($M257,'Your rates'!$B$18:$B$21,0))&amp;""="",1,INDEX('Your rates'!$C$18:$C$21,MATCH($M257,'Your rates'!$B$18:$B$21,0))),1))</f>
        <v/>
      </c>
      <c r="T257" s="30">
        <f>IF($A257="","",IFERROR(IF(INDEX('Your rates'!$C$22:$C$25,MATCH($N257,'Your rates'!$B$22:$B$25,0))&amp;""="",1,INDEX('Your rates'!$C$22:$C$25,MATCH($N257,'Your rates'!$B$22:$B$25,0))),1))</f>
        <v/>
      </c>
      <c r="U257" s="30">
        <f>IF($A257="","",IFERROR(IF(INDEX('Your rates'!$C$26:$C$30,MATCH($O257,'Your rates'!$B$26:$B$30,0))&amp;""="",1,INDEX('Your rates'!$C$26:$C$30,MATCH($O257,'Your rates'!$B$26:$B$30,0))),1))</f>
        <v/>
      </c>
      <c r="V257" s="29">
        <f>IF($A257="","",SUMPRODUCT(ISNUMBER(SEARCH('Your rates'!$B$31:$B$36,$P257))*'Your rates'!$C$31:$C$36))</f>
        <v/>
      </c>
    </row>
    <row r="258">
      <c r="A258" s="26">
        <f>IFERROR(TRIM(INDEX(Requests!$A258:$AN258,MATCH(Lists!$B$2,Requests!$A$1:$AN$1,0))&amp;""),"")</f>
        <v/>
      </c>
      <c r="B258" s="26">
        <f>IFERROR(TRIM(INDEX(Requests!$A258:$AN258,MATCH(Lists!$B$3,Requests!$A$1:$AN$1,0))&amp;""),"")</f>
        <v/>
      </c>
      <c r="C258" s="27">
        <f>IF(OR($A258="",$J258="",$K258="",$M258="",$N258="",'Your rates'!$C$5=""),"",ROUND(MAX(N('Your rates'!$C$37),('Your rates'!$C$5+$Q258+$R258)*$S258*$T258*$U258+$V258),2))</f>
        <v/>
      </c>
      <c r="D258" s="27">
        <f>IF(OR($C258="",N('Your rates'!$C$38)=0),"",ROUND($C258*'Your rates'!$C$38,2))</f>
        <v/>
      </c>
      <c r="E258" s="28">
        <f>IF($A258="","",MID(IF($I258=Lists!$B$13,", office or commercial space","")&amp;IF($L258=Lists!$B$14,", size not sure","")&amp;IF($M258=Lists!$B$15,", not cleaned in a while",""),3,200))</f>
        <v/>
      </c>
      <c r="F258" s="28">
        <f>IF($A258="","",MID(IF($J258="",", bedrooms","")&amp;IF($K258="",", bathrooms","")&amp;IF($M258="",", condition","")&amp;IF($N258="",", which clean","")&amp;IF($O258="",", how often",""),3,200))</f>
        <v/>
      </c>
      <c r="G258" s="28">
        <f>IF($A258="","",MID(IF('Your rates'!$C$5="",", base price","")&amp;IF(AND($J258&lt;&gt;"",IFERROR(INDEX('Your rates'!$C$6:$C$11,MATCH($J258,'Your rates'!$B$6:$B$11,0))&amp;"","")=""),", bedrooms","")&amp;IF(AND($K258&lt;&gt;"",IFERROR(INDEX('Your rates'!$C$12:$C$17,MATCH($K258,'Your rates'!$B$12:$B$17,0))&amp;"","")=""),", bathrooms","")&amp;IF(AND($M258&lt;&gt;"",IFERROR(INDEX('Your rates'!$C$18:$C$21,MATCH($M258,'Your rates'!$B$18:$B$21,0))&amp;"","")=""),", condition","")&amp;IF(AND($N258&lt;&gt;"",IFERROR(INDEX('Your rates'!$C$22:$C$25,MATCH($N258,'Your rates'!$B$22:$B$25,0))&amp;"","")=""),", type of clean","")&amp;IF(AND($O258&lt;&gt;"",IFERROR(INDEX('Your rates'!$C$26:$C$30,MATCH($O258,'Your rates'!$B$26:$B$30,0))&amp;"","")=""),", how often",""),3,200))</f>
        <v/>
      </c>
      <c r="H258" s="28">
        <f>IF($A258="","",IF($P258="","",IF(LEN($P258)-LEN(SUBSTITUTE($P258,",",""))+1&gt;SUMPRODUCT(ISNUMBER(SEARCH('Your rates'!$B$31:$B$36,$P258))*1),"Extra not on your list","")))</f>
        <v/>
      </c>
      <c r="I258" s="26">
        <f>IFERROR(TRIM(INDEX(Requests!$A258:$AN258,MATCH(Lists!$B$4,Requests!$A$1:$AN$1,0))&amp;""),"")</f>
        <v/>
      </c>
      <c r="J258" s="26">
        <f>IFERROR(TRIM(INDEX(Requests!$A258:$AN258,MATCH(Lists!$B$5,Requests!$A$1:$AN$1,0))&amp;""),"")</f>
        <v/>
      </c>
      <c r="K258" s="26">
        <f>IFERROR(TRIM(INDEX(Requests!$A258:$AN258,MATCH(Lists!$B$6,Requests!$A$1:$AN$1,0))&amp;""),"")</f>
        <v/>
      </c>
      <c r="L258" s="26">
        <f>IFERROR(TRIM(INDEX(Requests!$A258:$AN258,MATCH(Lists!$B$7,Requests!$A$1:$AN$1,0))&amp;""),"")</f>
        <v/>
      </c>
      <c r="M258" s="26">
        <f>IFERROR(TRIM(INDEX(Requests!$A258:$AN258,MATCH(Lists!$B$8,Requests!$A$1:$AN$1,0))&amp;""),"")</f>
        <v/>
      </c>
      <c r="N258" s="26">
        <f>IFERROR(TRIM(INDEX(Requests!$A258:$AN258,MATCH(Lists!$B$9,Requests!$A$1:$AN$1,0))&amp;""),"")</f>
        <v/>
      </c>
      <c r="O258" s="26">
        <f>IFERROR(TRIM(INDEX(Requests!$A258:$AN258,MATCH(Lists!$B$11,Requests!$A$1:$AN$1,0))&amp;""),"")</f>
        <v/>
      </c>
      <c r="P258" s="26">
        <f>IFERROR(TRIM(INDEX(Requests!$A258:$AN258,MATCH(Lists!$B$10,Requests!$A$1:$AN$1,0))&amp;""),"")</f>
        <v/>
      </c>
      <c r="Q258" s="29">
        <f>IF($A258="","",IFERROR(N(INDEX('Your rates'!$C$6:$C$11,MATCH($J258,'Your rates'!$B$6:$B$11,0))),0))</f>
        <v/>
      </c>
      <c r="R258" s="29">
        <f>IF($A258="","",IFERROR(N(INDEX('Your rates'!$C$12:$C$17,MATCH($K258,'Your rates'!$B$12:$B$17,0))),0))</f>
        <v/>
      </c>
      <c r="S258" s="30">
        <f>IF($A258="","",IFERROR(IF(INDEX('Your rates'!$C$18:$C$21,MATCH($M258,'Your rates'!$B$18:$B$21,0))&amp;""="",1,INDEX('Your rates'!$C$18:$C$21,MATCH($M258,'Your rates'!$B$18:$B$21,0))),1))</f>
        <v/>
      </c>
      <c r="T258" s="30">
        <f>IF($A258="","",IFERROR(IF(INDEX('Your rates'!$C$22:$C$25,MATCH($N258,'Your rates'!$B$22:$B$25,0))&amp;""="",1,INDEX('Your rates'!$C$22:$C$25,MATCH($N258,'Your rates'!$B$22:$B$25,0))),1))</f>
        <v/>
      </c>
      <c r="U258" s="30">
        <f>IF($A258="","",IFERROR(IF(INDEX('Your rates'!$C$26:$C$30,MATCH($O258,'Your rates'!$B$26:$B$30,0))&amp;""="",1,INDEX('Your rates'!$C$26:$C$30,MATCH($O258,'Your rates'!$B$26:$B$30,0))),1))</f>
        <v/>
      </c>
      <c r="V258" s="29">
        <f>IF($A258="","",SUMPRODUCT(ISNUMBER(SEARCH('Your rates'!$B$31:$B$36,$P258))*'Your rates'!$C$31:$C$36))</f>
        <v/>
      </c>
    </row>
    <row r="259">
      <c r="A259" s="26">
        <f>IFERROR(TRIM(INDEX(Requests!$A259:$AN259,MATCH(Lists!$B$2,Requests!$A$1:$AN$1,0))&amp;""),"")</f>
        <v/>
      </c>
      <c r="B259" s="26">
        <f>IFERROR(TRIM(INDEX(Requests!$A259:$AN259,MATCH(Lists!$B$3,Requests!$A$1:$AN$1,0))&amp;""),"")</f>
        <v/>
      </c>
      <c r="C259" s="27">
        <f>IF(OR($A259="",$J259="",$K259="",$M259="",$N259="",'Your rates'!$C$5=""),"",ROUND(MAX(N('Your rates'!$C$37),('Your rates'!$C$5+$Q259+$R259)*$S259*$T259*$U259+$V259),2))</f>
        <v/>
      </c>
      <c r="D259" s="27">
        <f>IF(OR($C259="",N('Your rates'!$C$38)=0),"",ROUND($C259*'Your rates'!$C$38,2))</f>
        <v/>
      </c>
      <c r="E259" s="28">
        <f>IF($A259="","",MID(IF($I259=Lists!$B$13,", office or commercial space","")&amp;IF($L259=Lists!$B$14,", size not sure","")&amp;IF($M259=Lists!$B$15,", not cleaned in a while",""),3,200))</f>
        <v/>
      </c>
      <c r="F259" s="28">
        <f>IF($A259="","",MID(IF($J259="",", bedrooms","")&amp;IF($K259="",", bathrooms","")&amp;IF($M259="",", condition","")&amp;IF($N259="",", which clean","")&amp;IF($O259="",", how often",""),3,200))</f>
        <v/>
      </c>
      <c r="G259" s="28">
        <f>IF($A259="","",MID(IF('Your rates'!$C$5="",", base price","")&amp;IF(AND($J259&lt;&gt;"",IFERROR(INDEX('Your rates'!$C$6:$C$11,MATCH($J259,'Your rates'!$B$6:$B$11,0))&amp;"","")=""),", bedrooms","")&amp;IF(AND($K259&lt;&gt;"",IFERROR(INDEX('Your rates'!$C$12:$C$17,MATCH($K259,'Your rates'!$B$12:$B$17,0))&amp;"","")=""),", bathrooms","")&amp;IF(AND($M259&lt;&gt;"",IFERROR(INDEX('Your rates'!$C$18:$C$21,MATCH($M259,'Your rates'!$B$18:$B$21,0))&amp;"","")=""),", condition","")&amp;IF(AND($N259&lt;&gt;"",IFERROR(INDEX('Your rates'!$C$22:$C$25,MATCH($N259,'Your rates'!$B$22:$B$25,0))&amp;"","")=""),", type of clean","")&amp;IF(AND($O259&lt;&gt;"",IFERROR(INDEX('Your rates'!$C$26:$C$30,MATCH($O259,'Your rates'!$B$26:$B$30,0))&amp;"","")=""),", how often",""),3,200))</f>
        <v/>
      </c>
      <c r="H259" s="28">
        <f>IF($A259="","",IF($P259="","",IF(LEN($P259)-LEN(SUBSTITUTE($P259,",",""))+1&gt;SUMPRODUCT(ISNUMBER(SEARCH('Your rates'!$B$31:$B$36,$P259))*1),"Extra not on your list","")))</f>
        <v/>
      </c>
      <c r="I259" s="26">
        <f>IFERROR(TRIM(INDEX(Requests!$A259:$AN259,MATCH(Lists!$B$4,Requests!$A$1:$AN$1,0))&amp;""),"")</f>
        <v/>
      </c>
      <c r="J259" s="26">
        <f>IFERROR(TRIM(INDEX(Requests!$A259:$AN259,MATCH(Lists!$B$5,Requests!$A$1:$AN$1,0))&amp;""),"")</f>
        <v/>
      </c>
      <c r="K259" s="26">
        <f>IFERROR(TRIM(INDEX(Requests!$A259:$AN259,MATCH(Lists!$B$6,Requests!$A$1:$AN$1,0))&amp;""),"")</f>
        <v/>
      </c>
      <c r="L259" s="26">
        <f>IFERROR(TRIM(INDEX(Requests!$A259:$AN259,MATCH(Lists!$B$7,Requests!$A$1:$AN$1,0))&amp;""),"")</f>
        <v/>
      </c>
      <c r="M259" s="26">
        <f>IFERROR(TRIM(INDEX(Requests!$A259:$AN259,MATCH(Lists!$B$8,Requests!$A$1:$AN$1,0))&amp;""),"")</f>
        <v/>
      </c>
      <c r="N259" s="26">
        <f>IFERROR(TRIM(INDEX(Requests!$A259:$AN259,MATCH(Lists!$B$9,Requests!$A$1:$AN$1,0))&amp;""),"")</f>
        <v/>
      </c>
      <c r="O259" s="26">
        <f>IFERROR(TRIM(INDEX(Requests!$A259:$AN259,MATCH(Lists!$B$11,Requests!$A$1:$AN$1,0))&amp;""),"")</f>
        <v/>
      </c>
      <c r="P259" s="26">
        <f>IFERROR(TRIM(INDEX(Requests!$A259:$AN259,MATCH(Lists!$B$10,Requests!$A$1:$AN$1,0))&amp;""),"")</f>
        <v/>
      </c>
      <c r="Q259" s="29">
        <f>IF($A259="","",IFERROR(N(INDEX('Your rates'!$C$6:$C$11,MATCH($J259,'Your rates'!$B$6:$B$11,0))),0))</f>
        <v/>
      </c>
      <c r="R259" s="29">
        <f>IF($A259="","",IFERROR(N(INDEX('Your rates'!$C$12:$C$17,MATCH($K259,'Your rates'!$B$12:$B$17,0))),0))</f>
        <v/>
      </c>
      <c r="S259" s="30">
        <f>IF($A259="","",IFERROR(IF(INDEX('Your rates'!$C$18:$C$21,MATCH($M259,'Your rates'!$B$18:$B$21,0))&amp;""="",1,INDEX('Your rates'!$C$18:$C$21,MATCH($M259,'Your rates'!$B$18:$B$21,0))),1))</f>
        <v/>
      </c>
      <c r="T259" s="30">
        <f>IF($A259="","",IFERROR(IF(INDEX('Your rates'!$C$22:$C$25,MATCH($N259,'Your rates'!$B$22:$B$25,0))&amp;""="",1,INDEX('Your rates'!$C$22:$C$25,MATCH($N259,'Your rates'!$B$22:$B$25,0))),1))</f>
        <v/>
      </c>
      <c r="U259" s="30">
        <f>IF($A259="","",IFERROR(IF(INDEX('Your rates'!$C$26:$C$30,MATCH($O259,'Your rates'!$B$26:$B$30,0))&amp;""="",1,INDEX('Your rates'!$C$26:$C$30,MATCH($O259,'Your rates'!$B$26:$B$30,0))),1))</f>
        <v/>
      </c>
      <c r="V259" s="29">
        <f>IF($A259="","",SUMPRODUCT(ISNUMBER(SEARCH('Your rates'!$B$31:$B$36,$P259))*'Your rates'!$C$31:$C$36))</f>
        <v/>
      </c>
    </row>
    <row r="260">
      <c r="A260" s="26">
        <f>IFERROR(TRIM(INDEX(Requests!$A260:$AN260,MATCH(Lists!$B$2,Requests!$A$1:$AN$1,0))&amp;""),"")</f>
        <v/>
      </c>
      <c r="B260" s="26">
        <f>IFERROR(TRIM(INDEX(Requests!$A260:$AN260,MATCH(Lists!$B$3,Requests!$A$1:$AN$1,0))&amp;""),"")</f>
        <v/>
      </c>
      <c r="C260" s="27">
        <f>IF(OR($A260="",$J260="",$K260="",$M260="",$N260="",'Your rates'!$C$5=""),"",ROUND(MAX(N('Your rates'!$C$37),('Your rates'!$C$5+$Q260+$R260)*$S260*$T260*$U260+$V260),2))</f>
        <v/>
      </c>
      <c r="D260" s="27">
        <f>IF(OR($C260="",N('Your rates'!$C$38)=0),"",ROUND($C260*'Your rates'!$C$38,2))</f>
        <v/>
      </c>
      <c r="E260" s="28">
        <f>IF($A260="","",MID(IF($I260=Lists!$B$13,", office or commercial space","")&amp;IF($L260=Lists!$B$14,", size not sure","")&amp;IF($M260=Lists!$B$15,", not cleaned in a while",""),3,200))</f>
        <v/>
      </c>
      <c r="F260" s="28">
        <f>IF($A260="","",MID(IF($J260="",", bedrooms","")&amp;IF($K260="",", bathrooms","")&amp;IF($M260="",", condition","")&amp;IF($N260="",", which clean","")&amp;IF($O260="",", how often",""),3,200))</f>
        <v/>
      </c>
      <c r="G260" s="28">
        <f>IF($A260="","",MID(IF('Your rates'!$C$5="",", base price","")&amp;IF(AND($J260&lt;&gt;"",IFERROR(INDEX('Your rates'!$C$6:$C$11,MATCH($J260,'Your rates'!$B$6:$B$11,0))&amp;"","")=""),", bedrooms","")&amp;IF(AND($K260&lt;&gt;"",IFERROR(INDEX('Your rates'!$C$12:$C$17,MATCH($K260,'Your rates'!$B$12:$B$17,0))&amp;"","")=""),", bathrooms","")&amp;IF(AND($M260&lt;&gt;"",IFERROR(INDEX('Your rates'!$C$18:$C$21,MATCH($M260,'Your rates'!$B$18:$B$21,0))&amp;"","")=""),", condition","")&amp;IF(AND($N260&lt;&gt;"",IFERROR(INDEX('Your rates'!$C$22:$C$25,MATCH($N260,'Your rates'!$B$22:$B$25,0))&amp;"","")=""),", type of clean","")&amp;IF(AND($O260&lt;&gt;"",IFERROR(INDEX('Your rates'!$C$26:$C$30,MATCH($O260,'Your rates'!$B$26:$B$30,0))&amp;"","")=""),", how often",""),3,200))</f>
        <v/>
      </c>
      <c r="H260" s="28">
        <f>IF($A260="","",IF($P260="","",IF(LEN($P260)-LEN(SUBSTITUTE($P260,",",""))+1&gt;SUMPRODUCT(ISNUMBER(SEARCH('Your rates'!$B$31:$B$36,$P260))*1),"Extra not on your list","")))</f>
        <v/>
      </c>
      <c r="I260" s="26">
        <f>IFERROR(TRIM(INDEX(Requests!$A260:$AN260,MATCH(Lists!$B$4,Requests!$A$1:$AN$1,0))&amp;""),"")</f>
        <v/>
      </c>
      <c r="J260" s="26">
        <f>IFERROR(TRIM(INDEX(Requests!$A260:$AN260,MATCH(Lists!$B$5,Requests!$A$1:$AN$1,0))&amp;""),"")</f>
        <v/>
      </c>
      <c r="K260" s="26">
        <f>IFERROR(TRIM(INDEX(Requests!$A260:$AN260,MATCH(Lists!$B$6,Requests!$A$1:$AN$1,0))&amp;""),"")</f>
        <v/>
      </c>
      <c r="L260" s="26">
        <f>IFERROR(TRIM(INDEX(Requests!$A260:$AN260,MATCH(Lists!$B$7,Requests!$A$1:$AN$1,0))&amp;""),"")</f>
        <v/>
      </c>
      <c r="M260" s="26">
        <f>IFERROR(TRIM(INDEX(Requests!$A260:$AN260,MATCH(Lists!$B$8,Requests!$A$1:$AN$1,0))&amp;""),"")</f>
        <v/>
      </c>
      <c r="N260" s="26">
        <f>IFERROR(TRIM(INDEX(Requests!$A260:$AN260,MATCH(Lists!$B$9,Requests!$A$1:$AN$1,0))&amp;""),"")</f>
        <v/>
      </c>
      <c r="O260" s="26">
        <f>IFERROR(TRIM(INDEX(Requests!$A260:$AN260,MATCH(Lists!$B$11,Requests!$A$1:$AN$1,0))&amp;""),"")</f>
        <v/>
      </c>
      <c r="P260" s="26">
        <f>IFERROR(TRIM(INDEX(Requests!$A260:$AN260,MATCH(Lists!$B$10,Requests!$A$1:$AN$1,0))&amp;""),"")</f>
        <v/>
      </c>
      <c r="Q260" s="29">
        <f>IF($A260="","",IFERROR(N(INDEX('Your rates'!$C$6:$C$11,MATCH($J260,'Your rates'!$B$6:$B$11,0))),0))</f>
        <v/>
      </c>
      <c r="R260" s="29">
        <f>IF($A260="","",IFERROR(N(INDEX('Your rates'!$C$12:$C$17,MATCH($K260,'Your rates'!$B$12:$B$17,0))),0))</f>
        <v/>
      </c>
      <c r="S260" s="30">
        <f>IF($A260="","",IFERROR(IF(INDEX('Your rates'!$C$18:$C$21,MATCH($M260,'Your rates'!$B$18:$B$21,0))&amp;""="",1,INDEX('Your rates'!$C$18:$C$21,MATCH($M260,'Your rates'!$B$18:$B$21,0))),1))</f>
        <v/>
      </c>
      <c r="T260" s="30">
        <f>IF($A260="","",IFERROR(IF(INDEX('Your rates'!$C$22:$C$25,MATCH($N260,'Your rates'!$B$22:$B$25,0))&amp;""="",1,INDEX('Your rates'!$C$22:$C$25,MATCH($N260,'Your rates'!$B$22:$B$25,0))),1))</f>
        <v/>
      </c>
      <c r="U260" s="30">
        <f>IF($A260="","",IFERROR(IF(INDEX('Your rates'!$C$26:$C$30,MATCH($O260,'Your rates'!$B$26:$B$30,0))&amp;""="",1,INDEX('Your rates'!$C$26:$C$30,MATCH($O260,'Your rates'!$B$26:$B$30,0))),1))</f>
        <v/>
      </c>
      <c r="V260" s="29">
        <f>IF($A260="","",SUMPRODUCT(ISNUMBER(SEARCH('Your rates'!$B$31:$B$36,$P260))*'Your rates'!$C$31:$C$36))</f>
        <v/>
      </c>
    </row>
    <row r="261">
      <c r="A261" s="26">
        <f>IFERROR(TRIM(INDEX(Requests!$A261:$AN261,MATCH(Lists!$B$2,Requests!$A$1:$AN$1,0))&amp;""),"")</f>
        <v/>
      </c>
      <c r="B261" s="26">
        <f>IFERROR(TRIM(INDEX(Requests!$A261:$AN261,MATCH(Lists!$B$3,Requests!$A$1:$AN$1,0))&amp;""),"")</f>
        <v/>
      </c>
      <c r="C261" s="27">
        <f>IF(OR($A261="",$J261="",$K261="",$M261="",$N261="",'Your rates'!$C$5=""),"",ROUND(MAX(N('Your rates'!$C$37),('Your rates'!$C$5+$Q261+$R261)*$S261*$T261*$U261+$V261),2))</f>
        <v/>
      </c>
      <c r="D261" s="27">
        <f>IF(OR($C261="",N('Your rates'!$C$38)=0),"",ROUND($C261*'Your rates'!$C$38,2))</f>
        <v/>
      </c>
      <c r="E261" s="28">
        <f>IF($A261="","",MID(IF($I261=Lists!$B$13,", office or commercial space","")&amp;IF($L261=Lists!$B$14,", size not sure","")&amp;IF($M261=Lists!$B$15,", not cleaned in a while",""),3,200))</f>
        <v/>
      </c>
      <c r="F261" s="28">
        <f>IF($A261="","",MID(IF($J261="",", bedrooms","")&amp;IF($K261="",", bathrooms","")&amp;IF($M261="",", condition","")&amp;IF($N261="",", which clean","")&amp;IF($O261="",", how often",""),3,200))</f>
        <v/>
      </c>
      <c r="G261" s="28">
        <f>IF($A261="","",MID(IF('Your rates'!$C$5="",", base price","")&amp;IF(AND($J261&lt;&gt;"",IFERROR(INDEX('Your rates'!$C$6:$C$11,MATCH($J261,'Your rates'!$B$6:$B$11,0))&amp;"","")=""),", bedrooms","")&amp;IF(AND($K261&lt;&gt;"",IFERROR(INDEX('Your rates'!$C$12:$C$17,MATCH($K261,'Your rates'!$B$12:$B$17,0))&amp;"","")=""),", bathrooms","")&amp;IF(AND($M261&lt;&gt;"",IFERROR(INDEX('Your rates'!$C$18:$C$21,MATCH($M261,'Your rates'!$B$18:$B$21,0))&amp;"","")=""),", condition","")&amp;IF(AND($N261&lt;&gt;"",IFERROR(INDEX('Your rates'!$C$22:$C$25,MATCH($N261,'Your rates'!$B$22:$B$25,0))&amp;"","")=""),", type of clean","")&amp;IF(AND($O261&lt;&gt;"",IFERROR(INDEX('Your rates'!$C$26:$C$30,MATCH($O261,'Your rates'!$B$26:$B$30,0))&amp;"","")=""),", how often",""),3,200))</f>
        <v/>
      </c>
      <c r="H261" s="28">
        <f>IF($A261="","",IF($P261="","",IF(LEN($P261)-LEN(SUBSTITUTE($P261,",",""))+1&gt;SUMPRODUCT(ISNUMBER(SEARCH('Your rates'!$B$31:$B$36,$P261))*1),"Extra not on your list","")))</f>
        <v/>
      </c>
      <c r="I261" s="26">
        <f>IFERROR(TRIM(INDEX(Requests!$A261:$AN261,MATCH(Lists!$B$4,Requests!$A$1:$AN$1,0))&amp;""),"")</f>
        <v/>
      </c>
      <c r="J261" s="26">
        <f>IFERROR(TRIM(INDEX(Requests!$A261:$AN261,MATCH(Lists!$B$5,Requests!$A$1:$AN$1,0))&amp;""),"")</f>
        <v/>
      </c>
      <c r="K261" s="26">
        <f>IFERROR(TRIM(INDEX(Requests!$A261:$AN261,MATCH(Lists!$B$6,Requests!$A$1:$AN$1,0))&amp;""),"")</f>
        <v/>
      </c>
      <c r="L261" s="26">
        <f>IFERROR(TRIM(INDEX(Requests!$A261:$AN261,MATCH(Lists!$B$7,Requests!$A$1:$AN$1,0))&amp;""),"")</f>
        <v/>
      </c>
      <c r="M261" s="26">
        <f>IFERROR(TRIM(INDEX(Requests!$A261:$AN261,MATCH(Lists!$B$8,Requests!$A$1:$AN$1,0))&amp;""),"")</f>
        <v/>
      </c>
      <c r="N261" s="26">
        <f>IFERROR(TRIM(INDEX(Requests!$A261:$AN261,MATCH(Lists!$B$9,Requests!$A$1:$AN$1,0))&amp;""),"")</f>
        <v/>
      </c>
      <c r="O261" s="26">
        <f>IFERROR(TRIM(INDEX(Requests!$A261:$AN261,MATCH(Lists!$B$11,Requests!$A$1:$AN$1,0))&amp;""),"")</f>
        <v/>
      </c>
      <c r="P261" s="26">
        <f>IFERROR(TRIM(INDEX(Requests!$A261:$AN261,MATCH(Lists!$B$10,Requests!$A$1:$AN$1,0))&amp;""),"")</f>
        <v/>
      </c>
      <c r="Q261" s="29">
        <f>IF($A261="","",IFERROR(N(INDEX('Your rates'!$C$6:$C$11,MATCH($J261,'Your rates'!$B$6:$B$11,0))),0))</f>
        <v/>
      </c>
      <c r="R261" s="29">
        <f>IF($A261="","",IFERROR(N(INDEX('Your rates'!$C$12:$C$17,MATCH($K261,'Your rates'!$B$12:$B$17,0))),0))</f>
        <v/>
      </c>
      <c r="S261" s="30">
        <f>IF($A261="","",IFERROR(IF(INDEX('Your rates'!$C$18:$C$21,MATCH($M261,'Your rates'!$B$18:$B$21,0))&amp;""="",1,INDEX('Your rates'!$C$18:$C$21,MATCH($M261,'Your rates'!$B$18:$B$21,0))),1))</f>
        <v/>
      </c>
      <c r="T261" s="30">
        <f>IF($A261="","",IFERROR(IF(INDEX('Your rates'!$C$22:$C$25,MATCH($N261,'Your rates'!$B$22:$B$25,0))&amp;""="",1,INDEX('Your rates'!$C$22:$C$25,MATCH($N261,'Your rates'!$B$22:$B$25,0))),1))</f>
        <v/>
      </c>
      <c r="U261" s="30">
        <f>IF($A261="","",IFERROR(IF(INDEX('Your rates'!$C$26:$C$30,MATCH($O261,'Your rates'!$B$26:$B$30,0))&amp;""="",1,INDEX('Your rates'!$C$26:$C$30,MATCH($O261,'Your rates'!$B$26:$B$30,0))),1))</f>
        <v/>
      </c>
      <c r="V261" s="29">
        <f>IF($A261="","",SUMPRODUCT(ISNUMBER(SEARCH('Your rates'!$B$31:$B$36,$P261))*'Your rates'!$C$31:$C$36))</f>
        <v/>
      </c>
    </row>
    <row r="262">
      <c r="A262" s="26">
        <f>IFERROR(TRIM(INDEX(Requests!$A262:$AN262,MATCH(Lists!$B$2,Requests!$A$1:$AN$1,0))&amp;""),"")</f>
        <v/>
      </c>
      <c r="B262" s="26">
        <f>IFERROR(TRIM(INDEX(Requests!$A262:$AN262,MATCH(Lists!$B$3,Requests!$A$1:$AN$1,0))&amp;""),"")</f>
        <v/>
      </c>
      <c r="C262" s="27">
        <f>IF(OR($A262="",$J262="",$K262="",$M262="",$N262="",'Your rates'!$C$5=""),"",ROUND(MAX(N('Your rates'!$C$37),('Your rates'!$C$5+$Q262+$R262)*$S262*$T262*$U262+$V262),2))</f>
        <v/>
      </c>
      <c r="D262" s="27">
        <f>IF(OR($C262="",N('Your rates'!$C$38)=0),"",ROUND($C262*'Your rates'!$C$38,2))</f>
        <v/>
      </c>
      <c r="E262" s="28">
        <f>IF($A262="","",MID(IF($I262=Lists!$B$13,", office or commercial space","")&amp;IF($L262=Lists!$B$14,", size not sure","")&amp;IF($M262=Lists!$B$15,", not cleaned in a while",""),3,200))</f>
        <v/>
      </c>
      <c r="F262" s="28">
        <f>IF($A262="","",MID(IF($J262="",", bedrooms","")&amp;IF($K262="",", bathrooms","")&amp;IF($M262="",", condition","")&amp;IF($N262="",", which clean","")&amp;IF($O262="",", how often",""),3,200))</f>
        <v/>
      </c>
      <c r="G262" s="28">
        <f>IF($A262="","",MID(IF('Your rates'!$C$5="",", base price","")&amp;IF(AND($J262&lt;&gt;"",IFERROR(INDEX('Your rates'!$C$6:$C$11,MATCH($J262,'Your rates'!$B$6:$B$11,0))&amp;"","")=""),", bedrooms","")&amp;IF(AND($K262&lt;&gt;"",IFERROR(INDEX('Your rates'!$C$12:$C$17,MATCH($K262,'Your rates'!$B$12:$B$17,0))&amp;"","")=""),", bathrooms","")&amp;IF(AND($M262&lt;&gt;"",IFERROR(INDEX('Your rates'!$C$18:$C$21,MATCH($M262,'Your rates'!$B$18:$B$21,0))&amp;"","")=""),", condition","")&amp;IF(AND($N262&lt;&gt;"",IFERROR(INDEX('Your rates'!$C$22:$C$25,MATCH($N262,'Your rates'!$B$22:$B$25,0))&amp;"","")=""),", type of clean","")&amp;IF(AND($O262&lt;&gt;"",IFERROR(INDEX('Your rates'!$C$26:$C$30,MATCH($O262,'Your rates'!$B$26:$B$30,0))&amp;"","")=""),", how often",""),3,200))</f>
        <v/>
      </c>
      <c r="H262" s="28">
        <f>IF($A262="","",IF($P262="","",IF(LEN($P262)-LEN(SUBSTITUTE($P262,",",""))+1&gt;SUMPRODUCT(ISNUMBER(SEARCH('Your rates'!$B$31:$B$36,$P262))*1),"Extra not on your list","")))</f>
        <v/>
      </c>
      <c r="I262" s="26">
        <f>IFERROR(TRIM(INDEX(Requests!$A262:$AN262,MATCH(Lists!$B$4,Requests!$A$1:$AN$1,0))&amp;""),"")</f>
        <v/>
      </c>
      <c r="J262" s="26">
        <f>IFERROR(TRIM(INDEX(Requests!$A262:$AN262,MATCH(Lists!$B$5,Requests!$A$1:$AN$1,0))&amp;""),"")</f>
        <v/>
      </c>
      <c r="K262" s="26">
        <f>IFERROR(TRIM(INDEX(Requests!$A262:$AN262,MATCH(Lists!$B$6,Requests!$A$1:$AN$1,0))&amp;""),"")</f>
        <v/>
      </c>
      <c r="L262" s="26">
        <f>IFERROR(TRIM(INDEX(Requests!$A262:$AN262,MATCH(Lists!$B$7,Requests!$A$1:$AN$1,0))&amp;""),"")</f>
        <v/>
      </c>
      <c r="M262" s="26">
        <f>IFERROR(TRIM(INDEX(Requests!$A262:$AN262,MATCH(Lists!$B$8,Requests!$A$1:$AN$1,0))&amp;""),"")</f>
        <v/>
      </c>
      <c r="N262" s="26">
        <f>IFERROR(TRIM(INDEX(Requests!$A262:$AN262,MATCH(Lists!$B$9,Requests!$A$1:$AN$1,0))&amp;""),"")</f>
        <v/>
      </c>
      <c r="O262" s="26">
        <f>IFERROR(TRIM(INDEX(Requests!$A262:$AN262,MATCH(Lists!$B$11,Requests!$A$1:$AN$1,0))&amp;""),"")</f>
        <v/>
      </c>
      <c r="P262" s="26">
        <f>IFERROR(TRIM(INDEX(Requests!$A262:$AN262,MATCH(Lists!$B$10,Requests!$A$1:$AN$1,0))&amp;""),"")</f>
        <v/>
      </c>
      <c r="Q262" s="29">
        <f>IF($A262="","",IFERROR(N(INDEX('Your rates'!$C$6:$C$11,MATCH($J262,'Your rates'!$B$6:$B$11,0))),0))</f>
        <v/>
      </c>
      <c r="R262" s="29">
        <f>IF($A262="","",IFERROR(N(INDEX('Your rates'!$C$12:$C$17,MATCH($K262,'Your rates'!$B$12:$B$17,0))),0))</f>
        <v/>
      </c>
      <c r="S262" s="30">
        <f>IF($A262="","",IFERROR(IF(INDEX('Your rates'!$C$18:$C$21,MATCH($M262,'Your rates'!$B$18:$B$21,0))&amp;""="",1,INDEX('Your rates'!$C$18:$C$21,MATCH($M262,'Your rates'!$B$18:$B$21,0))),1))</f>
        <v/>
      </c>
      <c r="T262" s="30">
        <f>IF($A262="","",IFERROR(IF(INDEX('Your rates'!$C$22:$C$25,MATCH($N262,'Your rates'!$B$22:$B$25,0))&amp;""="",1,INDEX('Your rates'!$C$22:$C$25,MATCH($N262,'Your rates'!$B$22:$B$25,0))),1))</f>
        <v/>
      </c>
      <c r="U262" s="30">
        <f>IF($A262="","",IFERROR(IF(INDEX('Your rates'!$C$26:$C$30,MATCH($O262,'Your rates'!$B$26:$B$30,0))&amp;""="",1,INDEX('Your rates'!$C$26:$C$30,MATCH($O262,'Your rates'!$B$26:$B$30,0))),1))</f>
        <v/>
      </c>
      <c r="V262" s="29">
        <f>IF($A262="","",SUMPRODUCT(ISNUMBER(SEARCH('Your rates'!$B$31:$B$36,$P262))*'Your rates'!$C$31:$C$36))</f>
        <v/>
      </c>
    </row>
    <row r="263">
      <c r="A263" s="26">
        <f>IFERROR(TRIM(INDEX(Requests!$A263:$AN263,MATCH(Lists!$B$2,Requests!$A$1:$AN$1,0))&amp;""),"")</f>
        <v/>
      </c>
      <c r="B263" s="26">
        <f>IFERROR(TRIM(INDEX(Requests!$A263:$AN263,MATCH(Lists!$B$3,Requests!$A$1:$AN$1,0))&amp;""),"")</f>
        <v/>
      </c>
      <c r="C263" s="27">
        <f>IF(OR($A263="",$J263="",$K263="",$M263="",$N263="",'Your rates'!$C$5=""),"",ROUND(MAX(N('Your rates'!$C$37),('Your rates'!$C$5+$Q263+$R263)*$S263*$T263*$U263+$V263),2))</f>
        <v/>
      </c>
      <c r="D263" s="27">
        <f>IF(OR($C263="",N('Your rates'!$C$38)=0),"",ROUND($C263*'Your rates'!$C$38,2))</f>
        <v/>
      </c>
      <c r="E263" s="28">
        <f>IF($A263="","",MID(IF($I263=Lists!$B$13,", office or commercial space","")&amp;IF($L263=Lists!$B$14,", size not sure","")&amp;IF($M263=Lists!$B$15,", not cleaned in a while",""),3,200))</f>
        <v/>
      </c>
      <c r="F263" s="28">
        <f>IF($A263="","",MID(IF($J263="",", bedrooms","")&amp;IF($K263="",", bathrooms","")&amp;IF($M263="",", condition","")&amp;IF($N263="",", which clean","")&amp;IF($O263="",", how often",""),3,200))</f>
        <v/>
      </c>
      <c r="G263" s="28">
        <f>IF($A263="","",MID(IF('Your rates'!$C$5="",", base price","")&amp;IF(AND($J263&lt;&gt;"",IFERROR(INDEX('Your rates'!$C$6:$C$11,MATCH($J263,'Your rates'!$B$6:$B$11,0))&amp;"","")=""),", bedrooms","")&amp;IF(AND($K263&lt;&gt;"",IFERROR(INDEX('Your rates'!$C$12:$C$17,MATCH($K263,'Your rates'!$B$12:$B$17,0))&amp;"","")=""),", bathrooms","")&amp;IF(AND($M263&lt;&gt;"",IFERROR(INDEX('Your rates'!$C$18:$C$21,MATCH($M263,'Your rates'!$B$18:$B$21,0))&amp;"","")=""),", condition","")&amp;IF(AND($N263&lt;&gt;"",IFERROR(INDEX('Your rates'!$C$22:$C$25,MATCH($N263,'Your rates'!$B$22:$B$25,0))&amp;"","")=""),", type of clean","")&amp;IF(AND($O263&lt;&gt;"",IFERROR(INDEX('Your rates'!$C$26:$C$30,MATCH($O263,'Your rates'!$B$26:$B$30,0))&amp;"","")=""),", how often",""),3,200))</f>
        <v/>
      </c>
      <c r="H263" s="28">
        <f>IF($A263="","",IF($P263="","",IF(LEN($P263)-LEN(SUBSTITUTE($P263,",",""))+1&gt;SUMPRODUCT(ISNUMBER(SEARCH('Your rates'!$B$31:$B$36,$P263))*1),"Extra not on your list","")))</f>
        <v/>
      </c>
      <c r="I263" s="26">
        <f>IFERROR(TRIM(INDEX(Requests!$A263:$AN263,MATCH(Lists!$B$4,Requests!$A$1:$AN$1,0))&amp;""),"")</f>
        <v/>
      </c>
      <c r="J263" s="26">
        <f>IFERROR(TRIM(INDEX(Requests!$A263:$AN263,MATCH(Lists!$B$5,Requests!$A$1:$AN$1,0))&amp;""),"")</f>
        <v/>
      </c>
      <c r="K263" s="26">
        <f>IFERROR(TRIM(INDEX(Requests!$A263:$AN263,MATCH(Lists!$B$6,Requests!$A$1:$AN$1,0))&amp;""),"")</f>
        <v/>
      </c>
      <c r="L263" s="26">
        <f>IFERROR(TRIM(INDEX(Requests!$A263:$AN263,MATCH(Lists!$B$7,Requests!$A$1:$AN$1,0))&amp;""),"")</f>
        <v/>
      </c>
      <c r="M263" s="26">
        <f>IFERROR(TRIM(INDEX(Requests!$A263:$AN263,MATCH(Lists!$B$8,Requests!$A$1:$AN$1,0))&amp;""),"")</f>
        <v/>
      </c>
      <c r="N263" s="26">
        <f>IFERROR(TRIM(INDEX(Requests!$A263:$AN263,MATCH(Lists!$B$9,Requests!$A$1:$AN$1,0))&amp;""),"")</f>
        <v/>
      </c>
      <c r="O263" s="26">
        <f>IFERROR(TRIM(INDEX(Requests!$A263:$AN263,MATCH(Lists!$B$11,Requests!$A$1:$AN$1,0))&amp;""),"")</f>
        <v/>
      </c>
      <c r="P263" s="26">
        <f>IFERROR(TRIM(INDEX(Requests!$A263:$AN263,MATCH(Lists!$B$10,Requests!$A$1:$AN$1,0))&amp;""),"")</f>
        <v/>
      </c>
      <c r="Q263" s="29">
        <f>IF($A263="","",IFERROR(N(INDEX('Your rates'!$C$6:$C$11,MATCH($J263,'Your rates'!$B$6:$B$11,0))),0))</f>
        <v/>
      </c>
      <c r="R263" s="29">
        <f>IF($A263="","",IFERROR(N(INDEX('Your rates'!$C$12:$C$17,MATCH($K263,'Your rates'!$B$12:$B$17,0))),0))</f>
        <v/>
      </c>
      <c r="S263" s="30">
        <f>IF($A263="","",IFERROR(IF(INDEX('Your rates'!$C$18:$C$21,MATCH($M263,'Your rates'!$B$18:$B$21,0))&amp;""="",1,INDEX('Your rates'!$C$18:$C$21,MATCH($M263,'Your rates'!$B$18:$B$21,0))),1))</f>
        <v/>
      </c>
      <c r="T263" s="30">
        <f>IF($A263="","",IFERROR(IF(INDEX('Your rates'!$C$22:$C$25,MATCH($N263,'Your rates'!$B$22:$B$25,0))&amp;""="",1,INDEX('Your rates'!$C$22:$C$25,MATCH($N263,'Your rates'!$B$22:$B$25,0))),1))</f>
        <v/>
      </c>
      <c r="U263" s="30">
        <f>IF($A263="","",IFERROR(IF(INDEX('Your rates'!$C$26:$C$30,MATCH($O263,'Your rates'!$B$26:$B$30,0))&amp;""="",1,INDEX('Your rates'!$C$26:$C$30,MATCH($O263,'Your rates'!$B$26:$B$30,0))),1))</f>
        <v/>
      </c>
      <c r="V263" s="29">
        <f>IF($A263="","",SUMPRODUCT(ISNUMBER(SEARCH('Your rates'!$B$31:$B$36,$P263))*'Your rates'!$C$31:$C$36))</f>
        <v/>
      </c>
    </row>
    <row r="264">
      <c r="A264" s="26">
        <f>IFERROR(TRIM(INDEX(Requests!$A264:$AN264,MATCH(Lists!$B$2,Requests!$A$1:$AN$1,0))&amp;""),"")</f>
        <v/>
      </c>
      <c r="B264" s="26">
        <f>IFERROR(TRIM(INDEX(Requests!$A264:$AN264,MATCH(Lists!$B$3,Requests!$A$1:$AN$1,0))&amp;""),"")</f>
        <v/>
      </c>
      <c r="C264" s="27">
        <f>IF(OR($A264="",$J264="",$K264="",$M264="",$N264="",'Your rates'!$C$5=""),"",ROUND(MAX(N('Your rates'!$C$37),('Your rates'!$C$5+$Q264+$R264)*$S264*$T264*$U264+$V264),2))</f>
        <v/>
      </c>
      <c r="D264" s="27">
        <f>IF(OR($C264="",N('Your rates'!$C$38)=0),"",ROUND($C264*'Your rates'!$C$38,2))</f>
        <v/>
      </c>
      <c r="E264" s="28">
        <f>IF($A264="","",MID(IF($I264=Lists!$B$13,", office or commercial space","")&amp;IF($L264=Lists!$B$14,", size not sure","")&amp;IF($M264=Lists!$B$15,", not cleaned in a while",""),3,200))</f>
        <v/>
      </c>
      <c r="F264" s="28">
        <f>IF($A264="","",MID(IF($J264="",", bedrooms","")&amp;IF($K264="",", bathrooms","")&amp;IF($M264="",", condition","")&amp;IF($N264="",", which clean","")&amp;IF($O264="",", how often",""),3,200))</f>
        <v/>
      </c>
      <c r="G264" s="28">
        <f>IF($A264="","",MID(IF('Your rates'!$C$5="",", base price","")&amp;IF(AND($J264&lt;&gt;"",IFERROR(INDEX('Your rates'!$C$6:$C$11,MATCH($J264,'Your rates'!$B$6:$B$11,0))&amp;"","")=""),", bedrooms","")&amp;IF(AND($K264&lt;&gt;"",IFERROR(INDEX('Your rates'!$C$12:$C$17,MATCH($K264,'Your rates'!$B$12:$B$17,0))&amp;"","")=""),", bathrooms","")&amp;IF(AND($M264&lt;&gt;"",IFERROR(INDEX('Your rates'!$C$18:$C$21,MATCH($M264,'Your rates'!$B$18:$B$21,0))&amp;"","")=""),", condition","")&amp;IF(AND($N264&lt;&gt;"",IFERROR(INDEX('Your rates'!$C$22:$C$25,MATCH($N264,'Your rates'!$B$22:$B$25,0))&amp;"","")=""),", type of clean","")&amp;IF(AND($O264&lt;&gt;"",IFERROR(INDEX('Your rates'!$C$26:$C$30,MATCH($O264,'Your rates'!$B$26:$B$30,0))&amp;"","")=""),", how often",""),3,200))</f>
        <v/>
      </c>
      <c r="H264" s="28">
        <f>IF($A264="","",IF($P264="","",IF(LEN($P264)-LEN(SUBSTITUTE($P264,",",""))+1&gt;SUMPRODUCT(ISNUMBER(SEARCH('Your rates'!$B$31:$B$36,$P264))*1),"Extra not on your list","")))</f>
        <v/>
      </c>
      <c r="I264" s="26">
        <f>IFERROR(TRIM(INDEX(Requests!$A264:$AN264,MATCH(Lists!$B$4,Requests!$A$1:$AN$1,0))&amp;""),"")</f>
        <v/>
      </c>
      <c r="J264" s="26">
        <f>IFERROR(TRIM(INDEX(Requests!$A264:$AN264,MATCH(Lists!$B$5,Requests!$A$1:$AN$1,0))&amp;""),"")</f>
        <v/>
      </c>
      <c r="K264" s="26">
        <f>IFERROR(TRIM(INDEX(Requests!$A264:$AN264,MATCH(Lists!$B$6,Requests!$A$1:$AN$1,0))&amp;""),"")</f>
        <v/>
      </c>
      <c r="L264" s="26">
        <f>IFERROR(TRIM(INDEX(Requests!$A264:$AN264,MATCH(Lists!$B$7,Requests!$A$1:$AN$1,0))&amp;""),"")</f>
        <v/>
      </c>
      <c r="M264" s="26">
        <f>IFERROR(TRIM(INDEX(Requests!$A264:$AN264,MATCH(Lists!$B$8,Requests!$A$1:$AN$1,0))&amp;""),"")</f>
        <v/>
      </c>
      <c r="N264" s="26">
        <f>IFERROR(TRIM(INDEX(Requests!$A264:$AN264,MATCH(Lists!$B$9,Requests!$A$1:$AN$1,0))&amp;""),"")</f>
        <v/>
      </c>
      <c r="O264" s="26">
        <f>IFERROR(TRIM(INDEX(Requests!$A264:$AN264,MATCH(Lists!$B$11,Requests!$A$1:$AN$1,0))&amp;""),"")</f>
        <v/>
      </c>
      <c r="P264" s="26">
        <f>IFERROR(TRIM(INDEX(Requests!$A264:$AN264,MATCH(Lists!$B$10,Requests!$A$1:$AN$1,0))&amp;""),"")</f>
        <v/>
      </c>
      <c r="Q264" s="29">
        <f>IF($A264="","",IFERROR(N(INDEX('Your rates'!$C$6:$C$11,MATCH($J264,'Your rates'!$B$6:$B$11,0))),0))</f>
        <v/>
      </c>
      <c r="R264" s="29">
        <f>IF($A264="","",IFERROR(N(INDEX('Your rates'!$C$12:$C$17,MATCH($K264,'Your rates'!$B$12:$B$17,0))),0))</f>
        <v/>
      </c>
      <c r="S264" s="30">
        <f>IF($A264="","",IFERROR(IF(INDEX('Your rates'!$C$18:$C$21,MATCH($M264,'Your rates'!$B$18:$B$21,0))&amp;""="",1,INDEX('Your rates'!$C$18:$C$21,MATCH($M264,'Your rates'!$B$18:$B$21,0))),1))</f>
        <v/>
      </c>
      <c r="T264" s="30">
        <f>IF($A264="","",IFERROR(IF(INDEX('Your rates'!$C$22:$C$25,MATCH($N264,'Your rates'!$B$22:$B$25,0))&amp;""="",1,INDEX('Your rates'!$C$22:$C$25,MATCH($N264,'Your rates'!$B$22:$B$25,0))),1))</f>
        <v/>
      </c>
      <c r="U264" s="30">
        <f>IF($A264="","",IFERROR(IF(INDEX('Your rates'!$C$26:$C$30,MATCH($O264,'Your rates'!$B$26:$B$30,0))&amp;""="",1,INDEX('Your rates'!$C$26:$C$30,MATCH($O264,'Your rates'!$B$26:$B$30,0))),1))</f>
        <v/>
      </c>
      <c r="V264" s="29">
        <f>IF($A264="","",SUMPRODUCT(ISNUMBER(SEARCH('Your rates'!$B$31:$B$36,$P264))*'Your rates'!$C$31:$C$36))</f>
        <v/>
      </c>
    </row>
    <row r="265">
      <c r="A265" s="26">
        <f>IFERROR(TRIM(INDEX(Requests!$A265:$AN265,MATCH(Lists!$B$2,Requests!$A$1:$AN$1,0))&amp;""),"")</f>
        <v/>
      </c>
      <c r="B265" s="26">
        <f>IFERROR(TRIM(INDEX(Requests!$A265:$AN265,MATCH(Lists!$B$3,Requests!$A$1:$AN$1,0))&amp;""),"")</f>
        <v/>
      </c>
      <c r="C265" s="27">
        <f>IF(OR($A265="",$J265="",$K265="",$M265="",$N265="",'Your rates'!$C$5=""),"",ROUND(MAX(N('Your rates'!$C$37),('Your rates'!$C$5+$Q265+$R265)*$S265*$T265*$U265+$V265),2))</f>
        <v/>
      </c>
      <c r="D265" s="27">
        <f>IF(OR($C265="",N('Your rates'!$C$38)=0),"",ROUND($C265*'Your rates'!$C$38,2))</f>
        <v/>
      </c>
      <c r="E265" s="28">
        <f>IF($A265="","",MID(IF($I265=Lists!$B$13,", office or commercial space","")&amp;IF($L265=Lists!$B$14,", size not sure","")&amp;IF($M265=Lists!$B$15,", not cleaned in a while",""),3,200))</f>
        <v/>
      </c>
      <c r="F265" s="28">
        <f>IF($A265="","",MID(IF($J265="",", bedrooms","")&amp;IF($K265="",", bathrooms","")&amp;IF($M265="",", condition","")&amp;IF($N265="",", which clean","")&amp;IF($O265="",", how often",""),3,200))</f>
        <v/>
      </c>
      <c r="G265" s="28">
        <f>IF($A265="","",MID(IF('Your rates'!$C$5="",", base price","")&amp;IF(AND($J265&lt;&gt;"",IFERROR(INDEX('Your rates'!$C$6:$C$11,MATCH($J265,'Your rates'!$B$6:$B$11,0))&amp;"","")=""),", bedrooms","")&amp;IF(AND($K265&lt;&gt;"",IFERROR(INDEX('Your rates'!$C$12:$C$17,MATCH($K265,'Your rates'!$B$12:$B$17,0))&amp;"","")=""),", bathrooms","")&amp;IF(AND($M265&lt;&gt;"",IFERROR(INDEX('Your rates'!$C$18:$C$21,MATCH($M265,'Your rates'!$B$18:$B$21,0))&amp;"","")=""),", condition","")&amp;IF(AND($N265&lt;&gt;"",IFERROR(INDEX('Your rates'!$C$22:$C$25,MATCH($N265,'Your rates'!$B$22:$B$25,0))&amp;"","")=""),", type of clean","")&amp;IF(AND($O265&lt;&gt;"",IFERROR(INDEX('Your rates'!$C$26:$C$30,MATCH($O265,'Your rates'!$B$26:$B$30,0))&amp;"","")=""),", how often",""),3,200))</f>
        <v/>
      </c>
      <c r="H265" s="28">
        <f>IF($A265="","",IF($P265="","",IF(LEN($P265)-LEN(SUBSTITUTE($P265,",",""))+1&gt;SUMPRODUCT(ISNUMBER(SEARCH('Your rates'!$B$31:$B$36,$P265))*1),"Extra not on your list","")))</f>
        <v/>
      </c>
      <c r="I265" s="26">
        <f>IFERROR(TRIM(INDEX(Requests!$A265:$AN265,MATCH(Lists!$B$4,Requests!$A$1:$AN$1,0))&amp;""),"")</f>
        <v/>
      </c>
      <c r="J265" s="26">
        <f>IFERROR(TRIM(INDEX(Requests!$A265:$AN265,MATCH(Lists!$B$5,Requests!$A$1:$AN$1,0))&amp;""),"")</f>
        <v/>
      </c>
      <c r="K265" s="26">
        <f>IFERROR(TRIM(INDEX(Requests!$A265:$AN265,MATCH(Lists!$B$6,Requests!$A$1:$AN$1,0))&amp;""),"")</f>
        <v/>
      </c>
      <c r="L265" s="26">
        <f>IFERROR(TRIM(INDEX(Requests!$A265:$AN265,MATCH(Lists!$B$7,Requests!$A$1:$AN$1,0))&amp;""),"")</f>
        <v/>
      </c>
      <c r="M265" s="26">
        <f>IFERROR(TRIM(INDEX(Requests!$A265:$AN265,MATCH(Lists!$B$8,Requests!$A$1:$AN$1,0))&amp;""),"")</f>
        <v/>
      </c>
      <c r="N265" s="26">
        <f>IFERROR(TRIM(INDEX(Requests!$A265:$AN265,MATCH(Lists!$B$9,Requests!$A$1:$AN$1,0))&amp;""),"")</f>
        <v/>
      </c>
      <c r="O265" s="26">
        <f>IFERROR(TRIM(INDEX(Requests!$A265:$AN265,MATCH(Lists!$B$11,Requests!$A$1:$AN$1,0))&amp;""),"")</f>
        <v/>
      </c>
      <c r="P265" s="26">
        <f>IFERROR(TRIM(INDEX(Requests!$A265:$AN265,MATCH(Lists!$B$10,Requests!$A$1:$AN$1,0))&amp;""),"")</f>
        <v/>
      </c>
      <c r="Q265" s="29">
        <f>IF($A265="","",IFERROR(N(INDEX('Your rates'!$C$6:$C$11,MATCH($J265,'Your rates'!$B$6:$B$11,0))),0))</f>
        <v/>
      </c>
      <c r="R265" s="29">
        <f>IF($A265="","",IFERROR(N(INDEX('Your rates'!$C$12:$C$17,MATCH($K265,'Your rates'!$B$12:$B$17,0))),0))</f>
        <v/>
      </c>
      <c r="S265" s="30">
        <f>IF($A265="","",IFERROR(IF(INDEX('Your rates'!$C$18:$C$21,MATCH($M265,'Your rates'!$B$18:$B$21,0))&amp;""="",1,INDEX('Your rates'!$C$18:$C$21,MATCH($M265,'Your rates'!$B$18:$B$21,0))),1))</f>
        <v/>
      </c>
      <c r="T265" s="30">
        <f>IF($A265="","",IFERROR(IF(INDEX('Your rates'!$C$22:$C$25,MATCH($N265,'Your rates'!$B$22:$B$25,0))&amp;""="",1,INDEX('Your rates'!$C$22:$C$25,MATCH($N265,'Your rates'!$B$22:$B$25,0))),1))</f>
        <v/>
      </c>
      <c r="U265" s="30">
        <f>IF($A265="","",IFERROR(IF(INDEX('Your rates'!$C$26:$C$30,MATCH($O265,'Your rates'!$B$26:$B$30,0))&amp;""="",1,INDEX('Your rates'!$C$26:$C$30,MATCH($O265,'Your rates'!$B$26:$B$30,0))),1))</f>
        <v/>
      </c>
      <c r="V265" s="29">
        <f>IF($A265="","",SUMPRODUCT(ISNUMBER(SEARCH('Your rates'!$B$31:$B$36,$P265))*'Your rates'!$C$31:$C$36))</f>
        <v/>
      </c>
    </row>
    <row r="266">
      <c r="A266" s="26">
        <f>IFERROR(TRIM(INDEX(Requests!$A266:$AN266,MATCH(Lists!$B$2,Requests!$A$1:$AN$1,0))&amp;""),"")</f>
        <v/>
      </c>
      <c r="B266" s="26">
        <f>IFERROR(TRIM(INDEX(Requests!$A266:$AN266,MATCH(Lists!$B$3,Requests!$A$1:$AN$1,0))&amp;""),"")</f>
        <v/>
      </c>
      <c r="C266" s="27">
        <f>IF(OR($A266="",$J266="",$K266="",$M266="",$N266="",'Your rates'!$C$5=""),"",ROUND(MAX(N('Your rates'!$C$37),('Your rates'!$C$5+$Q266+$R266)*$S266*$T266*$U266+$V266),2))</f>
        <v/>
      </c>
      <c r="D266" s="27">
        <f>IF(OR($C266="",N('Your rates'!$C$38)=0),"",ROUND($C266*'Your rates'!$C$38,2))</f>
        <v/>
      </c>
      <c r="E266" s="28">
        <f>IF($A266="","",MID(IF($I266=Lists!$B$13,", office or commercial space","")&amp;IF($L266=Lists!$B$14,", size not sure","")&amp;IF($M266=Lists!$B$15,", not cleaned in a while",""),3,200))</f>
        <v/>
      </c>
      <c r="F266" s="28">
        <f>IF($A266="","",MID(IF($J266="",", bedrooms","")&amp;IF($K266="",", bathrooms","")&amp;IF($M266="",", condition","")&amp;IF($N266="",", which clean","")&amp;IF($O266="",", how often",""),3,200))</f>
        <v/>
      </c>
      <c r="G266" s="28">
        <f>IF($A266="","",MID(IF('Your rates'!$C$5="",", base price","")&amp;IF(AND($J266&lt;&gt;"",IFERROR(INDEX('Your rates'!$C$6:$C$11,MATCH($J266,'Your rates'!$B$6:$B$11,0))&amp;"","")=""),", bedrooms","")&amp;IF(AND($K266&lt;&gt;"",IFERROR(INDEX('Your rates'!$C$12:$C$17,MATCH($K266,'Your rates'!$B$12:$B$17,0))&amp;"","")=""),", bathrooms","")&amp;IF(AND($M266&lt;&gt;"",IFERROR(INDEX('Your rates'!$C$18:$C$21,MATCH($M266,'Your rates'!$B$18:$B$21,0))&amp;"","")=""),", condition","")&amp;IF(AND($N266&lt;&gt;"",IFERROR(INDEX('Your rates'!$C$22:$C$25,MATCH($N266,'Your rates'!$B$22:$B$25,0))&amp;"","")=""),", type of clean","")&amp;IF(AND($O266&lt;&gt;"",IFERROR(INDEX('Your rates'!$C$26:$C$30,MATCH($O266,'Your rates'!$B$26:$B$30,0))&amp;"","")=""),", how often",""),3,200))</f>
        <v/>
      </c>
      <c r="H266" s="28">
        <f>IF($A266="","",IF($P266="","",IF(LEN($P266)-LEN(SUBSTITUTE($P266,",",""))+1&gt;SUMPRODUCT(ISNUMBER(SEARCH('Your rates'!$B$31:$B$36,$P266))*1),"Extra not on your list","")))</f>
        <v/>
      </c>
      <c r="I266" s="26">
        <f>IFERROR(TRIM(INDEX(Requests!$A266:$AN266,MATCH(Lists!$B$4,Requests!$A$1:$AN$1,0))&amp;""),"")</f>
        <v/>
      </c>
      <c r="J266" s="26">
        <f>IFERROR(TRIM(INDEX(Requests!$A266:$AN266,MATCH(Lists!$B$5,Requests!$A$1:$AN$1,0))&amp;""),"")</f>
        <v/>
      </c>
      <c r="K266" s="26">
        <f>IFERROR(TRIM(INDEX(Requests!$A266:$AN266,MATCH(Lists!$B$6,Requests!$A$1:$AN$1,0))&amp;""),"")</f>
        <v/>
      </c>
      <c r="L266" s="26">
        <f>IFERROR(TRIM(INDEX(Requests!$A266:$AN266,MATCH(Lists!$B$7,Requests!$A$1:$AN$1,0))&amp;""),"")</f>
        <v/>
      </c>
      <c r="M266" s="26">
        <f>IFERROR(TRIM(INDEX(Requests!$A266:$AN266,MATCH(Lists!$B$8,Requests!$A$1:$AN$1,0))&amp;""),"")</f>
        <v/>
      </c>
      <c r="N266" s="26">
        <f>IFERROR(TRIM(INDEX(Requests!$A266:$AN266,MATCH(Lists!$B$9,Requests!$A$1:$AN$1,0))&amp;""),"")</f>
        <v/>
      </c>
      <c r="O266" s="26">
        <f>IFERROR(TRIM(INDEX(Requests!$A266:$AN266,MATCH(Lists!$B$11,Requests!$A$1:$AN$1,0))&amp;""),"")</f>
        <v/>
      </c>
      <c r="P266" s="26">
        <f>IFERROR(TRIM(INDEX(Requests!$A266:$AN266,MATCH(Lists!$B$10,Requests!$A$1:$AN$1,0))&amp;""),"")</f>
        <v/>
      </c>
      <c r="Q266" s="29">
        <f>IF($A266="","",IFERROR(N(INDEX('Your rates'!$C$6:$C$11,MATCH($J266,'Your rates'!$B$6:$B$11,0))),0))</f>
        <v/>
      </c>
      <c r="R266" s="29">
        <f>IF($A266="","",IFERROR(N(INDEX('Your rates'!$C$12:$C$17,MATCH($K266,'Your rates'!$B$12:$B$17,0))),0))</f>
        <v/>
      </c>
      <c r="S266" s="30">
        <f>IF($A266="","",IFERROR(IF(INDEX('Your rates'!$C$18:$C$21,MATCH($M266,'Your rates'!$B$18:$B$21,0))&amp;""="",1,INDEX('Your rates'!$C$18:$C$21,MATCH($M266,'Your rates'!$B$18:$B$21,0))),1))</f>
        <v/>
      </c>
      <c r="T266" s="30">
        <f>IF($A266="","",IFERROR(IF(INDEX('Your rates'!$C$22:$C$25,MATCH($N266,'Your rates'!$B$22:$B$25,0))&amp;""="",1,INDEX('Your rates'!$C$22:$C$25,MATCH($N266,'Your rates'!$B$22:$B$25,0))),1))</f>
        <v/>
      </c>
      <c r="U266" s="30">
        <f>IF($A266="","",IFERROR(IF(INDEX('Your rates'!$C$26:$C$30,MATCH($O266,'Your rates'!$B$26:$B$30,0))&amp;""="",1,INDEX('Your rates'!$C$26:$C$30,MATCH($O266,'Your rates'!$B$26:$B$30,0))),1))</f>
        <v/>
      </c>
      <c r="V266" s="29">
        <f>IF($A266="","",SUMPRODUCT(ISNUMBER(SEARCH('Your rates'!$B$31:$B$36,$P266))*'Your rates'!$C$31:$C$36))</f>
        <v/>
      </c>
    </row>
    <row r="267">
      <c r="A267" s="26">
        <f>IFERROR(TRIM(INDEX(Requests!$A267:$AN267,MATCH(Lists!$B$2,Requests!$A$1:$AN$1,0))&amp;""),"")</f>
        <v/>
      </c>
      <c r="B267" s="26">
        <f>IFERROR(TRIM(INDEX(Requests!$A267:$AN267,MATCH(Lists!$B$3,Requests!$A$1:$AN$1,0))&amp;""),"")</f>
        <v/>
      </c>
      <c r="C267" s="27">
        <f>IF(OR($A267="",$J267="",$K267="",$M267="",$N267="",'Your rates'!$C$5=""),"",ROUND(MAX(N('Your rates'!$C$37),('Your rates'!$C$5+$Q267+$R267)*$S267*$T267*$U267+$V267),2))</f>
        <v/>
      </c>
      <c r="D267" s="27">
        <f>IF(OR($C267="",N('Your rates'!$C$38)=0),"",ROUND($C267*'Your rates'!$C$38,2))</f>
        <v/>
      </c>
      <c r="E267" s="28">
        <f>IF($A267="","",MID(IF($I267=Lists!$B$13,", office or commercial space","")&amp;IF($L267=Lists!$B$14,", size not sure","")&amp;IF($M267=Lists!$B$15,", not cleaned in a while",""),3,200))</f>
        <v/>
      </c>
      <c r="F267" s="28">
        <f>IF($A267="","",MID(IF($J267="",", bedrooms","")&amp;IF($K267="",", bathrooms","")&amp;IF($M267="",", condition","")&amp;IF($N267="",", which clean","")&amp;IF($O267="",", how often",""),3,200))</f>
        <v/>
      </c>
      <c r="G267" s="28">
        <f>IF($A267="","",MID(IF('Your rates'!$C$5="",", base price","")&amp;IF(AND($J267&lt;&gt;"",IFERROR(INDEX('Your rates'!$C$6:$C$11,MATCH($J267,'Your rates'!$B$6:$B$11,0))&amp;"","")=""),", bedrooms","")&amp;IF(AND($K267&lt;&gt;"",IFERROR(INDEX('Your rates'!$C$12:$C$17,MATCH($K267,'Your rates'!$B$12:$B$17,0))&amp;"","")=""),", bathrooms","")&amp;IF(AND($M267&lt;&gt;"",IFERROR(INDEX('Your rates'!$C$18:$C$21,MATCH($M267,'Your rates'!$B$18:$B$21,0))&amp;"","")=""),", condition","")&amp;IF(AND($N267&lt;&gt;"",IFERROR(INDEX('Your rates'!$C$22:$C$25,MATCH($N267,'Your rates'!$B$22:$B$25,0))&amp;"","")=""),", type of clean","")&amp;IF(AND($O267&lt;&gt;"",IFERROR(INDEX('Your rates'!$C$26:$C$30,MATCH($O267,'Your rates'!$B$26:$B$30,0))&amp;"","")=""),", how often",""),3,200))</f>
        <v/>
      </c>
      <c r="H267" s="28">
        <f>IF($A267="","",IF($P267="","",IF(LEN($P267)-LEN(SUBSTITUTE($P267,",",""))+1&gt;SUMPRODUCT(ISNUMBER(SEARCH('Your rates'!$B$31:$B$36,$P267))*1),"Extra not on your list","")))</f>
        <v/>
      </c>
      <c r="I267" s="26">
        <f>IFERROR(TRIM(INDEX(Requests!$A267:$AN267,MATCH(Lists!$B$4,Requests!$A$1:$AN$1,0))&amp;""),"")</f>
        <v/>
      </c>
      <c r="J267" s="26">
        <f>IFERROR(TRIM(INDEX(Requests!$A267:$AN267,MATCH(Lists!$B$5,Requests!$A$1:$AN$1,0))&amp;""),"")</f>
        <v/>
      </c>
      <c r="K267" s="26">
        <f>IFERROR(TRIM(INDEX(Requests!$A267:$AN267,MATCH(Lists!$B$6,Requests!$A$1:$AN$1,0))&amp;""),"")</f>
        <v/>
      </c>
      <c r="L267" s="26">
        <f>IFERROR(TRIM(INDEX(Requests!$A267:$AN267,MATCH(Lists!$B$7,Requests!$A$1:$AN$1,0))&amp;""),"")</f>
        <v/>
      </c>
      <c r="M267" s="26">
        <f>IFERROR(TRIM(INDEX(Requests!$A267:$AN267,MATCH(Lists!$B$8,Requests!$A$1:$AN$1,0))&amp;""),"")</f>
        <v/>
      </c>
      <c r="N267" s="26">
        <f>IFERROR(TRIM(INDEX(Requests!$A267:$AN267,MATCH(Lists!$B$9,Requests!$A$1:$AN$1,0))&amp;""),"")</f>
        <v/>
      </c>
      <c r="O267" s="26">
        <f>IFERROR(TRIM(INDEX(Requests!$A267:$AN267,MATCH(Lists!$B$11,Requests!$A$1:$AN$1,0))&amp;""),"")</f>
        <v/>
      </c>
      <c r="P267" s="26">
        <f>IFERROR(TRIM(INDEX(Requests!$A267:$AN267,MATCH(Lists!$B$10,Requests!$A$1:$AN$1,0))&amp;""),"")</f>
        <v/>
      </c>
      <c r="Q267" s="29">
        <f>IF($A267="","",IFERROR(N(INDEX('Your rates'!$C$6:$C$11,MATCH($J267,'Your rates'!$B$6:$B$11,0))),0))</f>
        <v/>
      </c>
      <c r="R267" s="29">
        <f>IF($A267="","",IFERROR(N(INDEX('Your rates'!$C$12:$C$17,MATCH($K267,'Your rates'!$B$12:$B$17,0))),0))</f>
        <v/>
      </c>
      <c r="S267" s="30">
        <f>IF($A267="","",IFERROR(IF(INDEX('Your rates'!$C$18:$C$21,MATCH($M267,'Your rates'!$B$18:$B$21,0))&amp;""="",1,INDEX('Your rates'!$C$18:$C$21,MATCH($M267,'Your rates'!$B$18:$B$21,0))),1))</f>
        <v/>
      </c>
      <c r="T267" s="30">
        <f>IF($A267="","",IFERROR(IF(INDEX('Your rates'!$C$22:$C$25,MATCH($N267,'Your rates'!$B$22:$B$25,0))&amp;""="",1,INDEX('Your rates'!$C$22:$C$25,MATCH($N267,'Your rates'!$B$22:$B$25,0))),1))</f>
        <v/>
      </c>
      <c r="U267" s="30">
        <f>IF($A267="","",IFERROR(IF(INDEX('Your rates'!$C$26:$C$30,MATCH($O267,'Your rates'!$B$26:$B$30,0))&amp;""="",1,INDEX('Your rates'!$C$26:$C$30,MATCH($O267,'Your rates'!$B$26:$B$30,0))),1))</f>
        <v/>
      </c>
      <c r="V267" s="29">
        <f>IF($A267="","",SUMPRODUCT(ISNUMBER(SEARCH('Your rates'!$B$31:$B$36,$P267))*'Your rates'!$C$31:$C$36))</f>
        <v/>
      </c>
    </row>
    <row r="268">
      <c r="A268" s="26">
        <f>IFERROR(TRIM(INDEX(Requests!$A268:$AN268,MATCH(Lists!$B$2,Requests!$A$1:$AN$1,0))&amp;""),"")</f>
        <v/>
      </c>
      <c r="B268" s="26">
        <f>IFERROR(TRIM(INDEX(Requests!$A268:$AN268,MATCH(Lists!$B$3,Requests!$A$1:$AN$1,0))&amp;""),"")</f>
        <v/>
      </c>
      <c r="C268" s="27">
        <f>IF(OR($A268="",$J268="",$K268="",$M268="",$N268="",'Your rates'!$C$5=""),"",ROUND(MAX(N('Your rates'!$C$37),('Your rates'!$C$5+$Q268+$R268)*$S268*$T268*$U268+$V268),2))</f>
        <v/>
      </c>
      <c r="D268" s="27">
        <f>IF(OR($C268="",N('Your rates'!$C$38)=0),"",ROUND($C268*'Your rates'!$C$38,2))</f>
        <v/>
      </c>
      <c r="E268" s="28">
        <f>IF($A268="","",MID(IF($I268=Lists!$B$13,", office or commercial space","")&amp;IF($L268=Lists!$B$14,", size not sure","")&amp;IF($M268=Lists!$B$15,", not cleaned in a while",""),3,200))</f>
        <v/>
      </c>
      <c r="F268" s="28">
        <f>IF($A268="","",MID(IF($J268="",", bedrooms","")&amp;IF($K268="",", bathrooms","")&amp;IF($M268="",", condition","")&amp;IF($N268="",", which clean","")&amp;IF($O268="",", how often",""),3,200))</f>
        <v/>
      </c>
      <c r="G268" s="28">
        <f>IF($A268="","",MID(IF('Your rates'!$C$5="",", base price","")&amp;IF(AND($J268&lt;&gt;"",IFERROR(INDEX('Your rates'!$C$6:$C$11,MATCH($J268,'Your rates'!$B$6:$B$11,0))&amp;"","")=""),", bedrooms","")&amp;IF(AND($K268&lt;&gt;"",IFERROR(INDEX('Your rates'!$C$12:$C$17,MATCH($K268,'Your rates'!$B$12:$B$17,0))&amp;"","")=""),", bathrooms","")&amp;IF(AND($M268&lt;&gt;"",IFERROR(INDEX('Your rates'!$C$18:$C$21,MATCH($M268,'Your rates'!$B$18:$B$21,0))&amp;"","")=""),", condition","")&amp;IF(AND($N268&lt;&gt;"",IFERROR(INDEX('Your rates'!$C$22:$C$25,MATCH($N268,'Your rates'!$B$22:$B$25,0))&amp;"","")=""),", type of clean","")&amp;IF(AND($O268&lt;&gt;"",IFERROR(INDEX('Your rates'!$C$26:$C$30,MATCH($O268,'Your rates'!$B$26:$B$30,0))&amp;"","")=""),", how often",""),3,200))</f>
        <v/>
      </c>
      <c r="H268" s="28">
        <f>IF($A268="","",IF($P268="","",IF(LEN($P268)-LEN(SUBSTITUTE($P268,",",""))+1&gt;SUMPRODUCT(ISNUMBER(SEARCH('Your rates'!$B$31:$B$36,$P268))*1),"Extra not on your list","")))</f>
        <v/>
      </c>
      <c r="I268" s="26">
        <f>IFERROR(TRIM(INDEX(Requests!$A268:$AN268,MATCH(Lists!$B$4,Requests!$A$1:$AN$1,0))&amp;""),"")</f>
        <v/>
      </c>
      <c r="J268" s="26">
        <f>IFERROR(TRIM(INDEX(Requests!$A268:$AN268,MATCH(Lists!$B$5,Requests!$A$1:$AN$1,0))&amp;""),"")</f>
        <v/>
      </c>
      <c r="K268" s="26">
        <f>IFERROR(TRIM(INDEX(Requests!$A268:$AN268,MATCH(Lists!$B$6,Requests!$A$1:$AN$1,0))&amp;""),"")</f>
        <v/>
      </c>
      <c r="L268" s="26">
        <f>IFERROR(TRIM(INDEX(Requests!$A268:$AN268,MATCH(Lists!$B$7,Requests!$A$1:$AN$1,0))&amp;""),"")</f>
        <v/>
      </c>
      <c r="M268" s="26">
        <f>IFERROR(TRIM(INDEX(Requests!$A268:$AN268,MATCH(Lists!$B$8,Requests!$A$1:$AN$1,0))&amp;""),"")</f>
        <v/>
      </c>
      <c r="N268" s="26">
        <f>IFERROR(TRIM(INDEX(Requests!$A268:$AN268,MATCH(Lists!$B$9,Requests!$A$1:$AN$1,0))&amp;""),"")</f>
        <v/>
      </c>
      <c r="O268" s="26">
        <f>IFERROR(TRIM(INDEX(Requests!$A268:$AN268,MATCH(Lists!$B$11,Requests!$A$1:$AN$1,0))&amp;""),"")</f>
        <v/>
      </c>
      <c r="P268" s="26">
        <f>IFERROR(TRIM(INDEX(Requests!$A268:$AN268,MATCH(Lists!$B$10,Requests!$A$1:$AN$1,0))&amp;""),"")</f>
        <v/>
      </c>
      <c r="Q268" s="29">
        <f>IF($A268="","",IFERROR(N(INDEX('Your rates'!$C$6:$C$11,MATCH($J268,'Your rates'!$B$6:$B$11,0))),0))</f>
        <v/>
      </c>
      <c r="R268" s="29">
        <f>IF($A268="","",IFERROR(N(INDEX('Your rates'!$C$12:$C$17,MATCH($K268,'Your rates'!$B$12:$B$17,0))),0))</f>
        <v/>
      </c>
      <c r="S268" s="30">
        <f>IF($A268="","",IFERROR(IF(INDEX('Your rates'!$C$18:$C$21,MATCH($M268,'Your rates'!$B$18:$B$21,0))&amp;""="",1,INDEX('Your rates'!$C$18:$C$21,MATCH($M268,'Your rates'!$B$18:$B$21,0))),1))</f>
        <v/>
      </c>
      <c r="T268" s="30">
        <f>IF($A268="","",IFERROR(IF(INDEX('Your rates'!$C$22:$C$25,MATCH($N268,'Your rates'!$B$22:$B$25,0))&amp;""="",1,INDEX('Your rates'!$C$22:$C$25,MATCH($N268,'Your rates'!$B$22:$B$25,0))),1))</f>
        <v/>
      </c>
      <c r="U268" s="30">
        <f>IF($A268="","",IFERROR(IF(INDEX('Your rates'!$C$26:$C$30,MATCH($O268,'Your rates'!$B$26:$B$30,0))&amp;""="",1,INDEX('Your rates'!$C$26:$C$30,MATCH($O268,'Your rates'!$B$26:$B$30,0))),1))</f>
        <v/>
      </c>
      <c r="V268" s="29">
        <f>IF($A268="","",SUMPRODUCT(ISNUMBER(SEARCH('Your rates'!$B$31:$B$36,$P268))*'Your rates'!$C$31:$C$36))</f>
        <v/>
      </c>
    </row>
    <row r="269">
      <c r="A269" s="26">
        <f>IFERROR(TRIM(INDEX(Requests!$A269:$AN269,MATCH(Lists!$B$2,Requests!$A$1:$AN$1,0))&amp;""),"")</f>
        <v/>
      </c>
      <c r="B269" s="26">
        <f>IFERROR(TRIM(INDEX(Requests!$A269:$AN269,MATCH(Lists!$B$3,Requests!$A$1:$AN$1,0))&amp;""),"")</f>
        <v/>
      </c>
      <c r="C269" s="27">
        <f>IF(OR($A269="",$J269="",$K269="",$M269="",$N269="",'Your rates'!$C$5=""),"",ROUND(MAX(N('Your rates'!$C$37),('Your rates'!$C$5+$Q269+$R269)*$S269*$T269*$U269+$V269),2))</f>
        <v/>
      </c>
      <c r="D269" s="27">
        <f>IF(OR($C269="",N('Your rates'!$C$38)=0),"",ROUND($C269*'Your rates'!$C$38,2))</f>
        <v/>
      </c>
      <c r="E269" s="28">
        <f>IF($A269="","",MID(IF($I269=Lists!$B$13,", office or commercial space","")&amp;IF($L269=Lists!$B$14,", size not sure","")&amp;IF($M269=Lists!$B$15,", not cleaned in a while",""),3,200))</f>
        <v/>
      </c>
      <c r="F269" s="28">
        <f>IF($A269="","",MID(IF($J269="",", bedrooms","")&amp;IF($K269="",", bathrooms","")&amp;IF($M269="",", condition","")&amp;IF($N269="",", which clean","")&amp;IF($O269="",", how often",""),3,200))</f>
        <v/>
      </c>
      <c r="G269" s="28">
        <f>IF($A269="","",MID(IF('Your rates'!$C$5="",", base price","")&amp;IF(AND($J269&lt;&gt;"",IFERROR(INDEX('Your rates'!$C$6:$C$11,MATCH($J269,'Your rates'!$B$6:$B$11,0))&amp;"","")=""),", bedrooms","")&amp;IF(AND($K269&lt;&gt;"",IFERROR(INDEX('Your rates'!$C$12:$C$17,MATCH($K269,'Your rates'!$B$12:$B$17,0))&amp;"","")=""),", bathrooms","")&amp;IF(AND($M269&lt;&gt;"",IFERROR(INDEX('Your rates'!$C$18:$C$21,MATCH($M269,'Your rates'!$B$18:$B$21,0))&amp;"","")=""),", condition","")&amp;IF(AND($N269&lt;&gt;"",IFERROR(INDEX('Your rates'!$C$22:$C$25,MATCH($N269,'Your rates'!$B$22:$B$25,0))&amp;"","")=""),", type of clean","")&amp;IF(AND($O269&lt;&gt;"",IFERROR(INDEX('Your rates'!$C$26:$C$30,MATCH($O269,'Your rates'!$B$26:$B$30,0))&amp;"","")=""),", how often",""),3,200))</f>
        <v/>
      </c>
      <c r="H269" s="28">
        <f>IF($A269="","",IF($P269="","",IF(LEN($P269)-LEN(SUBSTITUTE($P269,",",""))+1&gt;SUMPRODUCT(ISNUMBER(SEARCH('Your rates'!$B$31:$B$36,$P269))*1),"Extra not on your list","")))</f>
        <v/>
      </c>
      <c r="I269" s="26">
        <f>IFERROR(TRIM(INDEX(Requests!$A269:$AN269,MATCH(Lists!$B$4,Requests!$A$1:$AN$1,0))&amp;""),"")</f>
        <v/>
      </c>
      <c r="J269" s="26">
        <f>IFERROR(TRIM(INDEX(Requests!$A269:$AN269,MATCH(Lists!$B$5,Requests!$A$1:$AN$1,0))&amp;""),"")</f>
        <v/>
      </c>
      <c r="K269" s="26">
        <f>IFERROR(TRIM(INDEX(Requests!$A269:$AN269,MATCH(Lists!$B$6,Requests!$A$1:$AN$1,0))&amp;""),"")</f>
        <v/>
      </c>
      <c r="L269" s="26">
        <f>IFERROR(TRIM(INDEX(Requests!$A269:$AN269,MATCH(Lists!$B$7,Requests!$A$1:$AN$1,0))&amp;""),"")</f>
        <v/>
      </c>
      <c r="M269" s="26">
        <f>IFERROR(TRIM(INDEX(Requests!$A269:$AN269,MATCH(Lists!$B$8,Requests!$A$1:$AN$1,0))&amp;""),"")</f>
        <v/>
      </c>
      <c r="N269" s="26">
        <f>IFERROR(TRIM(INDEX(Requests!$A269:$AN269,MATCH(Lists!$B$9,Requests!$A$1:$AN$1,0))&amp;""),"")</f>
        <v/>
      </c>
      <c r="O269" s="26">
        <f>IFERROR(TRIM(INDEX(Requests!$A269:$AN269,MATCH(Lists!$B$11,Requests!$A$1:$AN$1,0))&amp;""),"")</f>
        <v/>
      </c>
      <c r="P269" s="26">
        <f>IFERROR(TRIM(INDEX(Requests!$A269:$AN269,MATCH(Lists!$B$10,Requests!$A$1:$AN$1,0))&amp;""),"")</f>
        <v/>
      </c>
      <c r="Q269" s="29">
        <f>IF($A269="","",IFERROR(N(INDEX('Your rates'!$C$6:$C$11,MATCH($J269,'Your rates'!$B$6:$B$11,0))),0))</f>
        <v/>
      </c>
      <c r="R269" s="29">
        <f>IF($A269="","",IFERROR(N(INDEX('Your rates'!$C$12:$C$17,MATCH($K269,'Your rates'!$B$12:$B$17,0))),0))</f>
        <v/>
      </c>
      <c r="S269" s="30">
        <f>IF($A269="","",IFERROR(IF(INDEX('Your rates'!$C$18:$C$21,MATCH($M269,'Your rates'!$B$18:$B$21,0))&amp;""="",1,INDEX('Your rates'!$C$18:$C$21,MATCH($M269,'Your rates'!$B$18:$B$21,0))),1))</f>
        <v/>
      </c>
      <c r="T269" s="30">
        <f>IF($A269="","",IFERROR(IF(INDEX('Your rates'!$C$22:$C$25,MATCH($N269,'Your rates'!$B$22:$B$25,0))&amp;""="",1,INDEX('Your rates'!$C$22:$C$25,MATCH($N269,'Your rates'!$B$22:$B$25,0))),1))</f>
        <v/>
      </c>
      <c r="U269" s="30">
        <f>IF($A269="","",IFERROR(IF(INDEX('Your rates'!$C$26:$C$30,MATCH($O269,'Your rates'!$B$26:$B$30,0))&amp;""="",1,INDEX('Your rates'!$C$26:$C$30,MATCH($O269,'Your rates'!$B$26:$B$30,0))),1))</f>
        <v/>
      </c>
      <c r="V269" s="29">
        <f>IF($A269="","",SUMPRODUCT(ISNUMBER(SEARCH('Your rates'!$B$31:$B$36,$P269))*'Your rates'!$C$31:$C$36))</f>
        <v/>
      </c>
    </row>
    <row r="270">
      <c r="A270" s="26">
        <f>IFERROR(TRIM(INDEX(Requests!$A270:$AN270,MATCH(Lists!$B$2,Requests!$A$1:$AN$1,0))&amp;""),"")</f>
        <v/>
      </c>
      <c r="B270" s="26">
        <f>IFERROR(TRIM(INDEX(Requests!$A270:$AN270,MATCH(Lists!$B$3,Requests!$A$1:$AN$1,0))&amp;""),"")</f>
        <v/>
      </c>
      <c r="C270" s="27">
        <f>IF(OR($A270="",$J270="",$K270="",$M270="",$N270="",'Your rates'!$C$5=""),"",ROUND(MAX(N('Your rates'!$C$37),('Your rates'!$C$5+$Q270+$R270)*$S270*$T270*$U270+$V270),2))</f>
        <v/>
      </c>
      <c r="D270" s="27">
        <f>IF(OR($C270="",N('Your rates'!$C$38)=0),"",ROUND($C270*'Your rates'!$C$38,2))</f>
        <v/>
      </c>
      <c r="E270" s="28">
        <f>IF($A270="","",MID(IF($I270=Lists!$B$13,", office or commercial space","")&amp;IF($L270=Lists!$B$14,", size not sure","")&amp;IF($M270=Lists!$B$15,", not cleaned in a while",""),3,200))</f>
        <v/>
      </c>
      <c r="F270" s="28">
        <f>IF($A270="","",MID(IF($J270="",", bedrooms","")&amp;IF($K270="",", bathrooms","")&amp;IF($M270="",", condition","")&amp;IF($N270="",", which clean","")&amp;IF($O270="",", how often",""),3,200))</f>
        <v/>
      </c>
      <c r="G270" s="28">
        <f>IF($A270="","",MID(IF('Your rates'!$C$5="",", base price","")&amp;IF(AND($J270&lt;&gt;"",IFERROR(INDEX('Your rates'!$C$6:$C$11,MATCH($J270,'Your rates'!$B$6:$B$11,0))&amp;"","")=""),", bedrooms","")&amp;IF(AND($K270&lt;&gt;"",IFERROR(INDEX('Your rates'!$C$12:$C$17,MATCH($K270,'Your rates'!$B$12:$B$17,0))&amp;"","")=""),", bathrooms","")&amp;IF(AND($M270&lt;&gt;"",IFERROR(INDEX('Your rates'!$C$18:$C$21,MATCH($M270,'Your rates'!$B$18:$B$21,0))&amp;"","")=""),", condition","")&amp;IF(AND($N270&lt;&gt;"",IFERROR(INDEX('Your rates'!$C$22:$C$25,MATCH($N270,'Your rates'!$B$22:$B$25,0))&amp;"","")=""),", type of clean","")&amp;IF(AND($O270&lt;&gt;"",IFERROR(INDEX('Your rates'!$C$26:$C$30,MATCH($O270,'Your rates'!$B$26:$B$30,0))&amp;"","")=""),", how often",""),3,200))</f>
        <v/>
      </c>
      <c r="H270" s="28">
        <f>IF($A270="","",IF($P270="","",IF(LEN($P270)-LEN(SUBSTITUTE($P270,",",""))+1&gt;SUMPRODUCT(ISNUMBER(SEARCH('Your rates'!$B$31:$B$36,$P270))*1),"Extra not on your list","")))</f>
        <v/>
      </c>
      <c r="I270" s="26">
        <f>IFERROR(TRIM(INDEX(Requests!$A270:$AN270,MATCH(Lists!$B$4,Requests!$A$1:$AN$1,0))&amp;""),"")</f>
        <v/>
      </c>
      <c r="J270" s="26">
        <f>IFERROR(TRIM(INDEX(Requests!$A270:$AN270,MATCH(Lists!$B$5,Requests!$A$1:$AN$1,0))&amp;""),"")</f>
        <v/>
      </c>
      <c r="K270" s="26">
        <f>IFERROR(TRIM(INDEX(Requests!$A270:$AN270,MATCH(Lists!$B$6,Requests!$A$1:$AN$1,0))&amp;""),"")</f>
        <v/>
      </c>
      <c r="L270" s="26">
        <f>IFERROR(TRIM(INDEX(Requests!$A270:$AN270,MATCH(Lists!$B$7,Requests!$A$1:$AN$1,0))&amp;""),"")</f>
        <v/>
      </c>
      <c r="M270" s="26">
        <f>IFERROR(TRIM(INDEX(Requests!$A270:$AN270,MATCH(Lists!$B$8,Requests!$A$1:$AN$1,0))&amp;""),"")</f>
        <v/>
      </c>
      <c r="N270" s="26">
        <f>IFERROR(TRIM(INDEX(Requests!$A270:$AN270,MATCH(Lists!$B$9,Requests!$A$1:$AN$1,0))&amp;""),"")</f>
        <v/>
      </c>
      <c r="O270" s="26">
        <f>IFERROR(TRIM(INDEX(Requests!$A270:$AN270,MATCH(Lists!$B$11,Requests!$A$1:$AN$1,0))&amp;""),"")</f>
        <v/>
      </c>
      <c r="P270" s="26">
        <f>IFERROR(TRIM(INDEX(Requests!$A270:$AN270,MATCH(Lists!$B$10,Requests!$A$1:$AN$1,0))&amp;""),"")</f>
        <v/>
      </c>
      <c r="Q270" s="29">
        <f>IF($A270="","",IFERROR(N(INDEX('Your rates'!$C$6:$C$11,MATCH($J270,'Your rates'!$B$6:$B$11,0))),0))</f>
        <v/>
      </c>
      <c r="R270" s="29">
        <f>IF($A270="","",IFERROR(N(INDEX('Your rates'!$C$12:$C$17,MATCH($K270,'Your rates'!$B$12:$B$17,0))),0))</f>
        <v/>
      </c>
      <c r="S270" s="30">
        <f>IF($A270="","",IFERROR(IF(INDEX('Your rates'!$C$18:$C$21,MATCH($M270,'Your rates'!$B$18:$B$21,0))&amp;""="",1,INDEX('Your rates'!$C$18:$C$21,MATCH($M270,'Your rates'!$B$18:$B$21,0))),1))</f>
        <v/>
      </c>
      <c r="T270" s="30">
        <f>IF($A270="","",IFERROR(IF(INDEX('Your rates'!$C$22:$C$25,MATCH($N270,'Your rates'!$B$22:$B$25,0))&amp;""="",1,INDEX('Your rates'!$C$22:$C$25,MATCH($N270,'Your rates'!$B$22:$B$25,0))),1))</f>
        <v/>
      </c>
      <c r="U270" s="30">
        <f>IF($A270="","",IFERROR(IF(INDEX('Your rates'!$C$26:$C$30,MATCH($O270,'Your rates'!$B$26:$B$30,0))&amp;""="",1,INDEX('Your rates'!$C$26:$C$30,MATCH($O270,'Your rates'!$B$26:$B$30,0))),1))</f>
        <v/>
      </c>
      <c r="V270" s="29">
        <f>IF($A270="","",SUMPRODUCT(ISNUMBER(SEARCH('Your rates'!$B$31:$B$36,$P270))*'Your rates'!$C$31:$C$36))</f>
        <v/>
      </c>
    </row>
    <row r="271">
      <c r="A271" s="26">
        <f>IFERROR(TRIM(INDEX(Requests!$A271:$AN271,MATCH(Lists!$B$2,Requests!$A$1:$AN$1,0))&amp;""),"")</f>
        <v/>
      </c>
      <c r="B271" s="26">
        <f>IFERROR(TRIM(INDEX(Requests!$A271:$AN271,MATCH(Lists!$B$3,Requests!$A$1:$AN$1,0))&amp;""),"")</f>
        <v/>
      </c>
      <c r="C271" s="27">
        <f>IF(OR($A271="",$J271="",$K271="",$M271="",$N271="",'Your rates'!$C$5=""),"",ROUND(MAX(N('Your rates'!$C$37),('Your rates'!$C$5+$Q271+$R271)*$S271*$T271*$U271+$V271),2))</f>
        <v/>
      </c>
      <c r="D271" s="27">
        <f>IF(OR($C271="",N('Your rates'!$C$38)=0),"",ROUND($C271*'Your rates'!$C$38,2))</f>
        <v/>
      </c>
      <c r="E271" s="28">
        <f>IF($A271="","",MID(IF($I271=Lists!$B$13,", office or commercial space","")&amp;IF($L271=Lists!$B$14,", size not sure","")&amp;IF($M271=Lists!$B$15,", not cleaned in a while",""),3,200))</f>
        <v/>
      </c>
      <c r="F271" s="28">
        <f>IF($A271="","",MID(IF($J271="",", bedrooms","")&amp;IF($K271="",", bathrooms","")&amp;IF($M271="",", condition","")&amp;IF($N271="",", which clean","")&amp;IF($O271="",", how often",""),3,200))</f>
        <v/>
      </c>
      <c r="G271" s="28">
        <f>IF($A271="","",MID(IF('Your rates'!$C$5="",", base price","")&amp;IF(AND($J271&lt;&gt;"",IFERROR(INDEX('Your rates'!$C$6:$C$11,MATCH($J271,'Your rates'!$B$6:$B$11,0))&amp;"","")=""),", bedrooms","")&amp;IF(AND($K271&lt;&gt;"",IFERROR(INDEX('Your rates'!$C$12:$C$17,MATCH($K271,'Your rates'!$B$12:$B$17,0))&amp;"","")=""),", bathrooms","")&amp;IF(AND($M271&lt;&gt;"",IFERROR(INDEX('Your rates'!$C$18:$C$21,MATCH($M271,'Your rates'!$B$18:$B$21,0))&amp;"","")=""),", condition","")&amp;IF(AND($N271&lt;&gt;"",IFERROR(INDEX('Your rates'!$C$22:$C$25,MATCH($N271,'Your rates'!$B$22:$B$25,0))&amp;"","")=""),", type of clean","")&amp;IF(AND($O271&lt;&gt;"",IFERROR(INDEX('Your rates'!$C$26:$C$30,MATCH($O271,'Your rates'!$B$26:$B$30,0))&amp;"","")=""),", how often",""),3,200))</f>
        <v/>
      </c>
      <c r="H271" s="28">
        <f>IF($A271="","",IF($P271="","",IF(LEN($P271)-LEN(SUBSTITUTE($P271,",",""))+1&gt;SUMPRODUCT(ISNUMBER(SEARCH('Your rates'!$B$31:$B$36,$P271))*1),"Extra not on your list","")))</f>
        <v/>
      </c>
      <c r="I271" s="26">
        <f>IFERROR(TRIM(INDEX(Requests!$A271:$AN271,MATCH(Lists!$B$4,Requests!$A$1:$AN$1,0))&amp;""),"")</f>
        <v/>
      </c>
      <c r="J271" s="26">
        <f>IFERROR(TRIM(INDEX(Requests!$A271:$AN271,MATCH(Lists!$B$5,Requests!$A$1:$AN$1,0))&amp;""),"")</f>
        <v/>
      </c>
      <c r="K271" s="26">
        <f>IFERROR(TRIM(INDEX(Requests!$A271:$AN271,MATCH(Lists!$B$6,Requests!$A$1:$AN$1,0))&amp;""),"")</f>
        <v/>
      </c>
      <c r="L271" s="26">
        <f>IFERROR(TRIM(INDEX(Requests!$A271:$AN271,MATCH(Lists!$B$7,Requests!$A$1:$AN$1,0))&amp;""),"")</f>
        <v/>
      </c>
      <c r="M271" s="26">
        <f>IFERROR(TRIM(INDEX(Requests!$A271:$AN271,MATCH(Lists!$B$8,Requests!$A$1:$AN$1,0))&amp;""),"")</f>
        <v/>
      </c>
      <c r="N271" s="26">
        <f>IFERROR(TRIM(INDEX(Requests!$A271:$AN271,MATCH(Lists!$B$9,Requests!$A$1:$AN$1,0))&amp;""),"")</f>
        <v/>
      </c>
      <c r="O271" s="26">
        <f>IFERROR(TRIM(INDEX(Requests!$A271:$AN271,MATCH(Lists!$B$11,Requests!$A$1:$AN$1,0))&amp;""),"")</f>
        <v/>
      </c>
      <c r="P271" s="26">
        <f>IFERROR(TRIM(INDEX(Requests!$A271:$AN271,MATCH(Lists!$B$10,Requests!$A$1:$AN$1,0))&amp;""),"")</f>
        <v/>
      </c>
      <c r="Q271" s="29">
        <f>IF($A271="","",IFERROR(N(INDEX('Your rates'!$C$6:$C$11,MATCH($J271,'Your rates'!$B$6:$B$11,0))),0))</f>
        <v/>
      </c>
      <c r="R271" s="29">
        <f>IF($A271="","",IFERROR(N(INDEX('Your rates'!$C$12:$C$17,MATCH($K271,'Your rates'!$B$12:$B$17,0))),0))</f>
        <v/>
      </c>
      <c r="S271" s="30">
        <f>IF($A271="","",IFERROR(IF(INDEX('Your rates'!$C$18:$C$21,MATCH($M271,'Your rates'!$B$18:$B$21,0))&amp;""="",1,INDEX('Your rates'!$C$18:$C$21,MATCH($M271,'Your rates'!$B$18:$B$21,0))),1))</f>
        <v/>
      </c>
      <c r="T271" s="30">
        <f>IF($A271="","",IFERROR(IF(INDEX('Your rates'!$C$22:$C$25,MATCH($N271,'Your rates'!$B$22:$B$25,0))&amp;""="",1,INDEX('Your rates'!$C$22:$C$25,MATCH($N271,'Your rates'!$B$22:$B$25,0))),1))</f>
        <v/>
      </c>
      <c r="U271" s="30">
        <f>IF($A271="","",IFERROR(IF(INDEX('Your rates'!$C$26:$C$30,MATCH($O271,'Your rates'!$B$26:$B$30,0))&amp;""="",1,INDEX('Your rates'!$C$26:$C$30,MATCH($O271,'Your rates'!$B$26:$B$30,0))),1))</f>
        <v/>
      </c>
      <c r="V271" s="29">
        <f>IF($A271="","",SUMPRODUCT(ISNUMBER(SEARCH('Your rates'!$B$31:$B$36,$P271))*'Your rates'!$C$31:$C$36))</f>
        <v/>
      </c>
    </row>
    <row r="272">
      <c r="A272" s="26">
        <f>IFERROR(TRIM(INDEX(Requests!$A272:$AN272,MATCH(Lists!$B$2,Requests!$A$1:$AN$1,0))&amp;""),"")</f>
        <v/>
      </c>
      <c r="B272" s="26">
        <f>IFERROR(TRIM(INDEX(Requests!$A272:$AN272,MATCH(Lists!$B$3,Requests!$A$1:$AN$1,0))&amp;""),"")</f>
        <v/>
      </c>
      <c r="C272" s="27">
        <f>IF(OR($A272="",$J272="",$K272="",$M272="",$N272="",'Your rates'!$C$5=""),"",ROUND(MAX(N('Your rates'!$C$37),('Your rates'!$C$5+$Q272+$R272)*$S272*$T272*$U272+$V272),2))</f>
        <v/>
      </c>
      <c r="D272" s="27">
        <f>IF(OR($C272="",N('Your rates'!$C$38)=0),"",ROUND($C272*'Your rates'!$C$38,2))</f>
        <v/>
      </c>
      <c r="E272" s="28">
        <f>IF($A272="","",MID(IF($I272=Lists!$B$13,", office or commercial space","")&amp;IF($L272=Lists!$B$14,", size not sure","")&amp;IF($M272=Lists!$B$15,", not cleaned in a while",""),3,200))</f>
        <v/>
      </c>
      <c r="F272" s="28">
        <f>IF($A272="","",MID(IF($J272="",", bedrooms","")&amp;IF($K272="",", bathrooms","")&amp;IF($M272="",", condition","")&amp;IF($N272="",", which clean","")&amp;IF($O272="",", how often",""),3,200))</f>
        <v/>
      </c>
      <c r="G272" s="28">
        <f>IF($A272="","",MID(IF('Your rates'!$C$5="",", base price","")&amp;IF(AND($J272&lt;&gt;"",IFERROR(INDEX('Your rates'!$C$6:$C$11,MATCH($J272,'Your rates'!$B$6:$B$11,0))&amp;"","")=""),", bedrooms","")&amp;IF(AND($K272&lt;&gt;"",IFERROR(INDEX('Your rates'!$C$12:$C$17,MATCH($K272,'Your rates'!$B$12:$B$17,0))&amp;"","")=""),", bathrooms","")&amp;IF(AND($M272&lt;&gt;"",IFERROR(INDEX('Your rates'!$C$18:$C$21,MATCH($M272,'Your rates'!$B$18:$B$21,0))&amp;"","")=""),", condition","")&amp;IF(AND($N272&lt;&gt;"",IFERROR(INDEX('Your rates'!$C$22:$C$25,MATCH($N272,'Your rates'!$B$22:$B$25,0))&amp;"","")=""),", type of clean","")&amp;IF(AND($O272&lt;&gt;"",IFERROR(INDEX('Your rates'!$C$26:$C$30,MATCH($O272,'Your rates'!$B$26:$B$30,0))&amp;"","")=""),", how often",""),3,200))</f>
        <v/>
      </c>
      <c r="H272" s="28">
        <f>IF($A272="","",IF($P272="","",IF(LEN($P272)-LEN(SUBSTITUTE($P272,",",""))+1&gt;SUMPRODUCT(ISNUMBER(SEARCH('Your rates'!$B$31:$B$36,$P272))*1),"Extra not on your list","")))</f>
        <v/>
      </c>
      <c r="I272" s="26">
        <f>IFERROR(TRIM(INDEX(Requests!$A272:$AN272,MATCH(Lists!$B$4,Requests!$A$1:$AN$1,0))&amp;""),"")</f>
        <v/>
      </c>
      <c r="J272" s="26">
        <f>IFERROR(TRIM(INDEX(Requests!$A272:$AN272,MATCH(Lists!$B$5,Requests!$A$1:$AN$1,0))&amp;""),"")</f>
        <v/>
      </c>
      <c r="K272" s="26">
        <f>IFERROR(TRIM(INDEX(Requests!$A272:$AN272,MATCH(Lists!$B$6,Requests!$A$1:$AN$1,0))&amp;""),"")</f>
        <v/>
      </c>
      <c r="L272" s="26">
        <f>IFERROR(TRIM(INDEX(Requests!$A272:$AN272,MATCH(Lists!$B$7,Requests!$A$1:$AN$1,0))&amp;""),"")</f>
        <v/>
      </c>
      <c r="M272" s="26">
        <f>IFERROR(TRIM(INDEX(Requests!$A272:$AN272,MATCH(Lists!$B$8,Requests!$A$1:$AN$1,0))&amp;""),"")</f>
        <v/>
      </c>
      <c r="N272" s="26">
        <f>IFERROR(TRIM(INDEX(Requests!$A272:$AN272,MATCH(Lists!$B$9,Requests!$A$1:$AN$1,0))&amp;""),"")</f>
        <v/>
      </c>
      <c r="O272" s="26">
        <f>IFERROR(TRIM(INDEX(Requests!$A272:$AN272,MATCH(Lists!$B$11,Requests!$A$1:$AN$1,0))&amp;""),"")</f>
        <v/>
      </c>
      <c r="P272" s="26">
        <f>IFERROR(TRIM(INDEX(Requests!$A272:$AN272,MATCH(Lists!$B$10,Requests!$A$1:$AN$1,0))&amp;""),"")</f>
        <v/>
      </c>
      <c r="Q272" s="29">
        <f>IF($A272="","",IFERROR(N(INDEX('Your rates'!$C$6:$C$11,MATCH($J272,'Your rates'!$B$6:$B$11,0))),0))</f>
        <v/>
      </c>
      <c r="R272" s="29">
        <f>IF($A272="","",IFERROR(N(INDEX('Your rates'!$C$12:$C$17,MATCH($K272,'Your rates'!$B$12:$B$17,0))),0))</f>
        <v/>
      </c>
      <c r="S272" s="30">
        <f>IF($A272="","",IFERROR(IF(INDEX('Your rates'!$C$18:$C$21,MATCH($M272,'Your rates'!$B$18:$B$21,0))&amp;""="",1,INDEX('Your rates'!$C$18:$C$21,MATCH($M272,'Your rates'!$B$18:$B$21,0))),1))</f>
        <v/>
      </c>
      <c r="T272" s="30">
        <f>IF($A272="","",IFERROR(IF(INDEX('Your rates'!$C$22:$C$25,MATCH($N272,'Your rates'!$B$22:$B$25,0))&amp;""="",1,INDEX('Your rates'!$C$22:$C$25,MATCH($N272,'Your rates'!$B$22:$B$25,0))),1))</f>
        <v/>
      </c>
      <c r="U272" s="30">
        <f>IF($A272="","",IFERROR(IF(INDEX('Your rates'!$C$26:$C$30,MATCH($O272,'Your rates'!$B$26:$B$30,0))&amp;""="",1,INDEX('Your rates'!$C$26:$C$30,MATCH($O272,'Your rates'!$B$26:$B$30,0))),1))</f>
        <v/>
      </c>
      <c r="V272" s="29">
        <f>IF($A272="","",SUMPRODUCT(ISNUMBER(SEARCH('Your rates'!$B$31:$B$36,$P272))*'Your rates'!$C$31:$C$36))</f>
        <v/>
      </c>
    </row>
    <row r="273">
      <c r="A273" s="26">
        <f>IFERROR(TRIM(INDEX(Requests!$A273:$AN273,MATCH(Lists!$B$2,Requests!$A$1:$AN$1,0))&amp;""),"")</f>
        <v/>
      </c>
      <c r="B273" s="26">
        <f>IFERROR(TRIM(INDEX(Requests!$A273:$AN273,MATCH(Lists!$B$3,Requests!$A$1:$AN$1,0))&amp;""),"")</f>
        <v/>
      </c>
      <c r="C273" s="27">
        <f>IF(OR($A273="",$J273="",$K273="",$M273="",$N273="",'Your rates'!$C$5=""),"",ROUND(MAX(N('Your rates'!$C$37),('Your rates'!$C$5+$Q273+$R273)*$S273*$T273*$U273+$V273),2))</f>
        <v/>
      </c>
      <c r="D273" s="27">
        <f>IF(OR($C273="",N('Your rates'!$C$38)=0),"",ROUND($C273*'Your rates'!$C$38,2))</f>
        <v/>
      </c>
      <c r="E273" s="28">
        <f>IF($A273="","",MID(IF($I273=Lists!$B$13,", office or commercial space","")&amp;IF($L273=Lists!$B$14,", size not sure","")&amp;IF($M273=Lists!$B$15,", not cleaned in a while",""),3,200))</f>
        <v/>
      </c>
      <c r="F273" s="28">
        <f>IF($A273="","",MID(IF($J273="",", bedrooms","")&amp;IF($K273="",", bathrooms","")&amp;IF($M273="",", condition","")&amp;IF($N273="",", which clean","")&amp;IF($O273="",", how often",""),3,200))</f>
        <v/>
      </c>
      <c r="G273" s="28">
        <f>IF($A273="","",MID(IF('Your rates'!$C$5="",", base price","")&amp;IF(AND($J273&lt;&gt;"",IFERROR(INDEX('Your rates'!$C$6:$C$11,MATCH($J273,'Your rates'!$B$6:$B$11,0))&amp;"","")=""),", bedrooms","")&amp;IF(AND($K273&lt;&gt;"",IFERROR(INDEX('Your rates'!$C$12:$C$17,MATCH($K273,'Your rates'!$B$12:$B$17,0))&amp;"","")=""),", bathrooms","")&amp;IF(AND($M273&lt;&gt;"",IFERROR(INDEX('Your rates'!$C$18:$C$21,MATCH($M273,'Your rates'!$B$18:$B$21,0))&amp;"","")=""),", condition","")&amp;IF(AND($N273&lt;&gt;"",IFERROR(INDEX('Your rates'!$C$22:$C$25,MATCH($N273,'Your rates'!$B$22:$B$25,0))&amp;"","")=""),", type of clean","")&amp;IF(AND($O273&lt;&gt;"",IFERROR(INDEX('Your rates'!$C$26:$C$30,MATCH($O273,'Your rates'!$B$26:$B$30,0))&amp;"","")=""),", how often",""),3,200))</f>
        <v/>
      </c>
      <c r="H273" s="28">
        <f>IF($A273="","",IF($P273="","",IF(LEN($P273)-LEN(SUBSTITUTE($P273,",",""))+1&gt;SUMPRODUCT(ISNUMBER(SEARCH('Your rates'!$B$31:$B$36,$P273))*1),"Extra not on your list","")))</f>
        <v/>
      </c>
      <c r="I273" s="26">
        <f>IFERROR(TRIM(INDEX(Requests!$A273:$AN273,MATCH(Lists!$B$4,Requests!$A$1:$AN$1,0))&amp;""),"")</f>
        <v/>
      </c>
      <c r="J273" s="26">
        <f>IFERROR(TRIM(INDEX(Requests!$A273:$AN273,MATCH(Lists!$B$5,Requests!$A$1:$AN$1,0))&amp;""),"")</f>
        <v/>
      </c>
      <c r="K273" s="26">
        <f>IFERROR(TRIM(INDEX(Requests!$A273:$AN273,MATCH(Lists!$B$6,Requests!$A$1:$AN$1,0))&amp;""),"")</f>
        <v/>
      </c>
      <c r="L273" s="26">
        <f>IFERROR(TRIM(INDEX(Requests!$A273:$AN273,MATCH(Lists!$B$7,Requests!$A$1:$AN$1,0))&amp;""),"")</f>
        <v/>
      </c>
      <c r="M273" s="26">
        <f>IFERROR(TRIM(INDEX(Requests!$A273:$AN273,MATCH(Lists!$B$8,Requests!$A$1:$AN$1,0))&amp;""),"")</f>
        <v/>
      </c>
      <c r="N273" s="26">
        <f>IFERROR(TRIM(INDEX(Requests!$A273:$AN273,MATCH(Lists!$B$9,Requests!$A$1:$AN$1,0))&amp;""),"")</f>
        <v/>
      </c>
      <c r="O273" s="26">
        <f>IFERROR(TRIM(INDEX(Requests!$A273:$AN273,MATCH(Lists!$B$11,Requests!$A$1:$AN$1,0))&amp;""),"")</f>
        <v/>
      </c>
      <c r="P273" s="26">
        <f>IFERROR(TRIM(INDEX(Requests!$A273:$AN273,MATCH(Lists!$B$10,Requests!$A$1:$AN$1,0))&amp;""),"")</f>
        <v/>
      </c>
      <c r="Q273" s="29">
        <f>IF($A273="","",IFERROR(N(INDEX('Your rates'!$C$6:$C$11,MATCH($J273,'Your rates'!$B$6:$B$11,0))),0))</f>
        <v/>
      </c>
      <c r="R273" s="29">
        <f>IF($A273="","",IFERROR(N(INDEX('Your rates'!$C$12:$C$17,MATCH($K273,'Your rates'!$B$12:$B$17,0))),0))</f>
        <v/>
      </c>
      <c r="S273" s="30">
        <f>IF($A273="","",IFERROR(IF(INDEX('Your rates'!$C$18:$C$21,MATCH($M273,'Your rates'!$B$18:$B$21,0))&amp;""="",1,INDEX('Your rates'!$C$18:$C$21,MATCH($M273,'Your rates'!$B$18:$B$21,0))),1))</f>
        <v/>
      </c>
      <c r="T273" s="30">
        <f>IF($A273="","",IFERROR(IF(INDEX('Your rates'!$C$22:$C$25,MATCH($N273,'Your rates'!$B$22:$B$25,0))&amp;""="",1,INDEX('Your rates'!$C$22:$C$25,MATCH($N273,'Your rates'!$B$22:$B$25,0))),1))</f>
        <v/>
      </c>
      <c r="U273" s="30">
        <f>IF($A273="","",IFERROR(IF(INDEX('Your rates'!$C$26:$C$30,MATCH($O273,'Your rates'!$B$26:$B$30,0))&amp;""="",1,INDEX('Your rates'!$C$26:$C$30,MATCH($O273,'Your rates'!$B$26:$B$30,0))),1))</f>
        <v/>
      </c>
      <c r="V273" s="29">
        <f>IF($A273="","",SUMPRODUCT(ISNUMBER(SEARCH('Your rates'!$B$31:$B$36,$P273))*'Your rates'!$C$31:$C$36))</f>
        <v/>
      </c>
    </row>
    <row r="274">
      <c r="A274" s="26">
        <f>IFERROR(TRIM(INDEX(Requests!$A274:$AN274,MATCH(Lists!$B$2,Requests!$A$1:$AN$1,0))&amp;""),"")</f>
        <v/>
      </c>
      <c r="B274" s="26">
        <f>IFERROR(TRIM(INDEX(Requests!$A274:$AN274,MATCH(Lists!$B$3,Requests!$A$1:$AN$1,0))&amp;""),"")</f>
        <v/>
      </c>
      <c r="C274" s="27">
        <f>IF(OR($A274="",$J274="",$K274="",$M274="",$N274="",'Your rates'!$C$5=""),"",ROUND(MAX(N('Your rates'!$C$37),('Your rates'!$C$5+$Q274+$R274)*$S274*$T274*$U274+$V274),2))</f>
        <v/>
      </c>
      <c r="D274" s="27">
        <f>IF(OR($C274="",N('Your rates'!$C$38)=0),"",ROUND($C274*'Your rates'!$C$38,2))</f>
        <v/>
      </c>
      <c r="E274" s="28">
        <f>IF($A274="","",MID(IF($I274=Lists!$B$13,", office or commercial space","")&amp;IF($L274=Lists!$B$14,", size not sure","")&amp;IF($M274=Lists!$B$15,", not cleaned in a while",""),3,200))</f>
        <v/>
      </c>
      <c r="F274" s="28">
        <f>IF($A274="","",MID(IF($J274="",", bedrooms","")&amp;IF($K274="",", bathrooms","")&amp;IF($M274="",", condition","")&amp;IF($N274="",", which clean","")&amp;IF($O274="",", how often",""),3,200))</f>
        <v/>
      </c>
      <c r="G274" s="28">
        <f>IF($A274="","",MID(IF('Your rates'!$C$5="",", base price","")&amp;IF(AND($J274&lt;&gt;"",IFERROR(INDEX('Your rates'!$C$6:$C$11,MATCH($J274,'Your rates'!$B$6:$B$11,0))&amp;"","")=""),", bedrooms","")&amp;IF(AND($K274&lt;&gt;"",IFERROR(INDEX('Your rates'!$C$12:$C$17,MATCH($K274,'Your rates'!$B$12:$B$17,0))&amp;"","")=""),", bathrooms","")&amp;IF(AND($M274&lt;&gt;"",IFERROR(INDEX('Your rates'!$C$18:$C$21,MATCH($M274,'Your rates'!$B$18:$B$21,0))&amp;"","")=""),", condition","")&amp;IF(AND($N274&lt;&gt;"",IFERROR(INDEX('Your rates'!$C$22:$C$25,MATCH($N274,'Your rates'!$B$22:$B$25,0))&amp;"","")=""),", type of clean","")&amp;IF(AND($O274&lt;&gt;"",IFERROR(INDEX('Your rates'!$C$26:$C$30,MATCH($O274,'Your rates'!$B$26:$B$30,0))&amp;"","")=""),", how often",""),3,200))</f>
        <v/>
      </c>
      <c r="H274" s="28">
        <f>IF($A274="","",IF($P274="","",IF(LEN($P274)-LEN(SUBSTITUTE($P274,",",""))+1&gt;SUMPRODUCT(ISNUMBER(SEARCH('Your rates'!$B$31:$B$36,$P274))*1),"Extra not on your list","")))</f>
        <v/>
      </c>
      <c r="I274" s="26">
        <f>IFERROR(TRIM(INDEX(Requests!$A274:$AN274,MATCH(Lists!$B$4,Requests!$A$1:$AN$1,0))&amp;""),"")</f>
        <v/>
      </c>
      <c r="J274" s="26">
        <f>IFERROR(TRIM(INDEX(Requests!$A274:$AN274,MATCH(Lists!$B$5,Requests!$A$1:$AN$1,0))&amp;""),"")</f>
        <v/>
      </c>
      <c r="K274" s="26">
        <f>IFERROR(TRIM(INDEX(Requests!$A274:$AN274,MATCH(Lists!$B$6,Requests!$A$1:$AN$1,0))&amp;""),"")</f>
        <v/>
      </c>
      <c r="L274" s="26">
        <f>IFERROR(TRIM(INDEX(Requests!$A274:$AN274,MATCH(Lists!$B$7,Requests!$A$1:$AN$1,0))&amp;""),"")</f>
        <v/>
      </c>
      <c r="M274" s="26">
        <f>IFERROR(TRIM(INDEX(Requests!$A274:$AN274,MATCH(Lists!$B$8,Requests!$A$1:$AN$1,0))&amp;""),"")</f>
        <v/>
      </c>
      <c r="N274" s="26">
        <f>IFERROR(TRIM(INDEX(Requests!$A274:$AN274,MATCH(Lists!$B$9,Requests!$A$1:$AN$1,0))&amp;""),"")</f>
        <v/>
      </c>
      <c r="O274" s="26">
        <f>IFERROR(TRIM(INDEX(Requests!$A274:$AN274,MATCH(Lists!$B$11,Requests!$A$1:$AN$1,0))&amp;""),"")</f>
        <v/>
      </c>
      <c r="P274" s="26">
        <f>IFERROR(TRIM(INDEX(Requests!$A274:$AN274,MATCH(Lists!$B$10,Requests!$A$1:$AN$1,0))&amp;""),"")</f>
        <v/>
      </c>
      <c r="Q274" s="29">
        <f>IF($A274="","",IFERROR(N(INDEX('Your rates'!$C$6:$C$11,MATCH($J274,'Your rates'!$B$6:$B$11,0))),0))</f>
        <v/>
      </c>
      <c r="R274" s="29">
        <f>IF($A274="","",IFERROR(N(INDEX('Your rates'!$C$12:$C$17,MATCH($K274,'Your rates'!$B$12:$B$17,0))),0))</f>
        <v/>
      </c>
      <c r="S274" s="30">
        <f>IF($A274="","",IFERROR(IF(INDEX('Your rates'!$C$18:$C$21,MATCH($M274,'Your rates'!$B$18:$B$21,0))&amp;""="",1,INDEX('Your rates'!$C$18:$C$21,MATCH($M274,'Your rates'!$B$18:$B$21,0))),1))</f>
        <v/>
      </c>
      <c r="T274" s="30">
        <f>IF($A274="","",IFERROR(IF(INDEX('Your rates'!$C$22:$C$25,MATCH($N274,'Your rates'!$B$22:$B$25,0))&amp;""="",1,INDEX('Your rates'!$C$22:$C$25,MATCH($N274,'Your rates'!$B$22:$B$25,0))),1))</f>
        <v/>
      </c>
      <c r="U274" s="30">
        <f>IF($A274="","",IFERROR(IF(INDEX('Your rates'!$C$26:$C$30,MATCH($O274,'Your rates'!$B$26:$B$30,0))&amp;""="",1,INDEX('Your rates'!$C$26:$C$30,MATCH($O274,'Your rates'!$B$26:$B$30,0))),1))</f>
        <v/>
      </c>
      <c r="V274" s="29">
        <f>IF($A274="","",SUMPRODUCT(ISNUMBER(SEARCH('Your rates'!$B$31:$B$36,$P274))*'Your rates'!$C$31:$C$36))</f>
        <v/>
      </c>
    </row>
    <row r="275">
      <c r="A275" s="26">
        <f>IFERROR(TRIM(INDEX(Requests!$A275:$AN275,MATCH(Lists!$B$2,Requests!$A$1:$AN$1,0))&amp;""),"")</f>
        <v/>
      </c>
      <c r="B275" s="26">
        <f>IFERROR(TRIM(INDEX(Requests!$A275:$AN275,MATCH(Lists!$B$3,Requests!$A$1:$AN$1,0))&amp;""),"")</f>
        <v/>
      </c>
      <c r="C275" s="27">
        <f>IF(OR($A275="",$J275="",$K275="",$M275="",$N275="",'Your rates'!$C$5=""),"",ROUND(MAX(N('Your rates'!$C$37),('Your rates'!$C$5+$Q275+$R275)*$S275*$T275*$U275+$V275),2))</f>
        <v/>
      </c>
      <c r="D275" s="27">
        <f>IF(OR($C275="",N('Your rates'!$C$38)=0),"",ROUND($C275*'Your rates'!$C$38,2))</f>
        <v/>
      </c>
      <c r="E275" s="28">
        <f>IF($A275="","",MID(IF($I275=Lists!$B$13,", office or commercial space","")&amp;IF($L275=Lists!$B$14,", size not sure","")&amp;IF($M275=Lists!$B$15,", not cleaned in a while",""),3,200))</f>
        <v/>
      </c>
      <c r="F275" s="28">
        <f>IF($A275="","",MID(IF($J275="",", bedrooms","")&amp;IF($K275="",", bathrooms","")&amp;IF($M275="",", condition","")&amp;IF($N275="",", which clean","")&amp;IF($O275="",", how often",""),3,200))</f>
        <v/>
      </c>
      <c r="G275" s="28">
        <f>IF($A275="","",MID(IF('Your rates'!$C$5="",", base price","")&amp;IF(AND($J275&lt;&gt;"",IFERROR(INDEX('Your rates'!$C$6:$C$11,MATCH($J275,'Your rates'!$B$6:$B$11,0))&amp;"","")=""),", bedrooms","")&amp;IF(AND($K275&lt;&gt;"",IFERROR(INDEX('Your rates'!$C$12:$C$17,MATCH($K275,'Your rates'!$B$12:$B$17,0))&amp;"","")=""),", bathrooms","")&amp;IF(AND($M275&lt;&gt;"",IFERROR(INDEX('Your rates'!$C$18:$C$21,MATCH($M275,'Your rates'!$B$18:$B$21,0))&amp;"","")=""),", condition","")&amp;IF(AND($N275&lt;&gt;"",IFERROR(INDEX('Your rates'!$C$22:$C$25,MATCH($N275,'Your rates'!$B$22:$B$25,0))&amp;"","")=""),", type of clean","")&amp;IF(AND($O275&lt;&gt;"",IFERROR(INDEX('Your rates'!$C$26:$C$30,MATCH($O275,'Your rates'!$B$26:$B$30,0))&amp;"","")=""),", how often",""),3,200))</f>
        <v/>
      </c>
      <c r="H275" s="28">
        <f>IF($A275="","",IF($P275="","",IF(LEN($P275)-LEN(SUBSTITUTE($P275,",",""))+1&gt;SUMPRODUCT(ISNUMBER(SEARCH('Your rates'!$B$31:$B$36,$P275))*1),"Extra not on your list","")))</f>
        <v/>
      </c>
      <c r="I275" s="26">
        <f>IFERROR(TRIM(INDEX(Requests!$A275:$AN275,MATCH(Lists!$B$4,Requests!$A$1:$AN$1,0))&amp;""),"")</f>
        <v/>
      </c>
      <c r="J275" s="26">
        <f>IFERROR(TRIM(INDEX(Requests!$A275:$AN275,MATCH(Lists!$B$5,Requests!$A$1:$AN$1,0))&amp;""),"")</f>
        <v/>
      </c>
      <c r="K275" s="26">
        <f>IFERROR(TRIM(INDEX(Requests!$A275:$AN275,MATCH(Lists!$B$6,Requests!$A$1:$AN$1,0))&amp;""),"")</f>
        <v/>
      </c>
      <c r="L275" s="26">
        <f>IFERROR(TRIM(INDEX(Requests!$A275:$AN275,MATCH(Lists!$B$7,Requests!$A$1:$AN$1,0))&amp;""),"")</f>
        <v/>
      </c>
      <c r="M275" s="26">
        <f>IFERROR(TRIM(INDEX(Requests!$A275:$AN275,MATCH(Lists!$B$8,Requests!$A$1:$AN$1,0))&amp;""),"")</f>
        <v/>
      </c>
      <c r="N275" s="26">
        <f>IFERROR(TRIM(INDEX(Requests!$A275:$AN275,MATCH(Lists!$B$9,Requests!$A$1:$AN$1,0))&amp;""),"")</f>
        <v/>
      </c>
      <c r="O275" s="26">
        <f>IFERROR(TRIM(INDEX(Requests!$A275:$AN275,MATCH(Lists!$B$11,Requests!$A$1:$AN$1,0))&amp;""),"")</f>
        <v/>
      </c>
      <c r="P275" s="26">
        <f>IFERROR(TRIM(INDEX(Requests!$A275:$AN275,MATCH(Lists!$B$10,Requests!$A$1:$AN$1,0))&amp;""),"")</f>
        <v/>
      </c>
      <c r="Q275" s="29">
        <f>IF($A275="","",IFERROR(N(INDEX('Your rates'!$C$6:$C$11,MATCH($J275,'Your rates'!$B$6:$B$11,0))),0))</f>
        <v/>
      </c>
      <c r="R275" s="29">
        <f>IF($A275="","",IFERROR(N(INDEX('Your rates'!$C$12:$C$17,MATCH($K275,'Your rates'!$B$12:$B$17,0))),0))</f>
        <v/>
      </c>
      <c r="S275" s="30">
        <f>IF($A275="","",IFERROR(IF(INDEX('Your rates'!$C$18:$C$21,MATCH($M275,'Your rates'!$B$18:$B$21,0))&amp;""="",1,INDEX('Your rates'!$C$18:$C$21,MATCH($M275,'Your rates'!$B$18:$B$21,0))),1))</f>
        <v/>
      </c>
      <c r="T275" s="30">
        <f>IF($A275="","",IFERROR(IF(INDEX('Your rates'!$C$22:$C$25,MATCH($N275,'Your rates'!$B$22:$B$25,0))&amp;""="",1,INDEX('Your rates'!$C$22:$C$25,MATCH($N275,'Your rates'!$B$22:$B$25,0))),1))</f>
        <v/>
      </c>
      <c r="U275" s="30">
        <f>IF($A275="","",IFERROR(IF(INDEX('Your rates'!$C$26:$C$30,MATCH($O275,'Your rates'!$B$26:$B$30,0))&amp;""="",1,INDEX('Your rates'!$C$26:$C$30,MATCH($O275,'Your rates'!$B$26:$B$30,0))),1))</f>
        <v/>
      </c>
      <c r="V275" s="29">
        <f>IF($A275="","",SUMPRODUCT(ISNUMBER(SEARCH('Your rates'!$B$31:$B$36,$P275))*'Your rates'!$C$31:$C$36))</f>
        <v/>
      </c>
    </row>
    <row r="276">
      <c r="A276" s="26">
        <f>IFERROR(TRIM(INDEX(Requests!$A276:$AN276,MATCH(Lists!$B$2,Requests!$A$1:$AN$1,0))&amp;""),"")</f>
        <v/>
      </c>
      <c r="B276" s="26">
        <f>IFERROR(TRIM(INDEX(Requests!$A276:$AN276,MATCH(Lists!$B$3,Requests!$A$1:$AN$1,0))&amp;""),"")</f>
        <v/>
      </c>
      <c r="C276" s="27">
        <f>IF(OR($A276="",$J276="",$K276="",$M276="",$N276="",'Your rates'!$C$5=""),"",ROUND(MAX(N('Your rates'!$C$37),('Your rates'!$C$5+$Q276+$R276)*$S276*$T276*$U276+$V276),2))</f>
        <v/>
      </c>
      <c r="D276" s="27">
        <f>IF(OR($C276="",N('Your rates'!$C$38)=0),"",ROUND($C276*'Your rates'!$C$38,2))</f>
        <v/>
      </c>
      <c r="E276" s="28">
        <f>IF($A276="","",MID(IF($I276=Lists!$B$13,", office or commercial space","")&amp;IF($L276=Lists!$B$14,", size not sure","")&amp;IF($M276=Lists!$B$15,", not cleaned in a while",""),3,200))</f>
        <v/>
      </c>
      <c r="F276" s="28">
        <f>IF($A276="","",MID(IF($J276="",", bedrooms","")&amp;IF($K276="",", bathrooms","")&amp;IF($M276="",", condition","")&amp;IF($N276="",", which clean","")&amp;IF($O276="",", how often",""),3,200))</f>
        <v/>
      </c>
      <c r="G276" s="28">
        <f>IF($A276="","",MID(IF('Your rates'!$C$5="",", base price","")&amp;IF(AND($J276&lt;&gt;"",IFERROR(INDEX('Your rates'!$C$6:$C$11,MATCH($J276,'Your rates'!$B$6:$B$11,0))&amp;"","")=""),", bedrooms","")&amp;IF(AND($K276&lt;&gt;"",IFERROR(INDEX('Your rates'!$C$12:$C$17,MATCH($K276,'Your rates'!$B$12:$B$17,0))&amp;"","")=""),", bathrooms","")&amp;IF(AND($M276&lt;&gt;"",IFERROR(INDEX('Your rates'!$C$18:$C$21,MATCH($M276,'Your rates'!$B$18:$B$21,0))&amp;"","")=""),", condition","")&amp;IF(AND($N276&lt;&gt;"",IFERROR(INDEX('Your rates'!$C$22:$C$25,MATCH($N276,'Your rates'!$B$22:$B$25,0))&amp;"","")=""),", type of clean","")&amp;IF(AND($O276&lt;&gt;"",IFERROR(INDEX('Your rates'!$C$26:$C$30,MATCH($O276,'Your rates'!$B$26:$B$30,0))&amp;"","")=""),", how often",""),3,200))</f>
        <v/>
      </c>
      <c r="H276" s="28">
        <f>IF($A276="","",IF($P276="","",IF(LEN($P276)-LEN(SUBSTITUTE($P276,",",""))+1&gt;SUMPRODUCT(ISNUMBER(SEARCH('Your rates'!$B$31:$B$36,$P276))*1),"Extra not on your list","")))</f>
        <v/>
      </c>
      <c r="I276" s="26">
        <f>IFERROR(TRIM(INDEX(Requests!$A276:$AN276,MATCH(Lists!$B$4,Requests!$A$1:$AN$1,0))&amp;""),"")</f>
        <v/>
      </c>
      <c r="J276" s="26">
        <f>IFERROR(TRIM(INDEX(Requests!$A276:$AN276,MATCH(Lists!$B$5,Requests!$A$1:$AN$1,0))&amp;""),"")</f>
        <v/>
      </c>
      <c r="K276" s="26">
        <f>IFERROR(TRIM(INDEX(Requests!$A276:$AN276,MATCH(Lists!$B$6,Requests!$A$1:$AN$1,0))&amp;""),"")</f>
        <v/>
      </c>
      <c r="L276" s="26">
        <f>IFERROR(TRIM(INDEX(Requests!$A276:$AN276,MATCH(Lists!$B$7,Requests!$A$1:$AN$1,0))&amp;""),"")</f>
        <v/>
      </c>
      <c r="M276" s="26">
        <f>IFERROR(TRIM(INDEX(Requests!$A276:$AN276,MATCH(Lists!$B$8,Requests!$A$1:$AN$1,0))&amp;""),"")</f>
        <v/>
      </c>
      <c r="N276" s="26">
        <f>IFERROR(TRIM(INDEX(Requests!$A276:$AN276,MATCH(Lists!$B$9,Requests!$A$1:$AN$1,0))&amp;""),"")</f>
        <v/>
      </c>
      <c r="O276" s="26">
        <f>IFERROR(TRIM(INDEX(Requests!$A276:$AN276,MATCH(Lists!$B$11,Requests!$A$1:$AN$1,0))&amp;""),"")</f>
        <v/>
      </c>
      <c r="P276" s="26">
        <f>IFERROR(TRIM(INDEX(Requests!$A276:$AN276,MATCH(Lists!$B$10,Requests!$A$1:$AN$1,0))&amp;""),"")</f>
        <v/>
      </c>
      <c r="Q276" s="29">
        <f>IF($A276="","",IFERROR(N(INDEX('Your rates'!$C$6:$C$11,MATCH($J276,'Your rates'!$B$6:$B$11,0))),0))</f>
        <v/>
      </c>
      <c r="R276" s="29">
        <f>IF($A276="","",IFERROR(N(INDEX('Your rates'!$C$12:$C$17,MATCH($K276,'Your rates'!$B$12:$B$17,0))),0))</f>
        <v/>
      </c>
      <c r="S276" s="30">
        <f>IF($A276="","",IFERROR(IF(INDEX('Your rates'!$C$18:$C$21,MATCH($M276,'Your rates'!$B$18:$B$21,0))&amp;""="",1,INDEX('Your rates'!$C$18:$C$21,MATCH($M276,'Your rates'!$B$18:$B$21,0))),1))</f>
        <v/>
      </c>
      <c r="T276" s="30">
        <f>IF($A276="","",IFERROR(IF(INDEX('Your rates'!$C$22:$C$25,MATCH($N276,'Your rates'!$B$22:$B$25,0))&amp;""="",1,INDEX('Your rates'!$C$22:$C$25,MATCH($N276,'Your rates'!$B$22:$B$25,0))),1))</f>
        <v/>
      </c>
      <c r="U276" s="30">
        <f>IF($A276="","",IFERROR(IF(INDEX('Your rates'!$C$26:$C$30,MATCH($O276,'Your rates'!$B$26:$B$30,0))&amp;""="",1,INDEX('Your rates'!$C$26:$C$30,MATCH($O276,'Your rates'!$B$26:$B$30,0))),1))</f>
        <v/>
      </c>
      <c r="V276" s="29">
        <f>IF($A276="","",SUMPRODUCT(ISNUMBER(SEARCH('Your rates'!$B$31:$B$36,$P276))*'Your rates'!$C$31:$C$36))</f>
        <v/>
      </c>
    </row>
    <row r="277">
      <c r="A277" s="26">
        <f>IFERROR(TRIM(INDEX(Requests!$A277:$AN277,MATCH(Lists!$B$2,Requests!$A$1:$AN$1,0))&amp;""),"")</f>
        <v/>
      </c>
      <c r="B277" s="26">
        <f>IFERROR(TRIM(INDEX(Requests!$A277:$AN277,MATCH(Lists!$B$3,Requests!$A$1:$AN$1,0))&amp;""),"")</f>
        <v/>
      </c>
      <c r="C277" s="27">
        <f>IF(OR($A277="",$J277="",$K277="",$M277="",$N277="",'Your rates'!$C$5=""),"",ROUND(MAX(N('Your rates'!$C$37),('Your rates'!$C$5+$Q277+$R277)*$S277*$T277*$U277+$V277),2))</f>
        <v/>
      </c>
      <c r="D277" s="27">
        <f>IF(OR($C277="",N('Your rates'!$C$38)=0),"",ROUND($C277*'Your rates'!$C$38,2))</f>
        <v/>
      </c>
      <c r="E277" s="28">
        <f>IF($A277="","",MID(IF($I277=Lists!$B$13,", office or commercial space","")&amp;IF($L277=Lists!$B$14,", size not sure","")&amp;IF($M277=Lists!$B$15,", not cleaned in a while",""),3,200))</f>
        <v/>
      </c>
      <c r="F277" s="28">
        <f>IF($A277="","",MID(IF($J277="",", bedrooms","")&amp;IF($K277="",", bathrooms","")&amp;IF($M277="",", condition","")&amp;IF($N277="",", which clean","")&amp;IF($O277="",", how often",""),3,200))</f>
        <v/>
      </c>
      <c r="G277" s="28">
        <f>IF($A277="","",MID(IF('Your rates'!$C$5="",", base price","")&amp;IF(AND($J277&lt;&gt;"",IFERROR(INDEX('Your rates'!$C$6:$C$11,MATCH($J277,'Your rates'!$B$6:$B$11,0))&amp;"","")=""),", bedrooms","")&amp;IF(AND($K277&lt;&gt;"",IFERROR(INDEX('Your rates'!$C$12:$C$17,MATCH($K277,'Your rates'!$B$12:$B$17,0))&amp;"","")=""),", bathrooms","")&amp;IF(AND($M277&lt;&gt;"",IFERROR(INDEX('Your rates'!$C$18:$C$21,MATCH($M277,'Your rates'!$B$18:$B$21,0))&amp;"","")=""),", condition","")&amp;IF(AND($N277&lt;&gt;"",IFERROR(INDEX('Your rates'!$C$22:$C$25,MATCH($N277,'Your rates'!$B$22:$B$25,0))&amp;"","")=""),", type of clean","")&amp;IF(AND($O277&lt;&gt;"",IFERROR(INDEX('Your rates'!$C$26:$C$30,MATCH($O277,'Your rates'!$B$26:$B$30,0))&amp;"","")=""),", how often",""),3,200))</f>
        <v/>
      </c>
      <c r="H277" s="28">
        <f>IF($A277="","",IF($P277="","",IF(LEN($P277)-LEN(SUBSTITUTE($P277,",",""))+1&gt;SUMPRODUCT(ISNUMBER(SEARCH('Your rates'!$B$31:$B$36,$P277))*1),"Extra not on your list","")))</f>
        <v/>
      </c>
      <c r="I277" s="26">
        <f>IFERROR(TRIM(INDEX(Requests!$A277:$AN277,MATCH(Lists!$B$4,Requests!$A$1:$AN$1,0))&amp;""),"")</f>
        <v/>
      </c>
      <c r="J277" s="26">
        <f>IFERROR(TRIM(INDEX(Requests!$A277:$AN277,MATCH(Lists!$B$5,Requests!$A$1:$AN$1,0))&amp;""),"")</f>
        <v/>
      </c>
      <c r="K277" s="26">
        <f>IFERROR(TRIM(INDEX(Requests!$A277:$AN277,MATCH(Lists!$B$6,Requests!$A$1:$AN$1,0))&amp;""),"")</f>
        <v/>
      </c>
      <c r="L277" s="26">
        <f>IFERROR(TRIM(INDEX(Requests!$A277:$AN277,MATCH(Lists!$B$7,Requests!$A$1:$AN$1,0))&amp;""),"")</f>
        <v/>
      </c>
      <c r="M277" s="26">
        <f>IFERROR(TRIM(INDEX(Requests!$A277:$AN277,MATCH(Lists!$B$8,Requests!$A$1:$AN$1,0))&amp;""),"")</f>
        <v/>
      </c>
      <c r="N277" s="26">
        <f>IFERROR(TRIM(INDEX(Requests!$A277:$AN277,MATCH(Lists!$B$9,Requests!$A$1:$AN$1,0))&amp;""),"")</f>
        <v/>
      </c>
      <c r="O277" s="26">
        <f>IFERROR(TRIM(INDEX(Requests!$A277:$AN277,MATCH(Lists!$B$11,Requests!$A$1:$AN$1,0))&amp;""),"")</f>
        <v/>
      </c>
      <c r="P277" s="26">
        <f>IFERROR(TRIM(INDEX(Requests!$A277:$AN277,MATCH(Lists!$B$10,Requests!$A$1:$AN$1,0))&amp;""),"")</f>
        <v/>
      </c>
      <c r="Q277" s="29">
        <f>IF($A277="","",IFERROR(N(INDEX('Your rates'!$C$6:$C$11,MATCH($J277,'Your rates'!$B$6:$B$11,0))),0))</f>
        <v/>
      </c>
      <c r="R277" s="29">
        <f>IF($A277="","",IFERROR(N(INDEX('Your rates'!$C$12:$C$17,MATCH($K277,'Your rates'!$B$12:$B$17,0))),0))</f>
        <v/>
      </c>
      <c r="S277" s="30">
        <f>IF($A277="","",IFERROR(IF(INDEX('Your rates'!$C$18:$C$21,MATCH($M277,'Your rates'!$B$18:$B$21,0))&amp;""="",1,INDEX('Your rates'!$C$18:$C$21,MATCH($M277,'Your rates'!$B$18:$B$21,0))),1))</f>
        <v/>
      </c>
      <c r="T277" s="30">
        <f>IF($A277="","",IFERROR(IF(INDEX('Your rates'!$C$22:$C$25,MATCH($N277,'Your rates'!$B$22:$B$25,0))&amp;""="",1,INDEX('Your rates'!$C$22:$C$25,MATCH($N277,'Your rates'!$B$22:$B$25,0))),1))</f>
        <v/>
      </c>
      <c r="U277" s="30">
        <f>IF($A277="","",IFERROR(IF(INDEX('Your rates'!$C$26:$C$30,MATCH($O277,'Your rates'!$B$26:$B$30,0))&amp;""="",1,INDEX('Your rates'!$C$26:$C$30,MATCH($O277,'Your rates'!$B$26:$B$30,0))),1))</f>
        <v/>
      </c>
      <c r="V277" s="29">
        <f>IF($A277="","",SUMPRODUCT(ISNUMBER(SEARCH('Your rates'!$B$31:$B$36,$P277))*'Your rates'!$C$31:$C$36))</f>
        <v/>
      </c>
    </row>
    <row r="278">
      <c r="A278" s="26">
        <f>IFERROR(TRIM(INDEX(Requests!$A278:$AN278,MATCH(Lists!$B$2,Requests!$A$1:$AN$1,0))&amp;""),"")</f>
        <v/>
      </c>
      <c r="B278" s="26">
        <f>IFERROR(TRIM(INDEX(Requests!$A278:$AN278,MATCH(Lists!$B$3,Requests!$A$1:$AN$1,0))&amp;""),"")</f>
        <v/>
      </c>
      <c r="C278" s="27">
        <f>IF(OR($A278="",$J278="",$K278="",$M278="",$N278="",'Your rates'!$C$5=""),"",ROUND(MAX(N('Your rates'!$C$37),('Your rates'!$C$5+$Q278+$R278)*$S278*$T278*$U278+$V278),2))</f>
        <v/>
      </c>
      <c r="D278" s="27">
        <f>IF(OR($C278="",N('Your rates'!$C$38)=0),"",ROUND($C278*'Your rates'!$C$38,2))</f>
        <v/>
      </c>
      <c r="E278" s="28">
        <f>IF($A278="","",MID(IF($I278=Lists!$B$13,", office or commercial space","")&amp;IF($L278=Lists!$B$14,", size not sure","")&amp;IF($M278=Lists!$B$15,", not cleaned in a while",""),3,200))</f>
        <v/>
      </c>
      <c r="F278" s="28">
        <f>IF($A278="","",MID(IF($J278="",", bedrooms","")&amp;IF($K278="",", bathrooms","")&amp;IF($M278="",", condition","")&amp;IF($N278="",", which clean","")&amp;IF($O278="",", how often",""),3,200))</f>
        <v/>
      </c>
      <c r="G278" s="28">
        <f>IF($A278="","",MID(IF('Your rates'!$C$5="",", base price","")&amp;IF(AND($J278&lt;&gt;"",IFERROR(INDEX('Your rates'!$C$6:$C$11,MATCH($J278,'Your rates'!$B$6:$B$11,0))&amp;"","")=""),", bedrooms","")&amp;IF(AND($K278&lt;&gt;"",IFERROR(INDEX('Your rates'!$C$12:$C$17,MATCH($K278,'Your rates'!$B$12:$B$17,0))&amp;"","")=""),", bathrooms","")&amp;IF(AND($M278&lt;&gt;"",IFERROR(INDEX('Your rates'!$C$18:$C$21,MATCH($M278,'Your rates'!$B$18:$B$21,0))&amp;"","")=""),", condition","")&amp;IF(AND($N278&lt;&gt;"",IFERROR(INDEX('Your rates'!$C$22:$C$25,MATCH($N278,'Your rates'!$B$22:$B$25,0))&amp;"","")=""),", type of clean","")&amp;IF(AND($O278&lt;&gt;"",IFERROR(INDEX('Your rates'!$C$26:$C$30,MATCH($O278,'Your rates'!$B$26:$B$30,0))&amp;"","")=""),", how often",""),3,200))</f>
        <v/>
      </c>
      <c r="H278" s="28">
        <f>IF($A278="","",IF($P278="","",IF(LEN($P278)-LEN(SUBSTITUTE($P278,",",""))+1&gt;SUMPRODUCT(ISNUMBER(SEARCH('Your rates'!$B$31:$B$36,$P278))*1),"Extra not on your list","")))</f>
        <v/>
      </c>
      <c r="I278" s="26">
        <f>IFERROR(TRIM(INDEX(Requests!$A278:$AN278,MATCH(Lists!$B$4,Requests!$A$1:$AN$1,0))&amp;""),"")</f>
        <v/>
      </c>
      <c r="J278" s="26">
        <f>IFERROR(TRIM(INDEX(Requests!$A278:$AN278,MATCH(Lists!$B$5,Requests!$A$1:$AN$1,0))&amp;""),"")</f>
        <v/>
      </c>
      <c r="K278" s="26">
        <f>IFERROR(TRIM(INDEX(Requests!$A278:$AN278,MATCH(Lists!$B$6,Requests!$A$1:$AN$1,0))&amp;""),"")</f>
        <v/>
      </c>
      <c r="L278" s="26">
        <f>IFERROR(TRIM(INDEX(Requests!$A278:$AN278,MATCH(Lists!$B$7,Requests!$A$1:$AN$1,0))&amp;""),"")</f>
        <v/>
      </c>
      <c r="M278" s="26">
        <f>IFERROR(TRIM(INDEX(Requests!$A278:$AN278,MATCH(Lists!$B$8,Requests!$A$1:$AN$1,0))&amp;""),"")</f>
        <v/>
      </c>
      <c r="N278" s="26">
        <f>IFERROR(TRIM(INDEX(Requests!$A278:$AN278,MATCH(Lists!$B$9,Requests!$A$1:$AN$1,0))&amp;""),"")</f>
        <v/>
      </c>
      <c r="O278" s="26">
        <f>IFERROR(TRIM(INDEX(Requests!$A278:$AN278,MATCH(Lists!$B$11,Requests!$A$1:$AN$1,0))&amp;""),"")</f>
        <v/>
      </c>
      <c r="P278" s="26">
        <f>IFERROR(TRIM(INDEX(Requests!$A278:$AN278,MATCH(Lists!$B$10,Requests!$A$1:$AN$1,0))&amp;""),"")</f>
        <v/>
      </c>
      <c r="Q278" s="29">
        <f>IF($A278="","",IFERROR(N(INDEX('Your rates'!$C$6:$C$11,MATCH($J278,'Your rates'!$B$6:$B$11,0))),0))</f>
        <v/>
      </c>
      <c r="R278" s="29">
        <f>IF($A278="","",IFERROR(N(INDEX('Your rates'!$C$12:$C$17,MATCH($K278,'Your rates'!$B$12:$B$17,0))),0))</f>
        <v/>
      </c>
      <c r="S278" s="30">
        <f>IF($A278="","",IFERROR(IF(INDEX('Your rates'!$C$18:$C$21,MATCH($M278,'Your rates'!$B$18:$B$21,0))&amp;""="",1,INDEX('Your rates'!$C$18:$C$21,MATCH($M278,'Your rates'!$B$18:$B$21,0))),1))</f>
        <v/>
      </c>
      <c r="T278" s="30">
        <f>IF($A278="","",IFERROR(IF(INDEX('Your rates'!$C$22:$C$25,MATCH($N278,'Your rates'!$B$22:$B$25,0))&amp;""="",1,INDEX('Your rates'!$C$22:$C$25,MATCH($N278,'Your rates'!$B$22:$B$25,0))),1))</f>
        <v/>
      </c>
      <c r="U278" s="30">
        <f>IF($A278="","",IFERROR(IF(INDEX('Your rates'!$C$26:$C$30,MATCH($O278,'Your rates'!$B$26:$B$30,0))&amp;""="",1,INDEX('Your rates'!$C$26:$C$30,MATCH($O278,'Your rates'!$B$26:$B$30,0))),1))</f>
        <v/>
      </c>
      <c r="V278" s="29">
        <f>IF($A278="","",SUMPRODUCT(ISNUMBER(SEARCH('Your rates'!$B$31:$B$36,$P278))*'Your rates'!$C$31:$C$36))</f>
        <v/>
      </c>
    </row>
    <row r="279">
      <c r="A279" s="26">
        <f>IFERROR(TRIM(INDEX(Requests!$A279:$AN279,MATCH(Lists!$B$2,Requests!$A$1:$AN$1,0))&amp;""),"")</f>
        <v/>
      </c>
      <c r="B279" s="26">
        <f>IFERROR(TRIM(INDEX(Requests!$A279:$AN279,MATCH(Lists!$B$3,Requests!$A$1:$AN$1,0))&amp;""),"")</f>
        <v/>
      </c>
      <c r="C279" s="27">
        <f>IF(OR($A279="",$J279="",$K279="",$M279="",$N279="",'Your rates'!$C$5=""),"",ROUND(MAX(N('Your rates'!$C$37),('Your rates'!$C$5+$Q279+$R279)*$S279*$T279*$U279+$V279),2))</f>
        <v/>
      </c>
      <c r="D279" s="27">
        <f>IF(OR($C279="",N('Your rates'!$C$38)=0),"",ROUND($C279*'Your rates'!$C$38,2))</f>
        <v/>
      </c>
      <c r="E279" s="28">
        <f>IF($A279="","",MID(IF($I279=Lists!$B$13,", office or commercial space","")&amp;IF($L279=Lists!$B$14,", size not sure","")&amp;IF($M279=Lists!$B$15,", not cleaned in a while",""),3,200))</f>
        <v/>
      </c>
      <c r="F279" s="28">
        <f>IF($A279="","",MID(IF($J279="",", bedrooms","")&amp;IF($K279="",", bathrooms","")&amp;IF($M279="",", condition","")&amp;IF($N279="",", which clean","")&amp;IF($O279="",", how often",""),3,200))</f>
        <v/>
      </c>
      <c r="G279" s="28">
        <f>IF($A279="","",MID(IF('Your rates'!$C$5="",", base price","")&amp;IF(AND($J279&lt;&gt;"",IFERROR(INDEX('Your rates'!$C$6:$C$11,MATCH($J279,'Your rates'!$B$6:$B$11,0))&amp;"","")=""),", bedrooms","")&amp;IF(AND($K279&lt;&gt;"",IFERROR(INDEX('Your rates'!$C$12:$C$17,MATCH($K279,'Your rates'!$B$12:$B$17,0))&amp;"","")=""),", bathrooms","")&amp;IF(AND($M279&lt;&gt;"",IFERROR(INDEX('Your rates'!$C$18:$C$21,MATCH($M279,'Your rates'!$B$18:$B$21,0))&amp;"","")=""),", condition","")&amp;IF(AND($N279&lt;&gt;"",IFERROR(INDEX('Your rates'!$C$22:$C$25,MATCH($N279,'Your rates'!$B$22:$B$25,0))&amp;"","")=""),", type of clean","")&amp;IF(AND($O279&lt;&gt;"",IFERROR(INDEX('Your rates'!$C$26:$C$30,MATCH($O279,'Your rates'!$B$26:$B$30,0))&amp;"","")=""),", how often",""),3,200))</f>
        <v/>
      </c>
      <c r="H279" s="28">
        <f>IF($A279="","",IF($P279="","",IF(LEN($P279)-LEN(SUBSTITUTE($P279,",",""))+1&gt;SUMPRODUCT(ISNUMBER(SEARCH('Your rates'!$B$31:$B$36,$P279))*1),"Extra not on your list","")))</f>
        <v/>
      </c>
      <c r="I279" s="26">
        <f>IFERROR(TRIM(INDEX(Requests!$A279:$AN279,MATCH(Lists!$B$4,Requests!$A$1:$AN$1,0))&amp;""),"")</f>
        <v/>
      </c>
      <c r="J279" s="26">
        <f>IFERROR(TRIM(INDEX(Requests!$A279:$AN279,MATCH(Lists!$B$5,Requests!$A$1:$AN$1,0))&amp;""),"")</f>
        <v/>
      </c>
      <c r="K279" s="26">
        <f>IFERROR(TRIM(INDEX(Requests!$A279:$AN279,MATCH(Lists!$B$6,Requests!$A$1:$AN$1,0))&amp;""),"")</f>
        <v/>
      </c>
      <c r="L279" s="26">
        <f>IFERROR(TRIM(INDEX(Requests!$A279:$AN279,MATCH(Lists!$B$7,Requests!$A$1:$AN$1,0))&amp;""),"")</f>
        <v/>
      </c>
      <c r="M279" s="26">
        <f>IFERROR(TRIM(INDEX(Requests!$A279:$AN279,MATCH(Lists!$B$8,Requests!$A$1:$AN$1,0))&amp;""),"")</f>
        <v/>
      </c>
      <c r="N279" s="26">
        <f>IFERROR(TRIM(INDEX(Requests!$A279:$AN279,MATCH(Lists!$B$9,Requests!$A$1:$AN$1,0))&amp;""),"")</f>
        <v/>
      </c>
      <c r="O279" s="26">
        <f>IFERROR(TRIM(INDEX(Requests!$A279:$AN279,MATCH(Lists!$B$11,Requests!$A$1:$AN$1,0))&amp;""),"")</f>
        <v/>
      </c>
      <c r="P279" s="26">
        <f>IFERROR(TRIM(INDEX(Requests!$A279:$AN279,MATCH(Lists!$B$10,Requests!$A$1:$AN$1,0))&amp;""),"")</f>
        <v/>
      </c>
      <c r="Q279" s="29">
        <f>IF($A279="","",IFERROR(N(INDEX('Your rates'!$C$6:$C$11,MATCH($J279,'Your rates'!$B$6:$B$11,0))),0))</f>
        <v/>
      </c>
      <c r="R279" s="29">
        <f>IF($A279="","",IFERROR(N(INDEX('Your rates'!$C$12:$C$17,MATCH($K279,'Your rates'!$B$12:$B$17,0))),0))</f>
        <v/>
      </c>
      <c r="S279" s="30">
        <f>IF($A279="","",IFERROR(IF(INDEX('Your rates'!$C$18:$C$21,MATCH($M279,'Your rates'!$B$18:$B$21,0))&amp;""="",1,INDEX('Your rates'!$C$18:$C$21,MATCH($M279,'Your rates'!$B$18:$B$21,0))),1))</f>
        <v/>
      </c>
      <c r="T279" s="30">
        <f>IF($A279="","",IFERROR(IF(INDEX('Your rates'!$C$22:$C$25,MATCH($N279,'Your rates'!$B$22:$B$25,0))&amp;""="",1,INDEX('Your rates'!$C$22:$C$25,MATCH($N279,'Your rates'!$B$22:$B$25,0))),1))</f>
        <v/>
      </c>
      <c r="U279" s="30">
        <f>IF($A279="","",IFERROR(IF(INDEX('Your rates'!$C$26:$C$30,MATCH($O279,'Your rates'!$B$26:$B$30,0))&amp;""="",1,INDEX('Your rates'!$C$26:$C$30,MATCH($O279,'Your rates'!$B$26:$B$30,0))),1))</f>
        <v/>
      </c>
      <c r="V279" s="29">
        <f>IF($A279="","",SUMPRODUCT(ISNUMBER(SEARCH('Your rates'!$B$31:$B$36,$P279))*'Your rates'!$C$31:$C$36))</f>
        <v/>
      </c>
    </row>
    <row r="280">
      <c r="A280" s="26">
        <f>IFERROR(TRIM(INDEX(Requests!$A280:$AN280,MATCH(Lists!$B$2,Requests!$A$1:$AN$1,0))&amp;""),"")</f>
        <v/>
      </c>
      <c r="B280" s="26">
        <f>IFERROR(TRIM(INDEX(Requests!$A280:$AN280,MATCH(Lists!$B$3,Requests!$A$1:$AN$1,0))&amp;""),"")</f>
        <v/>
      </c>
      <c r="C280" s="27">
        <f>IF(OR($A280="",$J280="",$K280="",$M280="",$N280="",'Your rates'!$C$5=""),"",ROUND(MAX(N('Your rates'!$C$37),('Your rates'!$C$5+$Q280+$R280)*$S280*$T280*$U280+$V280),2))</f>
        <v/>
      </c>
      <c r="D280" s="27">
        <f>IF(OR($C280="",N('Your rates'!$C$38)=0),"",ROUND($C280*'Your rates'!$C$38,2))</f>
        <v/>
      </c>
      <c r="E280" s="28">
        <f>IF($A280="","",MID(IF($I280=Lists!$B$13,", office or commercial space","")&amp;IF($L280=Lists!$B$14,", size not sure","")&amp;IF($M280=Lists!$B$15,", not cleaned in a while",""),3,200))</f>
        <v/>
      </c>
      <c r="F280" s="28">
        <f>IF($A280="","",MID(IF($J280="",", bedrooms","")&amp;IF($K280="",", bathrooms","")&amp;IF($M280="",", condition","")&amp;IF($N280="",", which clean","")&amp;IF($O280="",", how often",""),3,200))</f>
        <v/>
      </c>
      <c r="G280" s="28">
        <f>IF($A280="","",MID(IF('Your rates'!$C$5="",", base price","")&amp;IF(AND($J280&lt;&gt;"",IFERROR(INDEX('Your rates'!$C$6:$C$11,MATCH($J280,'Your rates'!$B$6:$B$11,0))&amp;"","")=""),", bedrooms","")&amp;IF(AND($K280&lt;&gt;"",IFERROR(INDEX('Your rates'!$C$12:$C$17,MATCH($K280,'Your rates'!$B$12:$B$17,0))&amp;"","")=""),", bathrooms","")&amp;IF(AND($M280&lt;&gt;"",IFERROR(INDEX('Your rates'!$C$18:$C$21,MATCH($M280,'Your rates'!$B$18:$B$21,0))&amp;"","")=""),", condition","")&amp;IF(AND($N280&lt;&gt;"",IFERROR(INDEX('Your rates'!$C$22:$C$25,MATCH($N280,'Your rates'!$B$22:$B$25,0))&amp;"","")=""),", type of clean","")&amp;IF(AND($O280&lt;&gt;"",IFERROR(INDEX('Your rates'!$C$26:$C$30,MATCH($O280,'Your rates'!$B$26:$B$30,0))&amp;"","")=""),", how often",""),3,200))</f>
        <v/>
      </c>
      <c r="H280" s="28">
        <f>IF($A280="","",IF($P280="","",IF(LEN($P280)-LEN(SUBSTITUTE($P280,",",""))+1&gt;SUMPRODUCT(ISNUMBER(SEARCH('Your rates'!$B$31:$B$36,$P280))*1),"Extra not on your list","")))</f>
        <v/>
      </c>
      <c r="I280" s="26">
        <f>IFERROR(TRIM(INDEX(Requests!$A280:$AN280,MATCH(Lists!$B$4,Requests!$A$1:$AN$1,0))&amp;""),"")</f>
        <v/>
      </c>
      <c r="J280" s="26">
        <f>IFERROR(TRIM(INDEX(Requests!$A280:$AN280,MATCH(Lists!$B$5,Requests!$A$1:$AN$1,0))&amp;""),"")</f>
        <v/>
      </c>
      <c r="K280" s="26">
        <f>IFERROR(TRIM(INDEX(Requests!$A280:$AN280,MATCH(Lists!$B$6,Requests!$A$1:$AN$1,0))&amp;""),"")</f>
        <v/>
      </c>
      <c r="L280" s="26">
        <f>IFERROR(TRIM(INDEX(Requests!$A280:$AN280,MATCH(Lists!$B$7,Requests!$A$1:$AN$1,0))&amp;""),"")</f>
        <v/>
      </c>
      <c r="M280" s="26">
        <f>IFERROR(TRIM(INDEX(Requests!$A280:$AN280,MATCH(Lists!$B$8,Requests!$A$1:$AN$1,0))&amp;""),"")</f>
        <v/>
      </c>
      <c r="N280" s="26">
        <f>IFERROR(TRIM(INDEX(Requests!$A280:$AN280,MATCH(Lists!$B$9,Requests!$A$1:$AN$1,0))&amp;""),"")</f>
        <v/>
      </c>
      <c r="O280" s="26">
        <f>IFERROR(TRIM(INDEX(Requests!$A280:$AN280,MATCH(Lists!$B$11,Requests!$A$1:$AN$1,0))&amp;""),"")</f>
        <v/>
      </c>
      <c r="P280" s="26">
        <f>IFERROR(TRIM(INDEX(Requests!$A280:$AN280,MATCH(Lists!$B$10,Requests!$A$1:$AN$1,0))&amp;""),"")</f>
        <v/>
      </c>
      <c r="Q280" s="29">
        <f>IF($A280="","",IFERROR(N(INDEX('Your rates'!$C$6:$C$11,MATCH($J280,'Your rates'!$B$6:$B$11,0))),0))</f>
        <v/>
      </c>
      <c r="R280" s="29">
        <f>IF($A280="","",IFERROR(N(INDEX('Your rates'!$C$12:$C$17,MATCH($K280,'Your rates'!$B$12:$B$17,0))),0))</f>
        <v/>
      </c>
      <c r="S280" s="30">
        <f>IF($A280="","",IFERROR(IF(INDEX('Your rates'!$C$18:$C$21,MATCH($M280,'Your rates'!$B$18:$B$21,0))&amp;""="",1,INDEX('Your rates'!$C$18:$C$21,MATCH($M280,'Your rates'!$B$18:$B$21,0))),1))</f>
        <v/>
      </c>
      <c r="T280" s="30">
        <f>IF($A280="","",IFERROR(IF(INDEX('Your rates'!$C$22:$C$25,MATCH($N280,'Your rates'!$B$22:$B$25,0))&amp;""="",1,INDEX('Your rates'!$C$22:$C$25,MATCH($N280,'Your rates'!$B$22:$B$25,0))),1))</f>
        <v/>
      </c>
      <c r="U280" s="30">
        <f>IF($A280="","",IFERROR(IF(INDEX('Your rates'!$C$26:$C$30,MATCH($O280,'Your rates'!$B$26:$B$30,0))&amp;""="",1,INDEX('Your rates'!$C$26:$C$30,MATCH($O280,'Your rates'!$B$26:$B$30,0))),1))</f>
        <v/>
      </c>
      <c r="V280" s="29">
        <f>IF($A280="","",SUMPRODUCT(ISNUMBER(SEARCH('Your rates'!$B$31:$B$36,$P280))*'Your rates'!$C$31:$C$36))</f>
        <v/>
      </c>
    </row>
    <row r="281">
      <c r="A281" s="26">
        <f>IFERROR(TRIM(INDEX(Requests!$A281:$AN281,MATCH(Lists!$B$2,Requests!$A$1:$AN$1,0))&amp;""),"")</f>
        <v/>
      </c>
      <c r="B281" s="26">
        <f>IFERROR(TRIM(INDEX(Requests!$A281:$AN281,MATCH(Lists!$B$3,Requests!$A$1:$AN$1,0))&amp;""),"")</f>
        <v/>
      </c>
      <c r="C281" s="27">
        <f>IF(OR($A281="",$J281="",$K281="",$M281="",$N281="",'Your rates'!$C$5=""),"",ROUND(MAX(N('Your rates'!$C$37),('Your rates'!$C$5+$Q281+$R281)*$S281*$T281*$U281+$V281),2))</f>
        <v/>
      </c>
      <c r="D281" s="27">
        <f>IF(OR($C281="",N('Your rates'!$C$38)=0),"",ROUND($C281*'Your rates'!$C$38,2))</f>
        <v/>
      </c>
      <c r="E281" s="28">
        <f>IF($A281="","",MID(IF($I281=Lists!$B$13,", office or commercial space","")&amp;IF($L281=Lists!$B$14,", size not sure","")&amp;IF($M281=Lists!$B$15,", not cleaned in a while",""),3,200))</f>
        <v/>
      </c>
      <c r="F281" s="28">
        <f>IF($A281="","",MID(IF($J281="",", bedrooms","")&amp;IF($K281="",", bathrooms","")&amp;IF($M281="",", condition","")&amp;IF($N281="",", which clean","")&amp;IF($O281="",", how often",""),3,200))</f>
        <v/>
      </c>
      <c r="G281" s="28">
        <f>IF($A281="","",MID(IF('Your rates'!$C$5="",", base price","")&amp;IF(AND($J281&lt;&gt;"",IFERROR(INDEX('Your rates'!$C$6:$C$11,MATCH($J281,'Your rates'!$B$6:$B$11,0))&amp;"","")=""),", bedrooms","")&amp;IF(AND($K281&lt;&gt;"",IFERROR(INDEX('Your rates'!$C$12:$C$17,MATCH($K281,'Your rates'!$B$12:$B$17,0))&amp;"","")=""),", bathrooms","")&amp;IF(AND($M281&lt;&gt;"",IFERROR(INDEX('Your rates'!$C$18:$C$21,MATCH($M281,'Your rates'!$B$18:$B$21,0))&amp;"","")=""),", condition","")&amp;IF(AND($N281&lt;&gt;"",IFERROR(INDEX('Your rates'!$C$22:$C$25,MATCH($N281,'Your rates'!$B$22:$B$25,0))&amp;"","")=""),", type of clean","")&amp;IF(AND($O281&lt;&gt;"",IFERROR(INDEX('Your rates'!$C$26:$C$30,MATCH($O281,'Your rates'!$B$26:$B$30,0))&amp;"","")=""),", how often",""),3,200))</f>
        <v/>
      </c>
      <c r="H281" s="28">
        <f>IF($A281="","",IF($P281="","",IF(LEN($P281)-LEN(SUBSTITUTE($P281,",",""))+1&gt;SUMPRODUCT(ISNUMBER(SEARCH('Your rates'!$B$31:$B$36,$P281))*1),"Extra not on your list","")))</f>
        <v/>
      </c>
      <c r="I281" s="26">
        <f>IFERROR(TRIM(INDEX(Requests!$A281:$AN281,MATCH(Lists!$B$4,Requests!$A$1:$AN$1,0))&amp;""),"")</f>
        <v/>
      </c>
      <c r="J281" s="26">
        <f>IFERROR(TRIM(INDEX(Requests!$A281:$AN281,MATCH(Lists!$B$5,Requests!$A$1:$AN$1,0))&amp;""),"")</f>
        <v/>
      </c>
      <c r="K281" s="26">
        <f>IFERROR(TRIM(INDEX(Requests!$A281:$AN281,MATCH(Lists!$B$6,Requests!$A$1:$AN$1,0))&amp;""),"")</f>
        <v/>
      </c>
      <c r="L281" s="26">
        <f>IFERROR(TRIM(INDEX(Requests!$A281:$AN281,MATCH(Lists!$B$7,Requests!$A$1:$AN$1,0))&amp;""),"")</f>
        <v/>
      </c>
      <c r="M281" s="26">
        <f>IFERROR(TRIM(INDEX(Requests!$A281:$AN281,MATCH(Lists!$B$8,Requests!$A$1:$AN$1,0))&amp;""),"")</f>
        <v/>
      </c>
      <c r="N281" s="26">
        <f>IFERROR(TRIM(INDEX(Requests!$A281:$AN281,MATCH(Lists!$B$9,Requests!$A$1:$AN$1,0))&amp;""),"")</f>
        <v/>
      </c>
      <c r="O281" s="26">
        <f>IFERROR(TRIM(INDEX(Requests!$A281:$AN281,MATCH(Lists!$B$11,Requests!$A$1:$AN$1,0))&amp;""),"")</f>
        <v/>
      </c>
      <c r="P281" s="26">
        <f>IFERROR(TRIM(INDEX(Requests!$A281:$AN281,MATCH(Lists!$B$10,Requests!$A$1:$AN$1,0))&amp;""),"")</f>
        <v/>
      </c>
      <c r="Q281" s="29">
        <f>IF($A281="","",IFERROR(N(INDEX('Your rates'!$C$6:$C$11,MATCH($J281,'Your rates'!$B$6:$B$11,0))),0))</f>
        <v/>
      </c>
      <c r="R281" s="29">
        <f>IF($A281="","",IFERROR(N(INDEX('Your rates'!$C$12:$C$17,MATCH($K281,'Your rates'!$B$12:$B$17,0))),0))</f>
        <v/>
      </c>
      <c r="S281" s="30">
        <f>IF($A281="","",IFERROR(IF(INDEX('Your rates'!$C$18:$C$21,MATCH($M281,'Your rates'!$B$18:$B$21,0))&amp;""="",1,INDEX('Your rates'!$C$18:$C$21,MATCH($M281,'Your rates'!$B$18:$B$21,0))),1))</f>
        <v/>
      </c>
      <c r="T281" s="30">
        <f>IF($A281="","",IFERROR(IF(INDEX('Your rates'!$C$22:$C$25,MATCH($N281,'Your rates'!$B$22:$B$25,0))&amp;""="",1,INDEX('Your rates'!$C$22:$C$25,MATCH($N281,'Your rates'!$B$22:$B$25,0))),1))</f>
        <v/>
      </c>
      <c r="U281" s="30">
        <f>IF($A281="","",IFERROR(IF(INDEX('Your rates'!$C$26:$C$30,MATCH($O281,'Your rates'!$B$26:$B$30,0))&amp;""="",1,INDEX('Your rates'!$C$26:$C$30,MATCH($O281,'Your rates'!$B$26:$B$30,0))),1))</f>
        <v/>
      </c>
      <c r="V281" s="29">
        <f>IF($A281="","",SUMPRODUCT(ISNUMBER(SEARCH('Your rates'!$B$31:$B$36,$P281))*'Your rates'!$C$31:$C$36))</f>
        <v/>
      </c>
    </row>
    <row r="282">
      <c r="A282" s="26">
        <f>IFERROR(TRIM(INDEX(Requests!$A282:$AN282,MATCH(Lists!$B$2,Requests!$A$1:$AN$1,0))&amp;""),"")</f>
        <v/>
      </c>
      <c r="B282" s="26">
        <f>IFERROR(TRIM(INDEX(Requests!$A282:$AN282,MATCH(Lists!$B$3,Requests!$A$1:$AN$1,0))&amp;""),"")</f>
        <v/>
      </c>
      <c r="C282" s="27">
        <f>IF(OR($A282="",$J282="",$K282="",$M282="",$N282="",'Your rates'!$C$5=""),"",ROUND(MAX(N('Your rates'!$C$37),('Your rates'!$C$5+$Q282+$R282)*$S282*$T282*$U282+$V282),2))</f>
        <v/>
      </c>
      <c r="D282" s="27">
        <f>IF(OR($C282="",N('Your rates'!$C$38)=0),"",ROUND($C282*'Your rates'!$C$38,2))</f>
        <v/>
      </c>
      <c r="E282" s="28">
        <f>IF($A282="","",MID(IF($I282=Lists!$B$13,", office or commercial space","")&amp;IF($L282=Lists!$B$14,", size not sure","")&amp;IF($M282=Lists!$B$15,", not cleaned in a while",""),3,200))</f>
        <v/>
      </c>
      <c r="F282" s="28">
        <f>IF($A282="","",MID(IF($J282="",", bedrooms","")&amp;IF($K282="",", bathrooms","")&amp;IF($M282="",", condition","")&amp;IF($N282="",", which clean","")&amp;IF($O282="",", how often",""),3,200))</f>
        <v/>
      </c>
      <c r="G282" s="28">
        <f>IF($A282="","",MID(IF('Your rates'!$C$5="",", base price","")&amp;IF(AND($J282&lt;&gt;"",IFERROR(INDEX('Your rates'!$C$6:$C$11,MATCH($J282,'Your rates'!$B$6:$B$11,0))&amp;"","")=""),", bedrooms","")&amp;IF(AND($K282&lt;&gt;"",IFERROR(INDEX('Your rates'!$C$12:$C$17,MATCH($K282,'Your rates'!$B$12:$B$17,0))&amp;"","")=""),", bathrooms","")&amp;IF(AND($M282&lt;&gt;"",IFERROR(INDEX('Your rates'!$C$18:$C$21,MATCH($M282,'Your rates'!$B$18:$B$21,0))&amp;"","")=""),", condition","")&amp;IF(AND($N282&lt;&gt;"",IFERROR(INDEX('Your rates'!$C$22:$C$25,MATCH($N282,'Your rates'!$B$22:$B$25,0))&amp;"","")=""),", type of clean","")&amp;IF(AND($O282&lt;&gt;"",IFERROR(INDEX('Your rates'!$C$26:$C$30,MATCH($O282,'Your rates'!$B$26:$B$30,0))&amp;"","")=""),", how often",""),3,200))</f>
        <v/>
      </c>
      <c r="H282" s="28">
        <f>IF($A282="","",IF($P282="","",IF(LEN($P282)-LEN(SUBSTITUTE($P282,",",""))+1&gt;SUMPRODUCT(ISNUMBER(SEARCH('Your rates'!$B$31:$B$36,$P282))*1),"Extra not on your list","")))</f>
        <v/>
      </c>
      <c r="I282" s="26">
        <f>IFERROR(TRIM(INDEX(Requests!$A282:$AN282,MATCH(Lists!$B$4,Requests!$A$1:$AN$1,0))&amp;""),"")</f>
        <v/>
      </c>
      <c r="J282" s="26">
        <f>IFERROR(TRIM(INDEX(Requests!$A282:$AN282,MATCH(Lists!$B$5,Requests!$A$1:$AN$1,0))&amp;""),"")</f>
        <v/>
      </c>
      <c r="K282" s="26">
        <f>IFERROR(TRIM(INDEX(Requests!$A282:$AN282,MATCH(Lists!$B$6,Requests!$A$1:$AN$1,0))&amp;""),"")</f>
        <v/>
      </c>
      <c r="L282" s="26">
        <f>IFERROR(TRIM(INDEX(Requests!$A282:$AN282,MATCH(Lists!$B$7,Requests!$A$1:$AN$1,0))&amp;""),"")</f>
        <v/>
      </c>
      <c r="M282" s="26">
        <f>IFERROR(TRIM(INDEX(Requests!$A282:$AN282,MATCH(Lists!$B$8,Requests!$A$1:$AN$1,0))&amp;""),"")</f>
        <v/>
      </c>
      <c r="N282" s="26">
        <f>IFERROR(TRIM(INDEX(Requests!$A282:$AN282,MATCH(Lists!$B$9,Requests!$A$1:$AN$1,0))&amp;""),"")</f>
        <v/>
      </c>
      <c r="O282" s="26">
        <f>IFERROR(TRIM(INDEX(Requests!$A282:$AN282,MATCH(Lists!$B$11,Requests!$A$1:$AN$1,0))&amp;""),"")</f>
        <v/>
      </c>
      <c r="P282" s="26">
        <f>IFERROR(TRIM(INDEX(Requests!$A282:$AN282,MATCH(Lists!$B$10,Requests!$A$1:$AN$1,0))&amp;""),"")</f>
        <v/>
      </c>
      <c r="Q282" s="29">
        <f>IF($A282="","",IFERROR(N(INDEX('Your rates'!$C$6:$C$11,MATCH($J282,'Your rates'!$B$6:$B$11,0))),0))</f>
        <v/>
      </c>
      <c r="R282" s="29">
        <f>IF($A282="","",IFERROR(N(INDEX('Your rates'!$C$12:$C$17,MATCH($K282,'Your rates'!$B$12:$B$17,0))),0))</f>
        <v/>
      </c>
      <c r="S282" s="30">
        <f>IF($A282="","",IFERROR(IF(INDEX('Your rates'!$C$18:$C$21,MATCH($M282,'Your rates'!$B$18:$B$21,0))&amp;""="",1,INDEX('Your rates'!$C$18:$C$21,MATCH($M282,'Your rates'!$B$18:$B$21,0))),1))</f>
        <v/>
      </c>
      <c r="T282" s="30">
        <f>IF($A282="","",IFERROR(IF(INDEX('Your rates'!$C$22:$C$25,MATCH($N282,'Your rates'!$B$22:$B$25,0))&amp;""="",1,INDEX('Your rates'!$C$22:$C$25,MATCH($N282,'Your rates'!$B$22:$B$25,0))),1))</f>
        <v/>
      </c>
      <c r="U282" s="30">
        <f>IF($A282="","",IFERROR(IF(INDEX('Your rates'!$C$26:$C$30,MATCH($O282,'Your rates'!$B$26:$B$30,0))&amp;""="",1,INDEX('Your rates'!$C$26:$C$30,MATCH($O282,'Your rates'!$B$26:$B$30,0))),1))</f>
        <v/>
      </c>
      <c r="V282" s="29">
        <f>IF($A282="","",SUMPRODUCT(ISNUMBER(SEARCH('Your rates'!$B$31:$B$36,$P282))*'Your rates'!$C$31:$C$36))</f>
        <v/>
      </c>
    </row>
    <row r="283">
      <c r="A283" s="26">
        <f>IFERROR(TRIM(INDEX(Requests!$A283:$AN283,MATCH(Lists!$B$2,Requests!$A$1:$AN$1,0))&amp;""),"")</f>
        <v/>
      </c>
      <c r="B283" s="26">
        <f>IFERROR(TRIM(INDEX(Requests!$A283:$AN283,MATCH(Lists!$B$3,Requests!$A$1:$AN$1,0))&amp;""),"")</f>
        <v/>
      </c>
      <c r="C283" s="27">
        <f>IF(OR($A283="",$J283="",$K283="",$M283="",$N283="",'Your rates'!$C$5=""),"",ROUND(MAX(N('Your rates'!$C$37),('Your rates'!$C$5+$Q283+$R283)*$S283*$T283*$U283+$V283),2))</f>
        <v/>
      </c>
      <c r="D283" s="27">
        <f>IF(OR($C283="",N('Your rates'!$C$38)=0),"",ROUND($C283*'Your rates'!$C$38,2))</f>
        <v/>
      </c>
      <c r="E283" s="28">
        <f>IF($A283="","",MID(IF($I283=Lists!$B$13,", office or commercial space","")&amp;IF($L283=Lists!$B$14,", size not sure","")&amp;IF($M283=Lists!$B$15,", not cleaned in a while",""),3,200))</f>
        <v/>
      </c>
      <c r="F283" s="28">
        <f>IF($A283="","",MID(IF($J283="",", bedrooms","")&amp;IF($K283="",", bathrooms","")&amp;IF($M283="",", condition","")&amp;IF($N283="",", which clean","")&amp;IF($O283="",", how often",""),3,200))</f>
        <v/>
      </c>
      <c r="G283" s="28">
        <f>IF($A283="","",MID(IF('Your rates'!$C$5="",", base price","")&amp;IF(AND($J283&lt;&gt;"",IFERROR(INDEX('Your rates'!$C$6:$C$11,MATCH($J283,'Your rates'!$B$6:$B$11,0))&amp;"","")=""),", bedrooms","")&amp;IF(AND($K283&lt;&gt;"",IFERROR(INDEX('Your rates'!$C$12:$C$17,MATCH($K283,'Your rates'!$B$12:$B$17,0))&amp;"","")=""),", bathrooms","")&amp;IF(AND($M283&lt;&gt;"",IFERROR(INDEX('Your rates'!$C$18:$C$21,MATCH($M283,'Your rates'!$B$18:$B$21,0))&amp;"","")=""),", condition","")&amp;IF(AND($N283&lt;&gt;"",IFERROR(INDEX('Your rates'!$C$22:$C$25,MATCH($N283,'Your rates'!$B$22:$B$25,0))&amp;"","")=""),", type of clean","")&amp;IF(AND($O283&lt;&gt;"",IFERROR(INDEX('Your rates'!$C$26:$C$30,MATCH($O283,'Your rates'!$B$26:$B$30,0))&amp;"","")=""),", how often",""),3,200))</f>
        <v/>
      </c>
      <c r="H283" s="28">
        <f>IF($A283="","",IF($P283="","",IF(LEN($P283)-LEN(SUBSTITUTE($P283,",",""))+1&gt;SUMPRODUCT(ISNUMBER(SEARCH('Your rates'!$B$31:$B$36,$P283))*1),"Extra not on your list","")))</f>
        <v/>
      </c>
      <c r="I283" s="26">
        <f>IFERROR(TRIM(INDEX(Requests!$A283:$AN283,MATCH(Lists!$B$4,Requests!$A$1:$AN$1,0))&amp;""),"")</f>
        <v/>
      </c>
      <c r="J283" s="26">
        <f>IFERROR(TRIM(INDEX(Requests!$A283:$AN283,MATCH(Lists!$B$5,Requests!$A$1:$AN$1,0))&amp;""),"")</f>
        <v/>
      </c>
      <c r="K283" s="26">
        <f>IFERROR(TRIM(INDEX(Requests!$A283:$AN283,MATCH(Lists!$B$6,Requests!$A$1:$AN$1,0))&amp;""),"")</f>
        <v/>
      </c>
      <c r="L283" s="26">
        <f>IFERROR(TRIM(INDEX(Requests!$A283:$AN283,MATCH(Lists!$B$7,Requests!$A$1:$AN$1,0))&amp;""),"")</f>
        <v/>
      </c>
      <c r="M283" s="26">
        <f>IFERROR(TRIM(INDEX(Requests!$A283:$AN283,MATCH(Lists!$B$8,Requests!$A$1:$AN$1,0))&amp;""),"")</f>
        <v/>
      </c>
      <c r="N283" s="26">
        <f>IFERROR(TRIM(INDEX(Requests!$A283:$AN283,MATCH(Lists!$B$9,Requests!$A$1:$AN$1,0))&amp;""),"")</f>
        <v/>
      </c>
      <c r="O283" s="26">
        <f>IFERROR(TRIM(INDEX(Requests!$A283:$AN283,MATCH(Lists!$B$11,Requests!$A$1:$AN$1,0))&amp;""),"")</f>
        <v/>
      </c>
      <c r="P283" s="26">
        <f>IFERROR(TRIM(INDEX(Requests!$A283:$AN283,MATCH(Lists!$B$10,Requests!$A$1:$AN$1,0))&amp;""),"")</f>
        <v/>
      </c>
      <c r="Q283" s="29">
        <f>IF($A283="","",IFERROR(N(INDEX('Your rates'!$C$6:$C$11,MATCH($J283,'Your rates'!$B$6:$B$11,0))),0))</f>
        <v/>
      </c>
      <c r="R283" s="29">
        <f>IF($A283="","",IFERROR(N(INDEX('Your rates'!$C$12:$C$17,MATCH($K283,'Your rates'!$B$12:$B$17,0))),0))</f>
        <v/>
      </c>
      <c r="S283" s="30">
        <f>IF($A283="","",IFERROR(IF(INDEX('Your rates'!$C$18:$C$21,MATCH($M283,'Your rates'!$B$18:$B$21,0))&amp;""="",1,INDEX('Your rates'!$C$18:$C$21,MATCH($M283,'Your rates'!$B$18:$B$21,0))),1))</f>
        <v/>
      </c>
      <c r="T283" s="30">
        <f>IF($A283="","",IFERROR(IF(INDEX('Your rates'!$C$22:$C$25,MATCH($N283,'Your rates'!$B$22:$B$25,0))&amp;""="",1,INDEX('Your rates'!$C$22:$C$25,MATCH($N283,'Your rates'!$B$22:$B$25,0))),1))</f>
        <v/>
      </c>
      <c r="U283" s="30">
        <f>IF($A283="","",IFERROR(IF(INDEX('Your rates'!$C$26:$C$30,MATCH($O283,'Your rates'!$B$26:$B$30,0))&amp;""="",1,INDEX('Your rates'!$C$26:$C$30,MATCH($O283,'Your rates'!$B$26:$B$30,0))),1))</f>
        <v/>
      </c>
      <c r="V283" s="29">
        <f>IF($A283="","",SUMPRODUCT(ISNUMBER(SEARCH('Your rates'!$B$31:$B$36,$P283))*'Your rates'!$C$31:$C$36))</f>
        <v/>
      </c>
    </row>
    <row r="284">
      <c r="A284" s="26">
        <f>IFERROR(TRIM(INDEX(Requests!$A284:$AN284,MATCH(Lists!$B$2,Requests!$A$1:$AN$1,0))&amp;""),"")</f>
        <v/>
      </c>
      <c r="B284" s="26">
        <f>IFERROR(TRIM(INDEX(Requests!$A284:$AN284,MATCH(Lists!$B$3,Requests!$A$1:$AN$1,0))&amp;""),"")</f>
        <v/>
      </c>
      <c r="C284" s="27">
        <f>IF(OR($A284="",$J284="",$K284="",$M284="",$N284="",'Your rates'!$C$5=""),"",ROUND(MAX(N('Your rates'!$C$37),('Your rates'!$C$5+$Q284+$R284)*$S284*$T284*$U284+$V284),2))</f>
        <v/>
      </c>
      <c r="D284" s="27">
        <f>IF(OR($C284="",N('Your rates'!$C$38)=0),"",ROUND($C284*'Your rates'!$C$38,2))</f>
        <v/>
      </c>
      <c r="E284" s="28">
        <f>IF($A284="","",MID(IF($I284=Lists!$B$13,", office or commercial space","")&amp;IF($L284=Lists!$B$14,", size not sure","")&amp;IF($M284=Lists!$B$15,", not cleaned in a while",""),3,200))</f>
        <v/>
      </c>
      <c r="F284" s="28">
        <f>IF($A284="","",MID(IF($J284="",", bedrooms","")&amp;IF($K284="",", bathrooms","")&amp;IF($M284="",", condition","")&amp;IF($N284="",", which clean","")&amp;IF($O284="",", how often",""),3,200))</f>
        <v/>
      </c>
      <c r="G284" s="28">
        <f>IF($A284="","",MID(IF('Your rates'!$C$5="",", base price","")&amp;IF(AND($J284&lt;&gt;"",IFERROR(INDEX('Your rates'!$C$6:$C$11,MATCH($J284,'Your rates'!$B$6:$B$11,0))&amp;"","")=""),", bedrooms","")&amp;IF(AND($K284&lt;&gt;"",IFERROR(INDEX('Your rates'!$C$12:$C$17,MATCH($K284,'Your rates'!$B$12:$B$17,0))&amp;"","")=""),", bathrooms","")&amp;IF(AND($M284&lt;&gt;"",IFERROR(INDEX('Your rates'!$C$18:$C$21,MATCH($M284,'Your rates'!$B$18:$B$21,0))&amp;"","")=""),", condition","")&amp;IF(AND($N284&lt;&gt;"",IFERROR(INDEX('Your rates'!$C$22:$C$25,MATCH($N284,'Your rates'!$B$22:$B$25,0))&amp;"","")=""),", type of clean","")&amp;IF(AND($O284&lt;&gt;"",IFERROR(INDEX('Your rates'!$C$26:$C$30,MATCH($O284,'Your rates'!$B$26:$B$30,0))&amp;"","")=""),", how often",""),3,200))</f>
        <v/>
      </c>
      <c r="H284" s="28">
        <f>IF($A284="","",IF($P284="","",IF(LEN($P284)-LEN(SUBSTITUTE($P284,",",""))+1&gt;SUMPRODUCT(ISNUMBER(SEARCH('Your rates'!$B$31:$B$36,$P284))*1),"Extra not on your list","")))</f>
        <v/>
      </c>
      <c r="I284" s="26">
        <f>IFERROR(TRIM(INDEX(Requests!$A284:$AN284,MATCH(Lists!$B$4,Requests!$A$1:$AN$1,0))&amp;""),"")</f>
        <v/>
      </c>
      <c r="J284" s="26">
        <f>IFERROR(TRIM(INDEX(Requests!$A284:$AN284,MATCH(Lists!$B$5,Requests!$A$1:$AN$1,0))&amp;""),"")</f>
        <v/>
      </c>
      <c r="K284" s="26">
        <f>IFERROR(TRIM(INDEX(Requests!$A284:$AN284,MATCH(Lists!$B$6,Requests!$A$1:$AN$1,0))&amp;""),"")</f>
        <v/>
      </c>
      <c r="L284" s="26">
        <f>IFERROR(TRIM(INDEX(Requests!$A284:$AN284,MATCH(Lists!$B$7,Requests!$A$1:$AN$1,0))&amp;""),"")</f>
        <v/>
      </c>
      <c r="M284" s="26">
        <f>IFERROR(TRIM(INDEX(Requests!$A284:$AN284,MATCH(Lists!$B$8,Requests!$A$1:$AN$1,0))&amp;""),"")</f>
        <v/>
      </c>
      <c r="N284" s="26">
        <f>IFERROR(TRIM(INDEX(Requests!$A284:$AN284,MATCH(Lists!$B$9,Requests!$A$1:$AN$1,0))&amp;""),"")</f>
        <v/>
      </c>
      <c r="O284" s="26">
        <f>IFERROR(TRIM(INDEX(Requests!$A284:$AN284,MATCH(Lists!$B$11,Requests!$A$1:$AN$1,0))&amp;""),"")</f>
        <v/>
      </c>
      <c r="P284" s="26">
        <f>IFERROR(TRIM(INDEX(Requests!$A284:$AN284,MATCH(Lists!$B$10,Requests!$A$1:$AN$1,0))&amp;""),"")</f>
        <v/>
      </c>
      <c r="Q284" s="29">
        <f>IF($A284="","",IFERROR(N(INDEX('Your rates'!$C$6:$C$11,MATCH($J284,'Your rates'!$B$6:$B$11,0))),0))</f>
        <v/>
      </c>
      <c r="R284" s="29">
        <f>IF($A284="","",IFERROR(N(INDEX('Your rates'!$C$12:$C$17,MATCH($K284,'Your rates'!$B$12:$B$17,0))),0))</f>
        <v/>
      </c>
      <c r="S284" s="30">
        <f>IF($A284="","",IFERROR(IF(INDEX('Your rates'!$C$18:$C$21,MATCH($M284,'Your rates'!$B$18:$B$21,0))&amp;""="",1,INDEX('Your rates'!$C$18:$C$21,MATCH($M284,'Your rates'!$B$18:$B$21,0))),1))</f>
        <v/>
      </c>
      <c r="T284" s="30">
        <f>IF($A284="","",IFERROR(IF(INDEX('Your rates'!$C$22:$C$25,MATCH($N284,'Your rates'!$B$22:$B$25,0))&amp;""="",1,INDEX('Your rates'!$C$22:$C$25,MATCH($N284,'Your rates'!$B$22:$B$25,0))),1))</f>
        <v/>
      </c>
      <c r="U284" s="30">
        <f>IF($A284="","",IFERROR(IF(INDEX('Your rates'!$C$26:$C$30,MATCH($O284,'Your rates'!$B$26:$B$30,0))&amp;""="",1,INDEX('Your rates'!$C$26:$C$30,MATCH($O284,'Your rates'!$B$26:$B$30,0))),1))</f>
        <v/>
      </c>
      <c r="V284" s="29">
        <f>IF($A284="","",SUMPRODUCT(ISNUMBER(SEARCH('Your rates'!$B$31:$B$36,$P284))*'Your rates'!$C$31:$C$36))</f>
        <v/>
      </c>
    </row>
    <row r="285">
      <c r="A285" s="26">
        <f>IFERROR(TRIM(INDEX(Requests!$A285:$AN285,MATCH(Lists!$B$2,Requests!$A$1:$AN$1,0))&amp;""),"")</f>
        <v/>
      </c>
      <c r="B285" s="26">
        <f>IFERROR(TRIM(INDEX(Requests!$A285:$AN285,MATCH(Lists!$B$3,Requests!$A$1:$AN$1,0))&amp;""),"")</f>
        <v/>
      </c>
      <c r="C285" s="27">
        <f>IF(OR($A285="",$J285="",$K285="",$M285="",$N285="",'Your rates'!$C$5=""),"",ROUND(MAX(N('Your rates'!$C$37),('Your rates'!$C$5+$Q285+$R285)*$S285*$T285*$U285+$V285),2))</f>
        <v/>
      </c>
      <c r="D285" s="27">
        <f>IF(OR($C285="",N('Your rates'!$C$38)=0),"",ROUND($C285*'Your rates'!$C$38,2))</f>
        <v/>
      </c>
      <c r="E285" s="28">
        <f>IF($A285="","",MID(IF($I285=Lists!$B$13,", office or commercial space","")&amp;IF($L285=Lists!$B$14,", size not sure","")&amp;IF($M285=Lists!$B$15,", not cleaned in a while",""),3,200))</f>
        <v/>
      </c>
      <c r="F285" s="28">
        <f>IF($A285="","",MID(IF($J285="",", bedrooms","")&amp;IF($K285="",", bathrooms","")&amp;IF($M285="",", condition","")&amp;IF($N285="",", which clean","")&amp;IF($O285="",", how often",""),3,200))</f>
        <v/>
      </c>
      <c r="G285" s="28">
        <f>IF($A285="","",MID(IF('Your rates'!$C$5="",", base price","")&amp;IF(AND($J285&lt;&gt;"",IFERROR(INDEX('Your rates'!$C$6:$C$11,MATCH($J285,'Your rates'!$B$6:$B$11,0))&amp;"","")=""),", bedrooms","")&amp;IF(AND($K285&lt;&gt;"",IFERROR(INDEX('Your rates'!$C$12:$C$17,MATCH($K285,'Your rates'!$B$12:$B$17,0))&amp;"","")=""),", bathrooms","")&amp;IF(AND($M285&lt;&gt;"",IFERROR(INDEX('Your rates'!$C$18:$C$21,MATCH($M285,'Your rates'!$B$18:$B$21,0))&amp;"","")=""),", condition","")&amp;IF(AND($N285&lt;&gt;"",IFERROR(INDEX('Your rates'!$C$22:$C$25,MATCH($N285,'Your rates'!$B$22:$B$25,0))&amp;"","")=""),", type of clean","")&amp;IF(AND($O285&lt;&gt;"",IFERROR(INDEX('Your rates'!$C$26:$C$30,MATCH($O285,'Your rates'!$B$26:$B$30,0))&amp;"","")=""),", how often",""),3,200))</f>
        <v/>
      </c>
      <c r="H285" s="28">
        <f>IF($A285="","",IF($P285="","",IF(LEN($P285)-LEN(SUBSTITUTE($P285,",",""))+1&gt;SUMPRODUCT(ISNUMBER(SEARCH('Your rates'!$B$31:$B$36,$P285))*1),"Extra not on your list","")))</f>
        <v/>
      </c>
      <c r="I285" s="26">
        <f>IFERROR(TRIM(INDEX(Requests!$A285:$AN285,MATCH(Lists!$B$4,Requests!$A$1:$AN$1,0))&amp;""),"")</f>
        <v/>
      </c>
      <c r="J285" s="26">
        <f>IFERROR(TRIM(INDEX(Requests!$A285:$AN285,MATCH(Lists!$B$5,Requests!$A$1:$AN$1,0))&amp;""),"")</f>
        <v/>
      </c>
      <c r="K285" s="26">
        <f>IFERROR(TRIM(INDEX(Requests!$A285:$AN285,MATCH(Lists!$B$6,Requests!$A$1:$AN$1,0))&amp;""),"")</f>
        <v/>
      </c>
      <c r="L285" s="26">
        <f>IFERROR(TRIM(INDEX(Requests!$A285:$AN285,MATCH(Lists!$B$7,Requests!$A$1:$AN$1,0))&amp;""),"")</f>
        <v/>
      </c>
      <c r="M285" s="26">
        <f>IFERROR(TRIM(INDEX(Requests!$A285:$AN285,MATCH(Lists!$B$8,Requests!$A$1:$AN$1,0))&amp;""),"")</f>
        <v/>
      </c>
      <c r="N285" s="26">
        <f>IFERROR(TRIM(INDEX(Requests!$A285:$AN285,MATCH(Lists!$B$9,Requests!$A$1:$AN$1,0))&amp;""),"")</f>
        <v/>
      </c>
      <c r="O285" s="26">
        <f>IFERROR(TRIM(INDEX(Requests!$A285:$AN285,MATCH(Lists!$B$11,Requests!$A$1:$AN$1,0))&amp;""),"")</f>
        <v/>
      </c>
      <c r="P285" s="26">
        <f>IFERROR(TRIM(INDEX(Requests!$A285:$AN285,MATCH(Lists!$B$10,Requests!$A$1:$AN$1,0))&amp;""),"")</f>
        <v/>
      </c>
      <c r="Q285" s="29">
        <f>IF($A285="","",IFERROR(N(INDEX('Your rates'!$C$6:$C$11,MATCH($J285,'Your rates'!$B$6:$B$11,0))),0))</f>
        <v/>
      </c>
      <c r="R285" s="29">
        <f>IF($A285="","",IFERROR(N(INDEX('Your rates'!$C$12:$C$17,MATCH($K285,'Your rates'!$B$12:$B$17,0))),0))</f>
        <v/>
      </c>
      <c r="S285" s="30">
        <f>IF($A285="","",IFERROR(IF(INDEX('Your rates'!$C$18:$C$21,MATCH($M285,'Your rates'!$B$18:$B$21,0))&amp;""="",1,INDEX('Your rates'!$C$18:$C$21,MATCH($M285,'Your rates'!$B$18:$B$21,0))),1))</f>
        <v/>
      </c>
      <c r="T285" s="30">
        <f>IF($A285="","",IFERROR(IF(INDEX('Your rates'!$C$22:$C$25,MATCH($N285,'Your rates'!$B$22:$B$25,0))&amp;""="",1,INDEX('Your rates'!$C$22:$C$25,MATCH($N285,'Your rates'!$B$22:$B$25,0))),1))</f>
        <v/>
      </c>
      <c r="U285" s="30">
        <f>IF($A285="","",IFERROR(IF(INDEX('Your rates'!$C$26:$C$30,MATCH($O285,'Your rates'!$B$26:$B$30,0))&amp;""="",1,INDEX('Your rates'!$C$26:$C$30,MATCH($O285,'Your rates'!$B$26:$B$30,0))),1))</f>
        <v/>
      </c>
      <c r="V285" s="29">
        <f>IF($A285="","",SUMPRODUCT(ISNUMBER(SEARCH('Your rates'!$B$31:$B$36,$P285))*'Your rates'!$C$31:$C$36))</f>
        <v/>
      </c>
    </row>
    <row r="286">
      <c r="A286" s="26">
        <f>IFERROR(TRIM(INDEX(Requests!$A286:$AN286,MATCH(Lists!$B$2,Requests!$A$1:$AN$1,0))&amp;""),"")</f>
        <v/>
      </c>
      <c r="B286" s="26">
        <f>IFERROR(TRIM(INDEX(Requests!$A286:$AN286,MATCH(Lists!$B$3,Requests!$A$1:$AN$1,0))&amp;""),"")</f>
        <v/>
      </c>
      <c r="C286" s="27">
        <f>IF(OR($A286="",$J286="",$K286="",$M286="",$N286="",'Your rates'!$C$5=""),"",ROUND(MAX(N('Your rates'!$C$37),('Your rates'!$C$5+$Q286+$R286)*$S286*$T286*$U286+$V286),2))</f>
        <v/>
      </c>
      <c r="D286" s="27">
        <f>IF(OR($C286="",N('Your rates'!$C$38)=0),"",ROUND($C286*'Your rates'!$C$38,2))</f>
        <v/>
      </c>
      <c r="E286" s="28">
        <f>IF($A286="","",MID(IF($I286=Lists!$B$13,", office or commercial space","")&amp;IF($L286=Lists!$B$14,", size not sure","")&amp;IF($M286=Lists!$B$15,", not cleaned in a while",""),3,200))</f>
        <v/>
      </c>
      <c r="F286" s="28">
        <f>IF($A286="","",MID(IF($J286="",", bedrooms","")&amp;IF($K286="",", bathrooms","")&amp;IF($M286="",", condition","")&amp;IF($N286="",", which clean","")&amp;IF($O286="",", how often",""),3,200))</f>
        <v/>
      </c>
      <c r="G286" s="28">
        <f>IF($A286="","",MID(IF('Your rates'!$C$5="",", base price","")&amp;IF(AND($J286&lt;&gt;"",IFERROR(INDEX('Your rates'!$C$6:$C$11,MATCH($J286,'Your rates'!$B$6:$B$11,0))&amp;"","")=""),", bedrooms","")&amp;IF(AND($K286&lt;&gt;"",IFERROR(INDEX('Your rates'!$C$12:$C$17,MATCH($K286,'Your rates'!$B$12:$B$17,0))&amp;"","")=""),", bathrooms","")&amp;IF(AND($M286&lt;&gt;"",IFERROR(INDEX('Your rates'!$C$18:$C$21,MATCH($M286,'Your rates'!$B$18:$B$21,0))&amp;"","")=""),", condition","")&amp;IF(AND($N286&lt;&gt;"",IFERROR(INDEX('Your rates'!$C$22:$C$25,MATCH($N286,'Your rates'!$B$22:$B$25,0))&amp;"","")=""),", type of clean","")&amp;IF(AND($O286&lt;&gt;"",IFERROR(INDEX('Your rates'!$C$26:$C$30,MATCH($O286,'Your rates'!$B$26:$B$30,0))&amp;"","")=""),", how often",""),3,200))</f>
        <v/>
      </c>
      <c r="H286" s="28">
        <f>IF($A286="","",IF($P286="","",IF(LEN($P286)-LEN(SUBSTITUTE($P286,",",""))+1&gt;SUMPRODUCT(ISNUMBER(SEARCH('Your rates'!$B$31:$B$36,$P286))*1),"Extra not on your list","")))</f>
        <v/>
      </c>
      <c r="I286" s="26">
        <f>IFERROR(TRIM(INDEX(Requests!$A286:$AN286,MATCH(Lists!$B$4,Requests!$A$1:$AN$1,0))&amp;""),"")</f>
        <v/>
      </c>
      <c r="J286" s="26">
        <f>IFERROR(TRIM(INDEX(Requests!$A286:$AN286,MATCH(Lists!$B$5,Requests!$A$1:$AN$1,0))&amp;""),"")</f>
        <v/>
      </c>
      <c r="K286" s="26">
        <f>IFERROR(TRIM(INDEX(Requests!$A286:$AN286,MATCH(Lists!$B$6,Requests!$A$1:$AN$1,0))&amp;""),"")</f>
        <v/>
      </c>
      <c r="L286" s="26">
        <f>IFERROR(TRIM(INDEX(Requests!$A286:$AN286,MATCH(Lists!$B$7,Requests!$A$1:$AN$1,0))&amp;""),"")</f>
        <v/>
      </c>
      <c r="M286" s="26">
        <f>IFERROR(TRIM(INDEX(Requests!$A286:$AN286,MATCH(Lists!$B$8,Requests!$A$1:$AN$1,0))&amp;""),"")</f>
        <v/>
      </c>
      <c r="N286" s="26">
        <f>IFERROR(TRIM(INDEX(Requests!$A286:$AN286,MATCH(Lists!$B$9,Requests!$A$1:$AN$1,0))&amp;""),"")</f>
        <v/>
      </c>
      <c r="O286" s="26">
        <f>IFERROR(TRIM(INDEX(Requests!$A286:$AN286,MATCH(Lists!$B$11,Requests!$A$1:$AN$1,0))&amp;""),"")</f>
        <v/>
      </c>
      <c r="P286" s="26">
        <f>IFERROR(TRIM(INDEX(Requests!$A286:$AN286,MATCH(Lists!$B$10,Requests!$A$1:$AN$1,0))&amp;""),"")</f>
        <v/>
      </c>
      <c r="Q286" s="29">
        <f>IF($A286="","",IFERROR(N(INDEX('Your rates'!$C$6:$C$11,MATCH($J286,'Your rates'!$B$6:$B$11,0))),0))</f>
        <v/>
      </c>
      <c r="R286" s="29">
        <f>IF($A286="","",IFERROR(N(INDEX('Your rates'!$C$12:$C$17,MATCH($K286,'Your rates'!$B$12:$B$17,0))),0))</f>
        <v/>
      </c>
      <c r="S286" s="30">
        <f>IF($A286="","",IFERROR(IF(INDEX('Your rates'!$C$18:$C$21,MATCH($M286,'Your rates'!$B$18:$B$21,0))&amp;""="",1,INDEX('Your rates'!$C$18:$C$21,MATCH($M286,'Your rates'!$B$18:$B$21,0))),1))</f>
        <v/>
      </c>
      <c r="T286" s="30">
        <f>IF($A286="","",IFERROR(IF(INDEX('Your rates'!$C$22:$C$25,MATCH($N286,'Your rates'!$B$22:$B$25,0))&amp;""="",1,INDEX('Your rates'!$C$22:$C$25,MATCH($N286,'Your rates'!$B$22:$B$25,0))),1))</f>
        <v/>
      </c>
      <c r="U286" s="30">
        <f>IF($A286="","",IFERROR(IF(INDEX('Your rates'!$C$26:$C$30,MATCH($O286,'Your rates'!$B$26:$B$30,0))&amp;""="",1,INDEX('Your rates'!$C$26:$C$30,MATCH($O286,'Your rates'!$B$26:$B$30,0))),1))</f>
        <v/>
      </c>
      <c r="V286" s="29">
        <f>IF($A286="","",SUMPRODUCT(ISNUMBER(SEARCH('Your rates'!$B$31:$B$36,$P286))*'Your rates'!$C$31:$C$36))</f>
        <v/>
      </c>
    </row>
    <row r="287">
      <c r="A287" s="26">
        <f>IFERROR(TRIM(INDEX(Requests!$A287:$AN287,MATCH(Lists!$B$2,Requests!$A$1:$AN$1,0))&amp;""),"")</f>
        <v/>
      </c>
      <c r="B287" s="26">
        <f>IFERROR(TRIM(INDEX(Requests!$A287:$AN287,MATCH(Lists!$B$3,Requests!$A$1:$AN$1,0))&amp;""),"")</f>
        <v/>
      </c>
      <c r="C287" s="27">
        <f>IF(OR($A287="",$J287="",$K287="",$M287="",$N287="",'Your rates'!$C$5=""),"",ROUND(MAX(N('Your rates'!$C$37),('Your rates'!$C$5+$Q287+$R287)*$S287*$T287*$U287+$V287),2))</f>
        <v/>
      </c>
      <c r="D287" s="27">
        <f>IF(OR($C287="",N('Your rates'!$C$38)=0),"",ROUND($C287*'Your rates'!$C$38,2))</f>
        <v/>
      </c>
      <c r="E287" s="28">
        <f>IF($A287="","",MID(IF($I287=Lists!$B$13,", office or commercial space","")&amp;IF($L287=Lists!$B$14,", size not sure","")&amp;IF($M287=Lists!$B$15,", not cleaned in a while",""),3,200))</f>
        <v/>
      </c>
      <c r="F287" s="28">
        <f>IF($A287="","",MID(IF($J287="",", bedrooms","")&amp;IF($K287="",", bathrooms","")&amp;IF($M287="",", condition","")&amp;IF($N287="",", which clean","")&amp;IF($O287="",", how often",""),3,200))</f>
        <v/>
      </c>
      <c r="G287" s="28">
        <f>IF($A287="","",MID(IF('Your rates'!$C$5="",", base price","")&amp;IF(AND($J287&lt;&gt;"",IFERROR(INDEX('Your rates'!$C$6:$C$11,MATCH($J287,'Your rates'!$B$6:$B$11,0))&amp;"","")=""),", bedrooms","")&amp;IF(AND($K287&lt;&gt;"",IFERROR(INDEX('Your rates'!$C$12:$C$17,MATCH($K287,'Your rates'!$B$12:$B$17,0))&amp;"","")=""),", bathrooms","")&amp;IF(AND($M287&lt;&gt;"",IFERROR(INDEX('Your rates'!$C$18:$C$21,MATCH($M287,'Your rates'!$B$18:$B$21,0))&amp;"","")=""),", condition","")&amp;IF(AND($N287&lt;&gt;"",IFERROR(INDEX('Your rates'!$C$22:$C$25,MATCH($N287,'Your rates'!$B$22:$B$25,0))&amp;"","")=""),", type of clean","")&amp;IF(AND($O287&lt;&gt;"",IFERROR(INDEX('Your rates'!$C$26:$C$30,MATCH($O287,'Your rates'!$B$26:$B$30,0))&amp;"","")=""),", how often",""),3,200))</f>
        <v/>
      </c>
      <c r="H287" s="28">
        <f>IF($A287="","",IF($P287="","",IF(LEN($P287)-LEN(SUBSTITUTE($P287,",",""))+1&gt;SUMPRODUCT(ISNUMBER(SEARCH('Your rates'!$B$31:$B$36,$P287))*1),"Extra not on your list","")))</f>
        <v/>
      </c>
      <c r="I287" s="26">
        <f>IFERROR(TRIM(INDEX(Requests!$A287:$AN287,MATCH(Lists!$B$4,Requests!$A$1:$AN$1,0))&amp;""),"")</f>
        <v/>
      </c>
      <c r="J287" s="26">
        <f>IFERROR(TRIM(INDEX(Requests!$A287:$AN287,MATCH(Lists!$B$5,Requests!$A$1:$AN$1,0))&amp;""),"")</f>
        <v/>
      </c>
      <c r="K287" s="26">
        <f>IFERROR(TRIM(INDEX(Requests!$A287:$AN287,MATCH(Lists!$B$6,Requests!$A$1:$AN$1,0))&amp;""),"")</f>
        <v/>
      </c>
      <c r="L287" s="26">
        <f>IFERROR(TRIM(INDEX(Requests!$A287:$AN287,MATCH(Lists!$B$7,Requests!$A$1:$AN$1,0))&amp;""),"")</f>
        <v/>
      </c>
      <c r="M287" s="26">
        <f>IFERROR(TRIM(INDEX(Requests!$A287:$AN287,MATCH(Lists!$B$8,Requests!$A$1:$AN$1,0))&amp;""),"")</f>
        <v/>
      </c>
      <c r="N287" s="26">
        <f>IFERROR(TRIM(INDEX(Requests!$A287:$AN287,MATCH(Lists!$B$9,Requests!$A$1:$AN$1,0))&amp;""),"")</f>
        <v/>
      </c>
      <c r="O287" s="26">
        <f>IFERROR(TRIM(INDEX(Requests!$A287:$AN287,MATCH(Lists!$B$11,Requests!$A$1:$AN$1,0))&amp;""),"")</f>
        <v/>
      </c>
      <c r="P287" s="26">
        <f>IFERROR(TRIM(INDEX(Requests!$A287:$AN287,MATCH(Lists!$B$10,Requests!$A$1:$AN$1,0))&amp;""),"")</f>
        <v/>
      </c>
      <c r="Q287" s="29">
        <f>IF($A287="","",IFERROR(N(INDEX('Your rates'!$C$6:$C$11,MATCH($J287,'Your rates'!$B$6:$B$11,0))),0))</f>
        <v/>
      </c>
      <c r="R287" s="29">
        <f>IF($A287="","",IFERROR(N(INDEX('Your rates'!$C$12:$C$17,MATCH($K287,'Your rates'!$B$12:$B$17,0))),0))</f>
        <v/>
      </c>
      <c r="S287" s="30">
        <f>IF($A287="","",IFERROR(IF(INDEX('Your rates'!$C$18:$C$21,MATCH($M287,'Your rates'!$B$18:$B$21,0))&amp;""="",1,INDEX('Your rates'!$C$18:$C$21,MATCH($M287,'Your rates'!$B$18:$B$21,0))),1))</f>
        <v/>
      </c>
      <c r="T287" s="30">
        <f>IF($A287="","",IFERROR(IF(INDEX('Your rates'!$C$22:$C$25,MATCH($N287,'Your rates'!$B$22:$B$25,0))&amp;""="",1,INDEX('Your rates'!$C$22:$C$25,MATCH($N287,'Your rates'!$B$22:$B$25,0))),1))</f>
        <v/>
      </c>
      <c r="U287" s="30">
        <f>IF($A287="","",IFERROR(IF(INDEX('Your rates'!$C$26:$C$30,MATCH($O287,'Your rates'!$B$26:$B$30,0))&amp;""="",1,INDEX('Your rates'!$C$26:$C$30,MATCH($O287,'Your rates'!$B$26:$B$30,0))),1))</f>
        <v/>
      </c>
      <c r="V287" s="29">
        <f>IF($A287="","",SUMPRODUCT(ISNUMBER(SEARCH('Your rates'!$B$31:$B$36,$P287))*'Your rates'!$C$31:$C$36))</f>
        <v/>
      </c>
    </row>
    <row r="288">
      <c r="A288" s="26">
        <f>IFERROR(TRIM(INDEX(Requests!$A288:$AN288,MATCH(Lists!$B$2,Requests!$A$1:$AN$1,0))&amp;""),"")</f>
        <v/>
      </c>
      <c r="B288" s="26">
        <f>IFERROR(TRIM(INDEX(Requests!$A288:$AN288,MATCH(Lists!$B$3,Requests!$A$1:$AN$1,0))&amp;""),"")</f>
        <v/>
      </c>
      <c r="C288" s="27">
        <f>IF(OR($A288="",$J288="",$K288="",$M288="",$N288="",'Your rates'!$C$5=""),"",ROUND(MAX(N('Your rates'!$C$37),('Your rates'!$C$5+$Q288+$R288)*$S288*$T288*$U288+$V288),2))</f>
        <v/>
      </c>
      <c r="D288" s="27">
        <f>IF(OR($C288="",N('Your rates'!$C$38)=0),"",ROUND($C288*'Your rates'!$C$38,2))</f>
        <v/>
      </c>
      <c r="E288" s="28">
        <f>IF($A288="","",MID(IF($I288=Lists!$B$13,", office or commercial space","")&amp;IF($L288=Lists!$B$14,", size not sure","")&amp;IF($M288=Lists!$B$15,", not cleaned in a while",""),3,200))</f>
        <v/>
      </c>
      <c r="F288" s="28">
        <f>IF($A288="","",MID(IF($J288="",", bedrooms","")&amp;IF($K288="",", bathrooms","")&amp;IF($M288="",", condition","")&amp;IF($N288="",", which clean","")&amp;IF($O288="",", how often",""),3,200))</f>
        <v/>
      </c>
      <c r="G288" s="28">
        <f>IF($A288="","",MID(IF('Your rates'!$C$5="",", base price","")&amp;IF(AND($J288&lt;&gt;"",IFERROR(INDEX('Your rates'!$C$6:$C$11,MATCH($J288,'Your rates'!$B$6:$B$11,0))&amp;"","")=""),", bedrooms","")&amp;IF(AND($K288&lt;&gt;"",IFERROR(INDEX('Your rates'!$C$12:$C$17,MATCH($K288,'Your rates'!$B$12:$B$17,0))&amp;"","")=""),", bathrooms","")&amp;IF(AND($M288&lt;&gt;"",IFERROR(INDEX('Your rates'!$C$18:$C$21,MATCH($M288,'Your rates'!$B$18:$B$21,0))&amp;"","")=""),", condition","")&amp;IF(AND($N288&lt;&gt;"",IFERROR(INDEX('Your rates'!$C$22:$C$25,MATCH($N288,'Your rates'!$B$22:$B$25,0))&amp;"","")=""),", type of clean","")&amp;IF(AND($O288&lt;&gt;"",IFERROR(INDEX('Your rates'!$C$26:$C$30,MATCH($O288,'Your rates'!$B$26:$B$30,0))&amp;"","")=""),", how often",""),3,200))</f>
        <v/>
      </c>
      <c r="H288" s="28">
        <f>IF($A288="","",IF($P288="","",IF(LEN($P288)-LEN(SUBSTITUTE($P288,",",""))+1&gt;SUMPRODUCT(ISNUMBER(SEARCH('Your rates'!$B$31:$B$36,$P288))*1),"Extra not on your list","")))</f>
        <v/>
      </c>
      <c r="I288" s="26">
        <f>IFERROR(TRIM(INDEX(Requests!$A288:$AN288,MATCH(Lists!$B$4,Requests!$A$1:$AN$1,0))&amp;""),"")</f>
        <v/>
      </c>
      <c r="J288" s="26">
        <f>IFERROR(TRIM(INDEX(Requests!$A288:$AN288,MATCH(Lists!$B$5,Requests!$A$1:$AN$1,0))&amp;""),"")</f>
        <v/>
      </c>
      <c r="K288" s="26">
        <f>IFERROR(TRIM(INDEX(Requests!$A288:$AN288,MATCH(Lists!$B$6,Requests!$A$1:$AN$1,0))&amp;""),"")</f>
        <v/>
      </c>
      <c r="L288" s="26">
        <f>IFERROR(TRIM(INDEX(Requests!$A288:$AN288,MATCH(Lists!$B$7,Requests!$A$1:$AN$1,0))&amp;""),"")</f>
        <v/>
      </c>
      <c r="M288" s="26">
        <f>IFERROR(TRIM(INDEX(Requests!$A288:$AN288,MATCH(Lists!$B$8,Requests!$A$1:$AN$1,0))&amp;""),"")</f>
        <v/>
      </c>
      <c r="N288" s="26">
        <f>IFERROR(TRIM(INDEX(Requests!$A288:$AN288,MATCH(Lists!$B$9,Requests!$A$1:$AN$1,0))&amp;""),"")</f>
        <v/>
      </c>
      <c r="O288" s="26">
        <f>IFERROR(TRIM(INDEX(Requests!$A288:$AN288,MATCH(Lists!$B$11,Requests!$A$1:$AN$1,0))&amp;""),"")</f>
        <v/>
      </c>
      <c r="P288" s="26">
        <f>IFERROR(TRIM(INDEX(Requests!$A288:$AN288,MATCH(Lists!$B$10,Requests!$A$1:$AN$1,0))&amp;""),"")</f>
        <v/>
      </c>
      <c r="Q288" s="29">
        <f>IF($A288="","",IFERROR(N(INDEX('Your rates'!$C$6:$C$11,MATCH($J288,'Your rates'!$B$6:$B$11,0))),0))</f>
        <v/>
      </c>
      <c r="R288" s="29">
        <f>IF($A288="","",IFERROR(N(INDEX('Your rates'!$C$12:$C$17,MATCH($K288,'Your rates'!$B$12:$B$17,0))),0))</f>
        <v/>
      </c>
      <c r="S288" s="30">
        <f>IF($A288="","",IFERROR(IF(INDEX('Your rates'!$C$18:$C$21,MATCH($M288,'Your rates'!$B$18:$B$21,0))&amp;""="",1,INDEX('Your rates'!$C$18:$C$21,MATCH($M288,'Your rates'!$B$18:$B$21,0))),1))</f>
        <v/>
      </c>
      <c r="T288" s="30">
        <f>IF($A288="","",IFERROR(IF(INDEX('Your rates'!$C$22:$C$25,MATCH($N288,'Your rates'!$B$22:$B$25,0))&amp;""="",1,INDEX('Your rates'!$C$22:$C$25,MATCH($N288,'Your rates'!$B$22:$B$25,0))),1))</f>
        <v/>
      </c>
      <c r="U288" s="30">
        <f>IF($A288="","",IFERROR(IF(INDEX('Your rates'!$C$26:$C$30,MATCH($O288,'Your rates'!$B$26:$B$30,0))&amp;""="",1,INDEX('Your rates'!$C$26:$C$30,MATCH($O288,'Your rates'!$B$26:$B$30,0))),1))</f>
        <v/>
      </c>
      <c r="V288" s="29">
        <f>IF($A288="","",SUMPRODUCT(ISNUMBER(SEARCH('Your rates'!$B$31:$B$36,$P288))*'Your rates'!$C$31:$C$36))</f>
        <v/>
      </c>
    </row>
    <row r="289">
      <c r="A289" s="26">
        <f>IFERROR(TRIM(INDEX(Requests!$A289:$AN289,MATCH(Lists!$B$2,Requests!$A$1:$AN$1,0))&amp;""),"")</f>
        <v/>
      </c>
      <c r="B289" s="26">
        <f>IFERROR(TRIM(INDEX(Requests!$A289:$AN289,MATCH(Lists!$B$3,Requests!$A$1:$AN$1,0))&amp;""),"")</f>
        <v/>
      </c>
      <c r="C289" s="27">
        <f>IF(OR($A289="",$J289="",$K289="",$M289="",$N289="",'Your rates'!$C$5=""),"",ROUND(MAX(N('Your rates'!$C$37),('Your rates'!$C$5+$Q289+$R289)*$S289*$T289*$U289+$V289),2))</f>
        <v/>
      </c>
      <c r="D289" s="27">
        <f>IF(OR($C289="",N('Your rates'!$C$38)=0),"",ROUND($C289*'Your rates'!$C$38,2))</f>
        <v/>
      </c>
      <c r="E289" s="28">
        <f>IF($A289="","",MID(IF($I289=Lists!$B$13,", office or commercial space","")&amp;IF($L289=Lists!$B$14,", size not sure","")&amp;IF($M289=Lists!$B$15,", not cleaned in a while",""),3,200))</f>
        <v/>
      </c>
      <c r="F289" s="28">
        <f>IF($A289="","",MID(IF($J289="",", bedrooms","")&amp;IF($K289="",", bathrooms","")&amp;IF($M289="",", condition","")&amp;IF($N289="",", which clean","")&amp;IF($O289="",", how often",""),3,200))</f>
        <v/>
      </c>
      <c r="G289" s="28">
        <f>IF($A289="","",MID(IF('Your rates'!$C$5="",", base price","")&amp;IF(AND($J289&lt;&gt;"",IFERROR(INDEX('Your rates'!$C$6:$C$11,MATCH($J289,'Your rates'!$B$6:$B$11,0))&amp;"","")=""),", bedrooms","")&amp;IF(AND($K289&lt;&gt;"",IFERROR(INDEX('Your rates'!$C$12:$C$17,MATCH($K289,'Your rates'!$B$12:$B$17,0))&amp;"","")=""),", bathrooms","")&amp;IF(AND($M289&lt;&gt;"",IFERROR(INDEX('Your rates'!$C$18:$C$21,MATCH($M289,'Your rates'!$B$18:$B$21,0))&amp;"","")=""),", condition","")&amp;IF(AND($N289&lt;&gt;"",IFERROR(INDEX('Your rates'!$C$22:$C$25,MATCH($N289,'Your rates'!$B$22:$B$25,0))&amp;"","")=""),", type of clean","")&amp;IF(AND($O289&lt;&gt;"",IFERROR(INDEX('Your rates'!$C$26:$C$30,MATCH($O289,'Your rates'!$B$26:$B$30,0))&amp;"","")=""),", how often",""),3,200))</f>
        <v/>
      </c>
      <c r="H289" s="28">
        <f>IF($A289="","",IF($P289="","",IF(LEN($P289)-LEN(SUBSTITUTE($P289,",",""))+1&gt;SUMPRODUCT(ISNUMBER(SEARCH('Your rates'!$B$31:$B$36,$P289))*1),"Extra not on your list","")))</f>
        <v/>
      </c>
      <c r="I289" s="26">
        <f>IFERROR(TRIM(INDEX(Requests!$A289:$AN289,MATCH(Lists!$B$4,Requests!$A$1:$AN$1,0))&amp;""),"")</f>
        <v/>
      </c>
      <c r="J289" s="26">
        <f>IFERROR(TRIM(INDEX(Requests!$A289:$AN289,MATCH(Lists!$B$5,Requests!$A$1:$AN$1,0))&amp;""),"")</f>
        <v/>
      </c>
      <c r="K289" s="26">
        <f>IFERROR(TRIM(INDEX(Requests!$A289:$AN289,MATCH(Lists!$B$6,Requests!$A$1:$AN$1,0))&amp;""),"")</f>
        <v/>
      </c>
      <c r="L289" s="26">
        <f>IFERROR(TRIM(INDEX(Requests!$A289:$AN289,MATCH(Lists!$B$7,Requests!$A$1:$AN$1,0))&amp;""),"")</f>
        <v/>
      </c>
      <c r="M289" s="26">
        <f>IFERROR(TRIM(INDEX(Requests!$A289:$AN289,MATCH(Lists!$B$8,Requests!$A$1:$AN$1,0))&amp;""),"")</f>
        <v/>
      </c>
      <c r="N289" s="26">
        <f>IFERROR(TRIM(INDEX(Requests!$A289:$AN289,MATCH(Lists!$B$9,Requests!$A$1:$AN$1,0))&amp;""),"")</f>
        <v/>
      </c>
      <c r="O289" s="26">
        <f>IFERROR(TRIM(INDEX(Requests!$A289:$AN289,MATCH(Lists!$B$11,Requests!$A$1:$AN$1,0))&amp;""),"")</f>
        <v/>
      </c>
      <c r="P289" s="26">
        <f>IFERROR(TRIM(INDEX(Requests!$A289:$AN289,MATCH(Lists!$B$10,Requests!$A$1:$AN$1,0))&amp;""),"")</f>
        <v/>
      </c>
      <c r="Q289" s="29">
        <f>IF($A289="","",IFERROR(N(INDEX('Your rates'!$C$6:$C$11,MATCH($J289,'Your rates'!$B$6:$B$11,0))),0))</f>
        <v/>
      </c>
      <c r="R289" s="29">
        <f>IF($A289="","",IFERROR(N(INDEX('Your rates'!$C$12:$C$17,MATCH($K289,'Your rates'!$B$12:$B$17,0))),0))</f>
        <v/>
      </c>
      <c r="S289" s="30">
        <f>IF($A289="","",IFERROR(IF(INDEX('Your rates'!$C$18:$C$21,MATCH($M289,'Your rates'!$B$18:$B$21,0))&amp;""="",1,INDEX('Your rates'!$C$18:$C$21,MATCH($M289,'Your rates'!$B$18:$B$21,0))),1))</f>
        <v/>
      </c>
      <c r="T289" s="30">
        <f>IF($A289="","",IFERROR(IF(INDEX('Your rates'!$C$22:$C$25,MATCH($N289,'Your rates'!$B$22:$B$25,0))&amp;""="",1,INDEX('Your rates'!$C$22:$C$25,MATCH($N289,'Your rates'!$B$22:$B$25,0))),1))</f>
        <v/>
      </c>
      <c r="U289" s="30">
        <f>IF($A289="","",IFERROR(IF(INDEX('Your rates'!$C$26:$C$30,MATCH($O289,'Your rates'!$B$26:$B$30,0))&amp;""="",1,INDEX('Your rates'!$C$26:$C$30,MATCH($O289,'Your rates'!$B$26:$B$30,0))),1))</f>
        <v/>
      </c>
      <c r="V289" s="29">
        <f>IF($A289="","",SUMPRODUCT(ISNUMBER(SEARCH('Your rates'!$B$31:$B$36,$P289))*'Your rates'!$C$31:$C$36))</f>
        <v/>
      </c>
    </row>
    <row r="290">
      <c r="A290" s="26">
        <f>IFERROR(TRIM(INDEX(Requests!$A290:$AN290,MATCH(Lists!$B$2,Requests!$A$1:$AN$1,0))&amp;""),"")</f>
        <v/>
      </c>
      <c r="B290" s="26">
        <f>IFERROR(TRIM(INDEX(Requests!$A290:$AN290,MATCH(Lists!$B$3,Requests!$A$1:$AN$1,0))&amp;""),"")</f>
        <v/>
      </c>
      <c r="C290" s="27">
        <f>IF(OR($A290="",$J290="",$K290="",$M290="",$N290="",'Your rates'!$C$5=""),"",ROUND(MAX(N('Your rates'!$C$37),('Your rates'!$C$5+$Q290+$R290)*$S290*$T290*$U290+$V290),2))</f>
        <v/>
      </c>
      <c r="D290" s="27">
        <f>IF(OR($C290="",N('Your rates'!$C$38)=0),"",ROUND($C290*'Your rates'!$C$38,2))</f>
        <v/>
      </c>
      <c r="E290" s="28">
        <f>IF($A290="","",MID(IF($I290=Lists!$B$13,", office or commercial space","")&amp;IF($L290=Lists!$B$14,", size not sure","")&amp;IF($M290=Lists!$B$15,", not cleaned in a while",""),3,200))</f>
        <v/>
      </c>
      <c r="F290" s="28">
        <f>IF($A290="","",MID(IF($J290="",", bedrooms","")&amp;IF($K290="",", bathrooms","")&amp;IF($M290="",", condition","")&amp;IF($N290="",", which clean","")&amp;IF($O290="",", how often",""),3,200))</f>
        <v/>
      </c>
      <c r="G290" s="28">
        <f>IF($A290="","",MID(IF('Your rates'!$C$5="",", base price","")&amp;IF(AND($J290&lt;&gt;"",IFERROR(INDEX('Your rates'!$C$6:$C$11,MATCH($J290,'Your rates'!$B$6:$B$11,0))&amp;"","")=""),", bedrooms","")&amp;IF(AND($K290&lt;&gt;"",IFERROR(INDEX('Your rates'!$C$12:$C$17,MATCH($K290,'Your rates'!$B$12:$B$17,0))&amp;"","")=""),", bathrooms","")&amp;IF(AND($M290&lt;&gt;"",IFERROR(INDEX('Your rates'!$C$18:$C$21,MATCH($M290,'Your rates'!$B$18:$B$21,0))&amp;"","")=""),", condition","")&amp;IF(AND($N290&lt;&gt;"",IFERROR(INDEX('Your rates'!$C$22:$C$25,MATCH($N290,'Your rates'!$B$22:$B$25,0))&amp;"","")=""),", type of clean","")&amp;IF(AND($O290&lt;&gt;"",IFERROR(INDEX('Your rates'!$C$26:$C$30,MATCH($O290,'Your rates'!$B$26:$B$30,0))&amp;"","")=""),", how often",""),3,200))</f>
        <v/>
      </c>
      <c r="H290" s="28">
        <f>IF($A290="","",IF($P290="","",IF(LEN($P290)-LEN(SUBSTITUTE($P290,",",""))+1&gt;SUMPRODUCT(ISNUMBER(SEARCH('Your rates'!$B$31:$B$36,$P290))*1),"Extra not on your list","")))</f>
        <v/>
      </c>
      <c r="I290" s="26">
        <f>IFERROR(TRIM(INDEX(Requests!$A290:$AN290,MATCH(Lists!$B$4,Requests!$A$1:$AN$1,0))&amp;""),"")</f>
        <v/>
      </c>
      <c r="J290" s="26">
        <f>IFERROR(TRIM(INDEX(Requests!$A290:$AN290,MATCH(Lists!$B$5,Requests!$A$1:$AN$1,0))&amp;""),"")</f>
        <v/>
      </c>
      <c r="K290" s="26">
        <f>IFERROR(TRIM(INDEX(Requests!$A290:$AN290,MATCH(Lists!$B$6,Requests!$A$1:$AN$1,0))&amp;""),"")</f>
        <v/>
      </c>
      <c r="L290" s="26">
        <f>IFERROR(TRIM(INDEX(Requests!$A290:$AN290,MATCH(Lists!$B$7,Requests!$A$1:$AN$1,0))&amp;""),"")</f>
        <v/>
      </c>
      <c r="M290" s="26">
        <f>IFERROR(TRIM(INDEX(Requests!$A290:$AN290,MATCH(Lists!$B$8,Requests!$A$1:$AN$1,0))&amp;""),"")</f>
        <v/>
      </c>
      <c r="N290" s="26">
        <f>IFERROR(TRIM(INDEX(Requests!$A290:$AN290,MATCH(Lists!$B$9,Requests!$A$1:$AN$1,0))&amp;""),"")</f>
        <v/>
      </c>
      <c r="O290" s="26">
        <f>IFERROR(TRIM(INDEX(Requests!$A290:$AN290,MATCH(Lists!$B$11,Requests!$A$1:$AN$1,0))&amp;""),"")</f>
        <v/>
      </c>
      <c r="P290" s="26">
        <f>IFERROR(TRIM(INDEX(Requests!$A290:$AN290,MATCH(Lists!$B$10,Requests!$A$1:$AN$1,0))&amp;""),"")</f>
        <v/>
      </c>
      <c r="Q290" s="29">
        <f>IF($A290="","",IFERROR(N(INDEX('Your rates'!$C$6:$C$11,MATCH($J290,'Your rates'!$B$6:$B$11,0))),0))</f>
        <v/>
      </c>
      <c r="R290" s="29">
        <f>IF($A290="","",IFERROR(N(INDEX('Your rates'!$C$12:$C$17,MATCH($K290,'Your rates'!$B$12:$B$17,0))),0))</f>
        <v/>
      </c>
      <c r="S290" s="30">
        <f>IF($A290="","",IFERROR(IF(INDEX('Your rates'!$C$18:$C$21,MATCH($M290,'Your rates'!$B$18:$B$21,0))&amp;""="",1,INDEX('Your rates'!$C$18:$C$21,MATCH($M290,'Your rates'!$B$18:$B$21,0))),1))</f>
        <v/>
      </c>
      <c r="T290" s="30">
        <f>IF($A290="","",IFERROR(IF(INDEX('Your rates'!$C$22:$C$25,MATCH($N290,'Your rates'!$B$22:$B$25,0))&amp;""="",1,INDEX('Your rates'!$C$22:$C$25,MATCH($N290,'Your rates'!$B$22:$B$25,0))),1))</f>
        <v/>
      </c>
      <c r="U290" s="30">
        <f>IF($A290="","",IFERROR(IF(INDEX('Your rates'!$C$26:$C$30,MATCH($O290,'Your rates'!$B$26:$B$30,0))&amp;""="",1,INDEX('Your rates'!$C$26:$C$30,MATCH($O290,'Your rates'!$B$26:$B$30,0))),1))</f>
        <v/>
      </c>
      <c r="V290" s="29">
        <f>IF($A290="","",SUMPRODUCT(ISNUMBER(SEARCH('Your rates'!$B$31:$B$36,$P290))*'Your rates'!$C$31:$C$36))</f>
        <v/>
      </c>
    </row>
    <row r="291">
      <c r="A291" s="26">
        <f>IFERROR(TRIM(INDEX(Requests!$A291:$AN291,MATCH(Lists!$B$2,Requests!$A$1:$AN$1,0))&amp;""),"")</f>
        <v/>
      </c>
      <c r="B291" s="26">
        <f>IFERROR(TRIM(INDEX(Requests!$A291:$AN291,MATCH(Lists!$B$3,Requests!$A$1:$AN$1,0))&amp;""),"")</f>
        <v/>
      </c>
      <c r="C291" s="27">
        <f>IF(OR($A291="",$J291="",$K291="",$M291="",$N291="",'Your rates'!$C$5=""),"",ROUND(MAX(N('Your rates'!$C$37),('Your rates'!$C$5+$Q291+$R291)*$S291*$T291*$U291+$V291),2))</f>
        <v/>
      </c>
      <c r="D291" s="27">
        <f>IF(OR($C291="",N('Your rates'!$C$38)=0),"",ROUND($C291*'Your rates'!$C$38,2))</f>
        <v/>
      </c>
      <c r="E291" s="28">
        <f>IF($A291="","",MID(IF($I291=Lists!$B$13,", office or commercial space","")&amp;IF($L291=Lists!$B$14,", size not sure","")&amp;IF($M291=Lists!$B$15,", not cleaned in a while",""),3,200))</f>
        <v/>
      </c>
      <c r="F291" s="28">
        <f>IF($A291="","",MID(IF($J291="",", bedrooms","")&amp;IF($K291="",", bathrooms","")&amp;IF($M291="",", condition","")&amp;IF($N291="",", which clean","")&amp;IF($O291="",", how often",""),3,200))</f>
        <v/>
      </c>
      <c r="G291" s="28">
        <f>IF($A291="","",MID(IF('Your rates'!$C$5="",", base price","")&amp;IF(AND($J291&lt;&gt;"",IFERROR(INDEX('Your rates'!$C$6:$C$11,MATCH($J291,'Your rates'!$B$6:$B$11,0))&amp;"","")=""),", bedrooms","")&amp;IF(AND($K291&lt;&gt;"",IFERROR(INDEX('Your rates'!$C$12:$C$17,MATCH($K291,'Your rates'!$B$12:$B$17,0))&amp;"","")=""),", bathrooms","")&amp;IF(AND($M291&lt;&gt;"",IFERROR(INDEX('Your rates'!$C$18:$C$21,MATCH($M291,'Your rates'!$B$18:$B$21,0))&amp;"","")=""),", condition","")&amp;IF(AND($N291&lt;&gt;"",IFERROR(INDEX('Your rates'!$C$22:$C$25,MATCH($N291,'Your rates'!$B$22:$B$25,0))&amp;"","")=""),", type of clean","")&amp;IF(AND($O291&lt;&gt;"",IFERROR(INDEX('Your rates'!$C$26:$C$30,MATCH($O291,'Your rates'!$B$26:$B$30,0))&amp;"","")=""),", how often",""),3,200))</f>
        <v/>
      </c>
      <c r="H291" s="28">
        <f>IF($A291="","",IF($P291="","",IF(LEN($P291)-LEN(SUBSTITUTE($P291,",",""))+1&gt;SUMPRODUCT(ISNUMBER(SEARCH('Your rates'!$B$31:$B$36,$P291))*1),"Extra not on your list","")))</f>
        <v/>
      </c>
      <c r="I291" s="26">
        <f>IFERROR(TRIM(INDEX(Requests!$A291:$AN291,MATCH(Lists!$B$4,Requests!$A$1:$AN$1,0))&amp;""),"")</f>
        <v/>
      </c>
      <c r="J291" s="26">
        <f>IFERROR(TRIM(INDEX(Requests!$A291:$AN291,MATCH(Lists!$B$5,Requests!$A$1:$AN$1,0))&amp;""),"")</f>
        <v/>
      </c>
      <c r="K291" s="26">
        <f>IFERROR(TRIM(INDEX(Requests!$A291:$AN291,MATCH(Lists!$B$6,Requests!$A$1:$AN$1,0))&amp;""),"")</f>
        <v/>
      </c>
      <c r="L291" s="26">
        <f>IFERROR(TRIM(INDEX(Requests!$A291:$AN291,MATCH(Lists!$B$7,Requests!$A$1:$AN$1,0))&amp;""),"")</f>
        <v/>
      </c>
      <c r="M291" s="26">
        <f>IFERROR(TRIM(INDEX(Requests!$A291:$AN291,MATCH(Lists!$B$8,Requests!$A$1:$AN$1,0))&amp;""),"")</f>
        <v/>
      </c>
      <c r="N291" s="26">
        <f>IFERROR(TRIM(INDEX(Requests!$A291:$AN291,MATCH(Lists!$B$9,Requests!$A$1:$AN$1,0))&amp;""),"")</f>
        <v/>
      </c>
      <c r="O291" s="26">
        <f>IFERROR(TRIM(INDEX(Requests!$A291:$AN291,MATCH(Lists!$B$11,Requests!$A$1:$AN$1,0))&amp;""),"")</f>
        <v/>
      </c>
      <c r="P291" s="26">
        <f>IFERROR(TRIM(INDEX(Requests!$A291:$AN291,MATCH(Lists!$B$10,Requests!$A$1:$AN$1,0))&amp;""),"")</f>
        <v/>
      </c>
      <c r="Q291" s="29">
        <f>IF($A291="","",IFERROR(N(INDEX('Your rates'!$C$6:$C$11,MATCH($J291,'Your rates'!$B$6:$B$11,0))),0))</f>
        <v/>
      </c>
      <c r="R291" s="29">
        <f>IF($A291="","",IFERROR(N(INDEX('Your rates'!$C$12:$C$17,MATCH($K291,'Your rates'!$B$12:$B$17,0))),0))</f>
        <v/>
      </c>
      <c r="S291" s="30">
        <f>IF($A291="","",IFERROR(IF(INDEX('Your rates'!$C$18:$C$21,MATCH($M291,'Your rates'!$B$18:$B$21,0))&amp;""="",1,INDEX('Your rates'!$C$18:$C$21,MATCH($M291,'Your rates'!$B$18:$B$21,0))),1))</f>
        <v/>
      </c>
      <c r="T291" s="30">
        <f>IF($A291="","",IFERROR(IF(INDEX('Your rates'!$C$22:$C$25,MATCH($N291,'Your rates'!$B$22:$B$25,0))&amp;""="",1,INDEX('Your rates'!$C$22:$C$25,MATCH($N291,'Your rates'!$B$22:$B$25,0))),1))</f>
        <v/>
      </c>
      <c r="U291" s="30">
        <f>IF($A291="","",IFERROR(IF(INDEX('Your rates'!$C$26:$C$30,MATCH($O291,'Your rates'!$B$26:$B$30,0))&amp;""="",1,INDEX('Your rates'!$C$26:$C$30,MATCH($O291,'Your rates'!$B$26:$B$30,0))),1))</f>
        <v/>
      </c>
      <c r="V291" s="29">
        <f>IF($A291="","",SUMPRODUCT(ISNUMBER(SEARCH('Your rates'!$B$31:$B$36,$P291))*'Your rates'!$C$31:$C$36))</f>
        <v/>
      </c>
    </row>
    <row r="292">
      <c r="A292" s="26">
        <f>IFERROR(TRIM(INDEX(Requests!$A292:$AN292,MATCH(Lists!$B$2,Requests!$A$1:$AN$1,0))&amp;""),"")</f>
        <v/>
      </c>
      <c r="B292" s="26">
        <f>IFERROR(TRIM(INDEX(Requests!$A292:$AN292,MATCH(Lists!$B$3,Requests!$A$1:$AN$1,0))&amp;""),"")</f>
        <v/>
      </c>
      <c r="C292" s="27">
        <f>IF(OR($A292="",$J292="",$K292="",$M292="",$N292="",'Your rates'!$C$5=""),"",ROUND(MAX(N('Your rates'!$C$37),('Your rates'!$C$5+$Q292+$R292)*$S292*$T292*$U292+$V292),2))</f>
        <v/>
      </c>
      <c r="D292" s="27">
        <f>IF(OR($C292="",N('Your rates'!$C$38)=0),"",ROUND($C292*'Your rates'!$C$38,2))</f>
        <v/>
      </c>
      <c r="E292" s="28">
        <f>IF($A292="","",MID(IF($I292=Lists!$B$13,", office or commercial space","")&amp;IF($L292=Lists!$B$14,", size not sure","")&amp;IF($M292=Lists!$B$15,", not cleaned in a while",""),3,200))</f>
        <v/>
      </c>
      <c r="F292" s="28">
        <f>IF($A292="","",MID(IF($J292="",", bedrooms","")&amp;IF($K292="",", bathrooms","")&amp;IF($M292="",", condition","")&amp;IF($N292="",", which clean","")&amp;IF($O292="",", how often",""),3,200))</f>
        <v/>
      </c>
      <c r="G292" s="28">
        <f>IF($A292="","",MID(IF('Your rates'!$C$5="",", base price","")&amp;IF(AND($J292&lt;&gt;"",IFERROR(INDEX('Your rates'!$C$6:$C$11,MATCH($J292,'Your rates'!$B$6:$B$11,0))&amp;"","")=""),", bedrooms","")&amp;IF(AND($K292&lt;&gt;"",IFERROR(INDEX('Your rates'!$C$12:$C$17,MATCH($K292,'Your rates'!$B$12:$B$17,0))&amp;"","")=""),", bathrooms","")&amp;IF(AND($M292&lt;&gt;"",IFERROR(INDEX('Your rates'!$C$18:$C$21,MATCH($M292,'Your rates'!$B$18:$B$21,0))&amp;"","")=""),", condition","")&amp;IF(AND($N292&lt;&gt;"",IFERROR(INDEX('Your rates'!$C$22:$C$25,MATCH($N292,'Your rates'!$B$22:$B$25,0))&amp;"","")=""),", type of clean","")&amp;IF(AND($O292&lt;&gt;"",IFERROR(INDEX('Your rates'!$C$26:$C$30,MATCH($O292,'Your rates'!$B$26:$B$30,0))&amp;"","")=""),", how often",""),3,200))</f>
        <v/>
      </c>
      <c r="H292" s="28">
        <f>IF($A292="","",IF($P292="","",IF(LEN($P292)-LEN(SUBSTITUTE($P292,",",""))+1&gt;SUMPRODUCT(ISNUMBER(SEARCH('Your rates'!$B$31:$B$36,$P292))*1),"Extra not on your list","")))</f>
        <v/>
      </c>
      <c r="I292" s="26">
        <f>IFERROR(TRIM(INDEX(Requests!$A292:$AN292,MATCH(Lists!$B$4,Requests!$A$1:$AN$1,0))&amp;""),"")</f>
        <v/>
      </c>
      <c r="J292" s="26">
        <f>IFERROR(TRIM(INDEX(Requests!$A292:$AN292,MATCH(Lists!$B$5,Requests!$A$1:$AN$1,0))&amp;""),"")</f>
        <v/>
      </c>
      <c r="K292" s="26">
        <f>IFERROR(TRIM(INDEX(Requests!$A292:$AN292,MATCH(Lists!$B$6,Requests!$A$1:$AN$1,0))&amp;""),"")</f>
        <v/>
      </c>
      <c r="L292" s="26">
        <f>IFERROR(TRIM(INDEX(Requests!$A292:$AN292,MATCH(Lists!$B$7,Requests!$A$1:$AN$1,0))&amp;""),"")</f>
        <v/>
      </c>
      <c r="M292" s="26">
        <f>IFERROR(TRIM(INDEX(Requests!$A292:$AN292,MATCH(Lists!$B$8,Requests!$A$1:$AN$1,0))&amp;""),"")</f>
        <v/>
      </c>
      <c r="N292" s="26">
        <f>IFERROR(TRIM(INDEX(Requests!$A292:$AN292,MATCH(Lists!$B$9,Requests!$A$1:$AN$1,0))&amp;""),"")</f>
        <v/>
      </c>
      <c r="O292" s="26">
        <f>IFERROR(TRIM(INDEX(Requests!$A292:$AN292,MATCH(Lists!$B$11,Requests!$A$1:$AN$1,0))&amp;""),"")</f>
        <v/>
      </c>
      <c r="P292" s="26">
        <f>IFERROR(TRIM(INDEX(Requests!$A292:$AN292,MATCH(Lists!$B$10,Requests!$A$1:$AN$1,0))&amp;""),"")</f>
        <v/>
      </c>
      <c r="Q292" s="29">
        <f>IF($A292="","",IFERROR(N(INDEX('Your rates'!$C$6:$C$11,MATCH($J292,'Your rates'!$B$6:$B$11,0))),0))</f>
        <v/>
      </c>
      <c r="R292" s="29">
        <f>IF($A292="","",IFERROR(N(INDEX('Your rates'!$C$12:$C$17,MATCH($K292,'Your rates'!$B$12:$B$17,0))),0))</f>
        <v/>
      </c>
      <c r="S292" s="30">
        <f>IF($A292="","",IFERROR(IF(INDEX('Your rates'!$C$18:$C$21,MATCH($M292,'Your rates'!$B$18:$B$21,0))&amp;""="",1,INDEX('Your rates'!$C$18:$C$21,MATCH($M292,'Your rates'!$B$18:$B$21,0))),1))</f>
        <v/>
      </c>
      <c r="T292" s="30">
        <f>IF($A292="","",IFERROR(IF(INDEX('Your rates'!$C$22:$C$25,MATCH($N292,'Your rates'!$B$22:$B$25,0))&amp;""="",1,INDEX('Your rates'!$C$22:$C$25,MATCH($N292,'Your rates'!$B$22:$B$25,0))),1))</f>
        <v/>
      </c>
      <c r="U292" s="30">
        <f>IF($A292="","",IFERROR(IF(INDEX('Your rates'!$C$26:$C$30,MATCH($O292,'Your rates'!$B$26:$B$30,0))&amp;""="",1,INDEX('Your rates'!$C$26:$C$30,MATCH($O292,'Your rates'!$B$26:$B$30,0))),1))</f>
        <v/>
      </c>
      <c r="V292" s="29">
        <f>IF($A292="","",SUMPRODUCT(ISNUMBER(SEARCH('Your rates'!$B$31:$B$36,$P292))*'Your rates'!$C$31:$C$36))</f>
        <v/>
      </c>
    </row>
    <row r="293">
      <c r="A293" s="26">
        <f>IFERROR(TRIM(INDEX(Requests!$A293:$AN293,MATCH(Lists!$B$2,Requests!$A$1:$AN$1,0))&amp;""),"")</f>
        <v/>
      </c>
      <c r="B293" s="26">
        <f>IFERROR(TRIM(INDEX(Requests!$A293:$AN293,MATCH(Lists!$B$3,Requests!$A$1:$AN$1,0))&amp;""),"")</f>
        <v/>
      </c>
      <c r="C293" s="27">
        <f>IF(OR($A293="",$J293="",$K293="",$M293="",$N293="",'Your rates'!$C$5=""),"",ROUND(MAX(N('Your rates'!$C$37),('Your rates'!$C$5+$Q293+$R293)*$S293*$T293*$U293+$V293),2))</f>
        <v/>
      </c>
      <c r="D293" s="27">
        <f>IF(OR($C293="",N('Your rates'!$C$38)=0),"",ROUND($C293*'Your rates'!$C$38,2))</f>
        <v/>
      </c>
      <c r="E293" s="28">
        <f>IF($A293="","",MID(IF($I293=Lists!$B$13,", office or commercial space","")&amp;IF($L293=Lists!$B$14,", size not sure","")&amp;IF($M293=Lists!$B$15,", not cleaned in a while",""),3,200))</f>
        <v/>
      </c>
      <c r="F293" s="28">
        <f>IF($A293="","",MID(IF($J293="",", bedrooms","")&amp;IF($K293="",", bathrooms","")&amp;IF($M293="",", condition","")&amp;IF($N293="",", which clean","")&amp;IF($O293="",", how often",""),3,200))</f>
        <v/>
      </c>
      <c r="G293" s="28">
        <f>IF($A293="","",MID(IF('Your rates'!$C$5="",", base price","")&amp;IF(AND($J293&lt;&gt;"",IFERROR(INDEX('Your rates'!$C$6:$C$11,MATCH($J293,'Your rates'!$B$6:$B$11,0))&amp;"","")=""),", bedrooms","")&amp;IF(AND($K293&lt;&gt;"",IFERROR(INDEX('Your rates'!$C$12:$C$17,MATCH($K293,'Your rates'!$B$12:$B$17,0))&amp;"","")=""),", bathrooms","")&amp;IF(AND($M293&lt;&gt;"",IFERROR(INDEX('Your rates'!$C$18:$C$21,MATCH($M293,'Your rates'!$B$18:$B$21,0))&amp;"","")=""),", condition","")&amp;IF(AND($N293&lt;&gt;"",IFERROR(INDEX('Your rates'!$C$22:$C$25,MATCH($N293,'Your rates'!$B$22:$B$25,0))&amp;"","")=""),", type of clean","")&amp;IF(AND($O293&lt;&gt;"",IFERROR(INDEX('Your rates'!$C$26:$C$30,MATCH($O293,'Your rates'!$B$26:$B$30,0))&amp;"","")=""),", how often",""),3,200))</f>
        <v/>
      </c>
      <c r="H293" s="28">
        <f>IF($A293="","",IF($P293="","",IF(LEN($P293)-LEN(SUBSTITUTE($P293,",",""))+1&gt;SUMPRODUCT(ISNUMBER(SEARCH('Your rates'!$B$31:$B$36,$P293))*1),"Extra not on your list","")))</f>
        <v/>
      </c>
      <c r="I293" s="26">
        <f>IFERROR(TRIM(INDEX(Requests!$A293:$AN293,MATCH(Lists!$B$4,Requests!$A$1:$AN$1,0))&amp;""),"")</f>
        <v/>
      </c>
      <c r="J293" s="26">
        <f>IFERROR(TRIM(INDEX(Requests!$A293:$AN293,MATCH(Lists!$B$5,Requests!$A$1:$AN$1,0))&amp;""),"")</f>
        <v/>
      </c>
      <c r="K293" s="26">
        <f>IFERROR(TRIM(INDEX(Requests!$A293:$AN293,MATCH(Lists!$B$6,Requests!$A$1:$AN$1,0))&amp;""),"")</f>
        <v/>
      </c>
      <c r="L293" s="26">
        <f>IFERROR(TRIM(INDEX(Requests!$A293:$AN293,MATCH(Lists!$B$7,Requests!$A$1:$AN$1,0))&amp;""),"")</f>
        <v/>
      </c>
      <c r="M293" s="26">
        <f>IFERROR(TRIM(INDEX(Requests!$A293:$AN293,MATCH(Lists!$B$8,Requests!$A$1:$AN$1,0))&amp;""),"")</f>
        <v/>
      </c>
      <c r="N293" s="26">
        <f>IFERROR(TRIM(INDEX(Requests!$A293:$AN293,MATCH(Lists!$B$9,Requests!$A$1:$AN$1,0))&amp;""),"")</f>
        <v/>
      </c>
      <c r="O293" s="26">
        <f>IFERROR(TRIM(INDEX(Requests!$A293:$AN293,MATCH(Lists!$B$11,Requests!$A$1:$AN$1,0))&amp;""),"")</f>
        <v/>
      </c>
      <c r="P293" s="26">
        <f>IFERROR(TRIM(INDEX(Requests!$A293:$AN293,MATCH(Lists!$B$10,Requests!$A$1:$AN$1,0))&amp;""),"")</f>
        <v/>
      </c>
      <c r="Q293" s="29">
        <f>IF($A293="","",IFERROR(N(INDEX('Your rates'!$C$6:$C$11,MATCH($J293,'Your rates'!$B$6:$B$11,0))),0))</f>
        <v/>
      </c>
      <c r="R293" s="29">
        <f>IF($A293="","",IFERROR(N(INDEX('Your rates'!$C$12:$C$17,MATCH($K293,'Your rates'!$B$12:$B$17,0))),0))</f>
        <v/>
      </c>
      <c r="S293" s="30">
        <f>IF($A293="","",IFERROR(IF(INDEX('Your rates'!$C$18:$C$21,MATCH($M293,'Your rates'!$B$18:$B$21,0))&amp;""="",1,INDEX('Your rates'!$C$18:$C$21,MATCH($M293,'Your rates'!$B$18:$B$21,0))),1))</f>
        <v/>
      </c>
      <c r="T293" s="30">
        <f>IF($A293="","",IFERROR(IF(INDEX('Your rates'!$C$22:$C$25,MATCH($N293,'Your rates'!$B$22:$B$25,0))&amp;""="",1,INDEX('Your rates'!$C$22:$C$25,MATCH($N293,'Your rates'!$B$22:$B$25,0))),1))</f>
        <v/>
      </c>
      <c r="U293" s="30">
        <f>IF($A293="","",IFERROR(IF(INDEX('Your rates'!$C$26:$C$30,MATCH($O293,'Your rates'!$B$26:$B$30,0))&amp;""="",1,INDEX('Your rates'!$C$26:$C$30,MATCH($O293,'Your rates'!$B$26:$B$30,0))),1))</f>
        <v/>
      </c>
      <c r="V293" s="29">
        <f>IF($A293="","",SUMPRODUCT(ISNUMBER(SEARCH('Your rates'!$B$31:$B$36,$P293))*'Your rates'!$C$31:$C$36))</f>
        <v/>
      </c>
    </row>
    <row r="294">
      <c r="A294" s="26">
        <f>IFERROR(TRIM(INDEX(Requests!$A294:$AN294,MATCH(Lists!$B$2,Requests!$A$1:$AN$1,0))&amp;""),"")</f>
        <v/>
      </c>
      <c r="B294" s="26">
        <f>IFERROR(TRIM(INDEX(Requests!$A294:$AN294,MATCH(Lists!$B$3,Requests!$A$1:$AN$1,0))&amp;""),"")</f>
        <v/>
      </c>
      <c r="C294" s="27">
        <f>IF(OR($A294="",$J294="",$K294="",$M294="",$N294="",'Your rates'!$C$5=""),"",ROUND(MAX(N('Your rates'!$C$37),('Your rates'!$C$5+$Q294+$R294)*$S294*$T294*$U294+$V294),2))</f>
        <v/>
      </c>
      <c r="D294" s="27">
        <f>IF(OR($C294="",N('Your rates'!$C$38)=0),"",ROUND($C294*'Your rates'!$C$38,2))</f>
        <v/>
      </c>
      <c r="E294" s="28">
        <f>IF($A294="","",MID(IF($I294=Lists!$B$13,", office or commercial space","")&amp;IF($L294=Lists!$B$14,", size not sure","")&amp;IF($M294=Lists!$B$15,", not cleaned in a while",""),3,200))</f>
        <v/>
      </c>
      <c r="F294" s="28">
        <f>IF($A294="","",MID(IF($J294="",", bedrooms","")&amp;IF($K294="",", bathrooms","")&amp;IF($M294="",", condition","")&amp;IF($N294="",", which clean","")&amp;IF($O294="",", how often",""),3,200))</f>
        <v/>
      </c>
      <c r="G294" s="28">
        <f>IF($A294="","",MID(IF('Your rates'!$C$5="",", base price","")&amp;IF(AND($J294&lt;&gt;"",IFERROR(INDEX('Your rates'!$C$6:$C$11,MATCH($J294,'Your rates'!$B$6:$B$11,0))&amp;"","")=""),", bedrooms","")&amp;IF(AND($K294&lt;&gt;"",IFERROR(INDEX('Your rates'!$C$12:$C$17,MATCH($K294,'Your rates'!$B$12:$B$17,0))&amp;"","")=""),", bathrooms","")&amp;IF(AND($M294&lt;&gt;"",IFERROR(INDEX('Your rates'!$C$18:$C$21,MATCH($M294,'Your rates'!$B$18:$B$21,0))&amp;"","")=""),", condition","")&amp;IF(AND($N294&lt;&gt;"",IFERROR(INDEX('Your rates'!$C$22:$C$25,MATCH($N294,'Your rates'!$B$22:$B$25,0))&amp;"","")=""),", type of clean","")&amp;IF(AND($O294&lt;&gt;"",IFERROR(INDEX('Your rates'!$C$26:$C$30,MATCH($O294,'Your rates'!$B$26:$B$30,0))&amp;"","")=""),", how often",""),3,200))</f>
        <v/>
      </c>
      <c r="H294" s="28">
        <f>IF($A294="","",IF($P294="","",IF(LEN($P294)-LEN(SUBSTITUTE($P294,",",""))+1&gt;SUMPRODUCT(ISNUMBER(SEARCH('Your rates'!$B$31:$B$36,$P294))*1),"Extra not on your list","")))</f>
        <v/>
      </c>
      <c r="I294" s="26">
        <f>IFERROR(TRIM(INDEX(Requests!$A294:$AN294,MATCH(Lists!$B$4,Requests!$A$1:$AN$1,0))&amp;""),"")</f>
        <v/>
      </c>
      <c r="J294" s="26">
        <f>IFERROR(TRIM(INDEX(Requests!$A294:$AN294,MATCH(Lists!$B$5,Requests!$A$1:$AN$1,0))&amp;""),"")</f>
        <v/>
      </c>
      <c r="K294" s="26">
        <f>IFERROR(TRIM(INDEX(Requests!$A294:$AN294,MATCH(Lists!$B$6,Requests!$A$1:$AN$1,0))&amp;""),"")</f>
        <v/>
      </c>
      <c r="L294" s="26">
        <f>IFERROR(TRIM(INDEX(Requests!$A294:$AN294,MATCH(Lists!$B$7,Requests!$A$1:$AN$1,0))&amp;""),"")</f>
        <v/>
      </c>
      <c r="M294" s="26">
        <f>IFERROR(TRIM(INDEX(Requests!$A294:$AN294,MATCH(Lists!$B$8,Requests!$A$1:$AN$1,0))&amp;""),"")</f>
        <v/>
      </c>
      <c r="N294" s="26">
        <f>IFERROR(TRIM(INDEX(Requests!$A294:$AN294,MATCH(Lists!$B$9,Requests!$A$1:$AN$1,0))&amp;""),"")</f>
        <v/>
      </c>
      <c r="O294" s="26">
        <f>IFERROR(TRIM(INDEX(Requests!$A294:$AN294,MATCH(Lists!$B$11,Requests!$A$1:$AN$1,0))&amp;""),"")</f>
        <v/>
      </c>
      <c r="P294" s="26">
        <f>IFERROR(TRIM(INDEX(Requests!$A294:$AN294,MATCH(Lists!$B$10,Requests!$A$1:$AN$1,0))&amp;""),"")</f>
        <v/>
      </c>
      <c r="Q294" s="29">
        <f>IF($A294="","",IFERROR(N(INDEX('Your rates'!$C$6:$C$11,MATCH($J294,'Your rates'!$B$6:$B$11,0))),0))</f>
        <v/>
      </c>
      <c r="R294" s="29">
        <f>IF($A294="","",IFERROR(N(INDEX('Your rates'!$C$12:$C$17,MATCH($K294,'Your rates'!$B$12:$B$17,0))),0))</f>
        <v/>
      </c>
      <c r="S294" s="30">
        <f>IF($A294="","",IFERROR(IF(INDEX('Your rates'!$C$18:$C$21,MATCH($M294,'Your rates'!$B$18:$B$21,0))&amp;""="",1,INDEX('Your rates'!$C$18:$C$21,MATCH($M294,'Your rates'!$B$18:$B$21,0))),1))</f>
        <v/>
      </c>
      <c r="T294" s="30">
        <f>IF($A294="","",IFERROR(IF(INDEX('Your rates'!$C$22:$C$25,MATCH($N294,'Your rates'!$B$22:$B$25,0))&amp;""="",1,INDEX('Your rates'!$C$22:$C$25,MATCH($N294,'Your rates'!$B$22:$B$25,0))),1))</f>
        <v/>
      </c>
      <c r="U294" s="30">
        <f>IF($A294="","",IFERROR(IF(INDEX('Your rates'!$C$26:$C$30,MATCH($O294,'Your rates'!$B$26:$B$30,0))&amp;""="",1,INDEX('Your rates'!$C$26:$C$30,MATCH($O294,'Your rates'!$B$26:$B$30,0))),1))</f>
        <v/>
      </c>
      <c r="V294" s="29">
        <f>IF($A294="","",SUMPRODUCT(ISNUMBER(SEARCH('Your rates'!$B$31:$B$36,$P294))*'Your rates'!$C$31:$C$36))</f>
        <v/>
      </c>
    </row>
    <row r="295">
      <c r="A295" s="26">
        <f>IFERROR(TRIM(INDEX(Requests!$A295:$AN295,MATCH(Lists!$B$2,Requests!$A$1:$AN$1,0))&amp;""),"")</f>
        <v/>
      </c>
      <c r="B295" s="26">
        <f>IFERROR(TRIM(INDEX(Requests!$A295:$AN295,MATCH(Lists!$B$3,Requests!$A$1:$AN$1,0))&amp;""),"")</f>
        <v/>
      </c>
      <c r="C295" s="27">
        <f>IF(OR($A295="",$J295="",$K295="",$M295="",$N295="",'Your rates'!$C$5=""),"",ROUND(MAX(N('Your rates'!$C$37),('Your rates'!$C$5+$Q295+$R295)*$S295*$T295*$U295+$V295),2))</f>
        <v/>
      </c>
      <c r="D295" s="27">
        <f>IF(OR($C295="",N('Your rates'!$C$38)=0),"",ROUND($C295*'Your rates'!$C$38,2))</f>
        <v/>
      </c>
      <c r="E295" s="28">
        <f>IF($A295="","",MID(IF($I295=Lists!$B$13,", office or commercial space","")&amp;IF($L295=Lists!$B$14,", size not sure","")&amp;IF($M295=Lists!$B$15,", not cleaned in a while",""),3,200))</f>
        <v/>
      </c>
      <c r="F295" s="28">
        <f>IF($A295="","",MID(IF($J295="",", bedrooms","")&amp;IF($K295="",", bathrooms","")&amp;IF($M295="",", condition","")&amp;IF($N295="",", which clean","")&amp;IF($O295="",", how often",""),3,200))</f>
        <v/>
      </c>
      <c r="G295" s="28">
        <f>IF($A295="","",MID(IF('Your rates'!$C$5="",", base price","")&amp;IF(AND($J295&lt;&gt;"",IFERROR(INDEX('Your rates'!$C$6:$C$11,MATCH($J295,'Your rates'!$B$6:$B$11,0))&amp;"","")=""),", bedrooms","")&amp;IF(AND($K295&lt;&gt;"",IFERROR(INDEX('Your rates'!$C$12:$C$17,MATCH($K295,'Your rates'!$B$12:$B$17,0))&amp;"","")=""),", bathrooms","")&amp;IF(AND($M295&lt;&gt;"",IFERROR(INDEX('Your rates'!$C$18:$C$21,MATCH($M295,'Your rates'!$B$18:$B$21,0))&amp;"","")=""),", condition","")&amp;IF(AND($N295&lt;&gt;"",IFERROR(INDEX('Your rates'!$C$22:$C$25,MATCH($N295,'Your rates'!$B$22:$B$25,0))&amp;"","")=""),", type of clean","")&amp;IF(AND($O295&lt;&gt;"",IFERROR(INDEX('Your rates'!$C$26:$C$30,MATCH($O295,'Your rates'!$B$26:$B$30,0))&amp;"","")=""),", how often",""),3,200))</f>
        <v/>
      </c>
      <c r="H295" s="28">
        <f>IF($A295="","",IF($P295="","",IF(LEN($P295)-LEN(SUBSTITUTE($P295,",",""))+1&gt;SUMPRODUCT(ISNUMBER(SEARCH('Your rates'!$B$31:$B$36,$P295))*1),"Extra not on your list","")))</f>
        <v/>
      </c>
      <c r="I295" s="26">
        <f>IFERROR(TRIM(INDEX(Requests!$A295:$AN295,MATCH(Lists!$B$4,Requests!$A$1:$AN$1,0))&amp;""),"")</f>
        <v/>
      </c>
      <c r="J295" s="26">
        <f>IFERROR(TRIM(INDEX(Requests!$A295:$AN295,MATCH(Lists!$B$5,Requests!$A$1:$AN$1,0))&amp;""),"")</f>
        <v/>
      </c>
      <c r="K295" s="26">
        <f>IFERROR(TRIM(INDEX(Requests!$A295:$AN295,MATCH(Lists!$B$6,Requests!$A$1:$AN$1,0))&amp;""),"")</f>
        <v/>
      </c>
      <c r="L295" s="26">
        <f>IFERROR(TRIM(INDEX(Requests!$A295:$AN295,MATCH(Lists!$B$7,Requests!$A$1:$AN$1,0))&amp;""),"")</f>
        <v/>
      </c>
      <c r="M295" s="26">
        <f>IFERROR(TRIM(INDEX(Requests!$A295:$AN295,MATCH(Lists!$B$8,Requests!$A$1:$AN$1,0))&amp;""),"")</f>
        <v/>
      </c>
      <c r="N295" s="26">
        <f>IFERROR(TRIM(INDEX(Requests!$A295:$AN295,MATCH(Lists!$B$9,Requests!$A$1:$AN$1,0))&amp;""),"")</f>
        <v/>
      </c>
      <c r="O295" s="26">
        <f>IFERROR(TRIM(INDEX(Requests!$A295:$AN295,MATCH(Lists!$B$11,Requests!$A$1:$AN$1,0))&amp;""),"")</f>
        <v/>
      </c>
      <c r="P295" s="26">
        <f>IFERROR(TRIM(INDEX(Requests!$A295:$AN295,MATCH(Lists!$B$10,Requests!$A$1:$AN$1,0))&amp;""),"")</f>
        <v/>
      </c>
      <c r="Q295" s="29">
        <f>IF($A295="","",IFERROR(N(INDEX('Your rates'!$C$6:$C$11,MATCH($J295,'Your rates'!$B$6:$B$11,0))),0))</f>
        <v/>
      </c>
      <c r="R295" s="29">
        <f>IF($A295="","",IFERROR(N(INDEX('Your rates'!$C$12:$C$17,MATCH($K295,'Your rates'!$B$12:$B$17,0))),0))</f>
        <v/>
      </c>
      <c r="S295" s="30">
        <f>IF($A295="","",IFERROR(IF(INDEX('Your rates'!$C$18:$C$21,MATCH($M295,'Your rates'!$B$18:$B$21,0))&amp;""="",1,INDEX('Your rates'!$C$18:$C$21,MATCH($M295,'Your rates'!$B$18:$B$21,0))),1))</f>
        <v/>
      </c>
      <c r="T295" s="30">
        <f>IF($A295="","",IFERROR(IF(INDEX('Your rates'!$C$22:$C$25,MATCH($N295,'Your rates'!$B$22:$B$25,0))&amp;""="",1,INDEX('Your rates'!$C$22:$C$25,MATCH($N295,'Your rates'!$B$22:$B$25,0))),1))</f>
        <v/>
      </c>
      <c r="U295" s="30">
        <f>IF($A295="","",IFERROR(IF(INDEX('Your rates'!$C$26:$C$30,MATCH($O295,'Your rates'!$B$26:$B$30,0))&amp;""="",1,INDEX('Your rates'!$C$26:$C$30,MATCH($O295,'Your rates'!$B$26:$B$30,0))),1))</f>
        <v/>
      </c>
      <c r="V295" s="29">
        <f>IF($A295="","",SUMPRODUCT(ISNUMBER(SEARCH('Your rates'!$B$31:$B$36,$P295))*'Your rates'!$C$31:$C$36))</f>
        <v/>
      </c>
    </row>
    <row r="296">
      <c r="A296" s="26">
        <f>IFERROR(TRIM(INDEX(Requests!$A296:$AN296,MATCH(Lists!$B$2,Requests!$A$1:$AN$1,0))&amp;""),"")</f>
        <v/>
      </c>
      <c r="B296" s="26">
        <f>IFERROR(TRIM(INDEX(Requests!$A296:$AN296,MATCH(Lists!$B$3,Requests!$A$1:$AN$1,0))&amp;""),"")</f>
        <v/>
      </c>
      <c r="C296" s="27">
        <f>IF(OR($A296="",$J296="",$K296="",$M296="",$N296="",'Your rates'!$C$5=""),"",ROUND(MAX(N('Your rates'!$C$37),('Your rates'!$C$5+$Q296+$R296)*$S296*$T296*$U296+$V296),2))</f>
        <v/>
      </c>
      <c r="D296" s="27">
        <f>IF(OR($C296="",N('Your rates'!$C$38)=0),"",ROUND($C296*'Your rates'!$C$38,2))</f>
        <v/>
      </c>
      <c r="E296" s="28">
        <f>IF($A296="","",MID(IF($I296=Lists!$B$13,", office or commercial space","")&amp;IF($L296=Lists!$B$14,", size not sure","")&amp;IF($M296=Lists!$B$15,", not cleaned in a while",""),3,200))</f>
        <v/>
      </c>
      <c r="F296" s="28">
        <f>IF($A296="","",MID(IF($J296="",", bedrooms","")&amp;IF($K296="",", bathrooms","")&amp;IF($M296="",", condition","")&amp;IF($N296="",", which clean","")&amp;IF($O296="",", how often",""),3,200))</f>
        <v/>
      </c>
      <c r="G296" s="28">
        <f>IF($A296="","",MID(IF('Your rates'!$C$5="",", base price","")&amp;IF(AND($J296&lt;&gt;"",IFERROR(INDEX('Your rates'!$C$6:$C$11,MATCH($J296,'Your rates'!$B$6:$B$11,0))&amp;"","")=""),", bedrooms","")&amp;IF(AND($K296&lt;&gt;"",IFERROR(INDEX('Your rates'!$C$12:$C$17,MATCH($K296,'Your rates'!$B$12:$B$17,0))&amp;"","")=""),", bathrooms","")&amp;IF(AND($M296&lt;&gt;"",IFERROR(INDEX('Your rates'!$C$18:$C$21,MATCH($M296,'Your rates'!$B$18:$B$21,0))&amp;"","")=""),", condition","")&amp;IF(AND($N296&lt;&gt;"",IFERROR(INDEX('Your rates'!$C$22:$C$25,MATCH($N296,'Your rates'!$B$22:$B$25,0))&amp;"","")=""),", type of clean","")&amp;IF(AND($O296&lt;&gt;"",IFERROR(INDEX('Your rates'!$C$26:$C$30,MATCH($O296,'Your rates'!$B$26:$B$30,0))&amp;"","")=""),", how often",""),3,200))</f>
        <v/>
      </c>
      <c r="H296" s="28">
        <f>IF($A296="","",IF($P296="","",IF(LEN($P296)-LEN(SUBSTITUTE($P296,",",""))+1&gt;SUMPRODUCT(ISNUMBER(SEARCH('Your rates'!$B$31:$B$36,$P296))*1),"Extra not on your list","")))</f>
        <v/>
      </c>
      <c r="I296" s="26">
        <f>IFERROR(TRIM(INDEX(Requests!$A296:$AN296,MATCH(Lists!$B$4,Requests!$A$1:$AN$1,0))&amp;""),"")</f>
        <v/>
      </c>
      <c r="J296" s="26">
        <f>IFERROR(TRIM(INDEX(Requests!$A296:$AN296,MATCH(Lists!$B$5,Requests!$A$1:$AN$1,0))&amp;""),"")</f>
        <v/>
      </c>
      <c r="K296" s="26">
        <f>IFERROR(TRIM(INDEX(Requests!$A296:$AN296,MATCH(Lists!$B$6,Requests!$A$1:$AN$1,0))&amp;""),"")</f>
        <v/>
      </c>
      <c r="L296" s="26">
        <f>IFERROR(TRIM(INDEX(Requests!$A296:$AN296,MATCH(Lists!$B$7,Requests!$A$1:$AN$1,0))&amp;""),"")</f>
        <v/>
      </c>
      <c r="M296" s="26">
        <f>IFERROR(TRIM(INDEX(Requests!$A296:$AN296,MATCH(Lists!$B$8,Requests!$A$1:$AN$1,0))&amp;""),"")</f>
        <v/>
      </c>
      <c r="N296" s="26">
        <f>IFERROR(TRIM(INDEX(Requests!$A296:$AN296,MATCH(Lists!$B$9,Requests!$A$1:$AN$1,0))&amp;""),"")</f>
        <v/>
      </c>
      <c r="O296" s="26">
        <f>IFERROR(TRIM(INDEX(Requests!$A296:$AN296,MATCH(Lists!$B$11,Requests!$A$1:$AN$1,0))&amp;""),"")</f>
        <v/>
      </c>
      <c r="P296" s="26">
        <f>IFERROR(TRIM(INDEX(Requests!$A296:$AN296,MATCH(Lists!$B$10,Requests!$A$1:$AN$1,0))&amp;""),"")</f>
        <v/>
      </c>
      <c r="Q296" s="29">
        <f>IF($A296="","",IFERROR(N(INDEX('Your rates'!$C$6:$C$11,MATCH($J296,'Your rates'!$B$6:$B$11,0))),0))</f>
        <v/>
      </c>
      <c r="R296" s="29">
        <f>IF($A296="","",IFERROR(N(INDEX('Your rates'!$C$12:$C$17,MATCH($K296,'Your rates'!$B$12:$B$17,0))),0))</f>
        <v/>
      </c>
      <c r="S296" s="30">
        <f>IF($A296="","",IFERROR(IF(INDEX('Your rates'!$C$18:$C$21,MATCH($M296,'Your rates'!$B$18:$B$21,0))&amp;""="",1,INDEX('Your rates'!$C$18:$C$21,MATCH($M296,'Your rates'!$B$18:$B$21,0))),1))</f>
        <v/>
      </c>
      <c r="T296" s="30">
        <f>IF($A296="","",IFERROR(IF(INDEX('Your rates'!$C$22:$C$25,MATCH($N296,'Your rates'!$B$22:$B$25,0))&amp;""="",1,INDEX('Your rates'!$C$22:$C$25,MATCH($N296,'Your rates'!$B$22:$B$25,0))),1))</f>
        <v/>
      </c>
      <c r="U296" s="30">
        <f>IF($A296="","",IFERROR(IF(INDEX('Your rates'!$C$26:$C$30,MATCH($O296,'Your rates'!$B$26:$B$30,0))&amp;""="",1,INDEX('Your rates'!$C$26:$C$30,MATCH($O296,'Your rates'!$B$26:$B$30,0))),1))</f>
        <v/>
      </c>
      <c r="V296" s="29">
        <f>IF($A296="","",SUMPRODUCT(ISNUMBER(SEARCH('Your rates'!$B$31:$B$36,$P296))*'Your rates'!$C$31:$C$36))</f>
        <v/>
      </c>
    </row>
    <row r="297">
      <c r="A297" s="26">
        <f>IFERROR(TRIM(INDEX(Requests!$A297:$AN297,MATCH(Lists!$B$2,Requests!$A$1:$AN$1,0))&amp;""),"")</f>
        <v/>
      </c>
      <c r="B297" s="26">
        <f>IFERROR(TRIM(INDEX(Requests!$A297:$AN297,MATCH(Lists!$B$3,Requests!$A$1:$AN$1,0))&amp;""),"")</f>
        <v/>
      </c>
      <c r="C297" s="27">
        <f>IF(OR($A297="",$J297="",$K297="",$M297="",$N297="",'Your rates'!$C$5=""),"",ROUND(MAX(N('Your rates'!$C$37),('Your rates'!$C$5+$Q297+$R297)*$S297*$T297*$U297+$V297),2))</f>
        <v/>
      </c>
      <c r="D297" s="27">
        <f>IF(OR($C297="",N('Your rates'!$C$38)=0),"",ROUND($C297*'Your rates'!$C$38,2))</f>
        <v/>
      </c>
      <c r="E297" s="28">
        <f>IF($A297="","",MID(IF($I297=Lists!$B$13,", office or commercial space","")&amp;IF($L297=Lists!$B$14,", size not sure","")&amp;IF($M297=Lists!$B$15,", not cleaned in a while",""),3,200))</f>
        <v/>
      </c>
      <c r="F297" s="28">
        <f>IF($A297="","",MID(IF($J297="",", bedrooms","")&amp;IF($K297="",", bathrooms","")&amp;IF($M297="",", condition","")&amp;IF($N297="",", which clean","")&amp;IF($O297="",", how often",""),3,200))</f>
        <v/>
      </c>
      <c r="G297" s="28">
        <f>IF($A297="","",MID(IF('Your rates'!$C$5="",", base price","")&amp;IF(AND($J297&lt;&gt;"",IFERROR(INDEX('Your rates'!$C$6:$C$11,MATCH($J297,'Your rates'!$B$6:$B$11,0))&amp;"","")=""),", bedrooms","")&amp;IF(AND($K297&lt;&gt;"",IFERROR(INDEX('Your rates'!$C$12:$C$17,MATCH($K297,'Your rates'!$B$12:$B$17,0))&amp;"","")=""),", bathrooms","")&amp;IF(AND($M297&lt;&gt;"",IFERROR(INDEX('Your rates'!$C$18:$C$21,MATCH($M297,'Your rates'!$B$18:$B$21,0))&amp;"","")=""),", condition","")&amp;IF(AND($N297&lt;&gt;"",IFERROR(INDEX('Your rates'!$C$22:$C$25,MATCH($N297,'Your rates'!$B$22:$B$25,0))&amp;"","")=""),", type of clean","")&amp;IF(AND($O297&lt;&gt;"",IFERROR(INDEX('Your rates'!$C$26:$C$30,MATCH($O297,'Your rates'!$B$26:$B$30,0))&amp;"","")=""),", how often",""),3,200))</f>
        <v/>
      </c>
      <c r="H297" s="28">
        <f>IF($A297="","",IF($P297="","",IF(LEN($P297)-LEN(SUBSTITUTE($P297,",",""))+1&gt;SUMPRODUCT(ISNUMBER(SEARCH('Your rates'!$B$31:$B$36,$P297))*1),"Extra not on your list","")))</f>
        <v/>
      </c>
      <c r="I297" s="26">
        <f>IFERROR(TRIM(INDEX(Requests!$A297:$AN297,MATCH(Lists!$B$4,Requests!$A$1:$AN$1,0))&amp;""),"")</f>
        <v/>
      </c>
      <c r="J297" s="26">
        <f>IFERROR(TRIM(INDEX(Requests!$A297:$AN297,MATCH(Lists!$B$5,Requests!$A$1:$AN$1,0))&amp;""),"")</f>
        <v/>
      </c>
      <c r="K297" s="26">
        <f>IFERROR(TRIM(INDEX(Requests!$A297:$AN297,MATCH(Lists!$B$6,Requests!$A$1:$AN$1,0))&amp;""),"")</f>
        <v/>
      </c>
      <c r="L297" s="26">
        <f>IFERROR(TRIM(INDEX(Requests!$A297:$AN297,MATCH(Lists!$B$7,Requests!$A$1:$AN$1,0))&amp;""),"")</f>
        <v/>
      </c>
      <c r="M297" s="26">
        <f>IFERROR(TRIM(INDEX(Requests!$A297:$AN297,MATCH(Lists!$B$8,Requests!$A$1:$AN$1,0))&amp;""),"")</f>
        <v/>
      </c>
      <c r="N297" s="26">
        <f>IFERROR(TRIM(INDEX(Requests!$A297:$AN297,MATCH(Lists!$B$9,Requests!$A$1:$AN$1,0))&amp;""),"")</f>
        <v/>
      </c>
      <c r="O297" s="26">
        <f>IFERROR(TRIM(INDEX(Requests!$A297:$AN297,MATCH(Lists!$B$11,Requests!$A$1:$AN$1,0))&amp;""),"")</f>
        <v/>
      </c>
      <c r="P297" s="26">
        <f>IFERROR(TRIM(INDEX(Requests!$A297:$AN297,MATCH(Lists!$B$10,Requests!$A$1:$AN$1,0))&amp;""),"")</f>
        <v/>
      </c>
      <c r="Q297" s="29">
        <f>IF($A297="","",IFERROR(N(INDEX('Your rates'!$C$6:$C$11,MATCH($J297,'Your rates'!$B$6:$B$11,0))),0))</f>
        <v/>
      </c>
      <c r="R297" s="29">
        <f>IF($A297="","",IFERROR(N(INDEX('Your rates'!$C$12:$C$17,MATCH($K297,'Your rates'!$B$12:$B$17,0))),0))</f>
        <v/>
      </c>
      <c r="S297" s="30">
        <f>IF($A297="","",IFERROR(IF(INDEX('Your rates'!$C$18:$C$21,MATCH($M297,'Your rates'!$B$18:$B$21,0))&amp;""="",1,INDEX('Your rates'!$C$18:$C$21,MATCH($M297,'Your rates'!$B$18:$B$21,0))),1))</f>
        <v/>
      </c>
      <c r="T297" s="30">
        <f>IF($A297="","",IFERROR(IF(INDEX('Your rates'!$C$22:$C$25,MATCH($N297,'Your rates'!$B$22:$B$25,0))&amp;""="",1,INDEX('Your rates'!$C$22:$C$25,MATCH($N297,'Your rates'!$B$22:$B$25,0))),1))</f>
        <v/>
      </c>
      <c r="U297" s="30">
        <f>IF($A297="","",IFERROR(IF(INDEX('Your rates'!$C$26:$C$30,MATCH($O297,'Your rates'!$B$26:$B$30,0))&amp;""="",1,INDEX('Your rates'!$C$26:$C$30,MATCH($O297,'Your rates'!$B$26:$B$30,0))),1))</f>
        <v/>
      </c>
      <c r="V297" s="29">
        <f>IF($A297="","",SUMPRODUCT(ISNUMBER(SEARCH('Your rates'!$B$31:$B$36,$P297))*'Your rates'!$C$31:$C$36))</f>
        <v/>
      </c>
    </row>
    <row r="298">
      <c r="A298" s="26">
        <f>IFERROR(TRIM(INDEX(Requests!$A298:$AN298,MATCH(Lists!$B$2,Requests!$A$1:$AN$1,0))&amp;""),"")</f>
        <v/>
      </c>
      <c r="B298" s="26">
        <f>IFERROR(TRIM(INDEX(Requests!$A298:$AN298,MATCH(Lists!$B$3,Requests!$A$1:$AN$1,0))&amp;""),"")</f>
        <v/>
      </c>
      <c r="C298" s="27">
        <f>IF(OR($A298="",$J298="",$K298="",$M298="",$N298="",'Your rates'!$C$5=""),"",ROUND(MAX(N('Your rates'!$C$37),('Your rates'!$C$5+$Q298+$R298)*$S298*$T298*$U298+$V298),2))</f>
        <v/>
      </c>
      <c r="D298" s="27">
        <f>IF(OR($C298="",N('Your rates'!$C$38)=0),"",ROUND($C298*'Your rates'!$C$38,2))</f>
        <v/>
      </c>
      <c r="E298" s="28">
        <f>IF($A298="","",MID(IF($I298=Lists!$B$13,", office or commercial space","")&amp;IF($L298=Lists!$B$14,", size not sure","")&amp;IF($M298=Lists!$B$15,", not cleaned in a while",""),3,200))</f>
        <v/>
      </c>
      <c r="F298" s="28">
        <f>IF($A298="","",MID(IF($J298="",", bedrooms","")&amp;IF($K298="",", bathrooms","")&amp;IF($M298="",", condition","")&amp;IF($N298="",", which clean","")&amp;IF($O298="",", how often",""),3,200))</f>
        <v/>
      </c>
      <c r="G298" s="28">
        <f>IF($A298="","",MID(IF('Your rates'!$C$5="",", base price","")&amp;IF(AND($J298&lt;&gt;"",IFERROR(INDEX('Your rates'!$C$6:$C$11,MATCH($J298,'Your rates'!$B$6:$B$11,0))&amp;"","")=""),", bedrooms","")&amp;IF(AND($K298&lt;&gt;"",IFERROR(INDEX('Your rates'!$C$12:$C$17,MATCH($K298,'Your rates'!$B$12:$B$17,0))&amp;"","")=""),", bathrooms","")&amp;IF(AND($M298&lt;&gt;"",IFERROR(INDEX('Your rates'!$C$18:$C$21,MATCH($M298,'Your rates'!$B$18:$B$21,0))&amp;"","")=""),", condition","")&amp;IF(AND($N298&lt;&gt;"",IFERROR(INDEX('Your rates'!$C$22:$C$25,MATCH($N298,'Your rates'!$B$22:$B$25,0))&amp;"","")=""),", type of clean","")&amp;IF(AND($O298&lt;&gt;"",IFERROR(INDEX('Your rates'!$C$26:$C$30,MATCH($O298,'Your rates'!$B$26:$B$30,0))&amp;"","")=""),", how often",""),3,200))</f>
        <v/>
      </c>
      <c r="H298" s="28">
        <f>IF($A298="","",IF($P298="","",IF(LEN($P298)-LEN(SUBSTITUTE($P298,",",""))+1&gt;SUMPRODUCT(ISNUMBER(SEARCH('Your rates'!$B$31:$B$36,$P298))*1),"Extra not on your list","")))</f>
        <v/>
      </c>
      <c r="I298" s="26">
        <f>IFERROR(TRIM(INDEX(Requests!$A298:$AN298,MATCH(Lists!$B$4,Requests!$A$1:$AN$1,0))&amp;""),"")</f>
        <v/>
      </c>
      <c r="J298" s="26">
        <f>IFERROR(TRIM(INDEX(Requests!$A298:$AN298,MATCH(Lists!$B$5,Requests!$A$1:$AN$1,0))&amp;""),"")</f>
        <v/>
      </c>
      <c r="K298" s="26">
        <f>IFERROR(TRIM(INDEX(Requests!$A298:$AN298,MATCH(Lists!$B$6,Requests!$A$1:$AN$1,0))&amp;""),"")</f>
        <v/>
      </c>
      <c r="L298" s="26">
        <f>IFERROR(TRIM(INDEX(Requests!$A298:$AN298,MATCH(Lists!$B$7,Requests!$A$1:$AN$1,0))&amp;""),"")</f>
        <v/>
      </c>
      <c r="M298" s="26">
        <f>IFERROR(TRIM(INDEX(Requests!$A298:$AN298,MATCH(Lists!$B$8,Requests!$A$1:$AN$1,0))&amp;""),"")</f>
        <v/>
      </c>
      <c r="N298" s="26">
        <f>IFERROR(TRIM(INDEX(Requests!$A298:$AN298,MATCH(Lists!$B$9,Requests!$A$1:$AN$1,0))&amp;""),"")</f>
        <v/>
      </c>
      <c r="O298" s="26">
        <f>IFERROR(TRIM(INDEX(Requests!$A298:$AN298,MATCH(Lists!$B$11,Requests!$A$1:$AN$1,0))&amp;""),"")</f>
        <v/>
      </c>
      <c r="P298" s="26">
        <f>IFERROR(TRIM(INDEX(Requests!$A298:$AN298,MATCH(Lists!$B$10,Requests!$A$1:$AN$1,0))&amp;""),"")</f>
        <v/>
      </c>
      <c r="Q298" s="29">
        <f>IF($A298="","",IFERROR(N(INDEX('Your rates'!$C$6:$C$11,MATCH($J298,'Your rates'!$B$6:$B$11,0))),0))</f>
        <v/>
      </c>
      <c r="R298" s="29">
        <f>IF($A298="","",IFERROR(N(INDEX('Your rates'!$C$12:$C$17,MATCH($K298,'Your rates'!$B$12:$B$17,0))),0))</f>
        <v/>
      </c>
      <c r="S298" s="30">
        <f>IF($A298="","",IFERROR(IF(INDEX('Your rates'!$C$18:$C$21,MATCH($M298,'Your rates'!$B$18:$B$21,0))&amp;""="",1,INDEX('Your rates'!$C$18:$C$21,MATCH($M298,'Your rates'!$B$18:$B$21,0))),1))</f>
        <v/>
      </c>
      <c r="T298" s="30">
        <f>IF($A298="","",IFERROR(IF(INDEX('Your rates'!$C$22:$C$25,MATCH($N298,'Your rates'!$B$22:$B$25,0))&amp;""="",1,INDEX('Your rates'!$C$22:$C$25,MATCH($N298,'Your rates'!$B$22:$B$25,0))),1))</f>
        <v/>
      </c>
      <c r="U298" s="30">
        <f>IF($A298="","",IFERROR(IF(INDEX('Your rates'!$C$26:$C$30,MATCH($O298,'Your rates'!$B$26:$B$30,0))&amp;""="",1,INDEX('Your rates'!$C$26:$C$30,MATCH($O298,'Your rates'!$B$26:$B$30,0))),1))</f>
        <v/>
      </c>
      <c r="V298" s="29">
        <f>IF($A298="","",SUMPRODUCT(ISNUMBER(SEARCH('Your rates'!$B$31:$B$36,$P298))*'Your rates'!$C$31:$C$36))</f>
        <v/>
      </c>
    </row>
    <row r="299">
      <c r="A299" s="26">
        <f>IFERROR(TRIM(INDEX(Requests!$A299:$AN299,MATCH(Lists!$B$2,Requests!$A$1:$AN$1,0))&amp;""),"")</f>
        <v/>
      </c>
      <c r="B299" s="26">
        <f>IFERROR(TRIM(INDEX(Requests!$A299:$AN299,MATCH(Lists!$B$3,Requests!$A$1:$AN$1,0))&amp;""),"")</f>
        <v/>
      </c>
      <c r="C299" s="27">
        <f>IF(OR($A299="",$J299="",$K299="",$M299="",$N299="",'Your rates'!$C$5=""),"",ROUND(MAX(N('Your rates'!$C$37),('Your rates'!$C$5+$Q299+$R299)*$S299*$T299*$U299+$V299),2))</f>
        <v/>
      </c>
      <c r="D299" s="27">
        <f>IF(OR($C299="",N('Your rates'!$C$38)=0),"",ROUND($C299*'Your rates'!$C$38,2))</f>
        <v/>
      </c>
      <c r="E299" s="28">
        <f>IF($A299="","",MID(IF($I299=Lists!$B$13,", office or commercial space","")&amp;IF($L299=Lists!$B$14,", size not sure","")&amp;IF($M299=Lists!$B$15,", not cleaned in a while",""),3,200))</f>
        <v/>
      </c>
      <c r="F299" s="28">
        <f>IF($A299="","",MID(IF($J299="",", bedrooms","")&amp;IF($K299="",", bathrooms","")&amp;IF($M299="",", condition","")&amp;IF($N299="",", which clean","")&amp;IF($O299="",", how often",""),3,200))</f>
        <v/>
      </c>
      <c r="G299" s="28">
        <f>IF($A299="","",MID(IF('Your rates'!$C$5="",", base price","")&amp;IF(AND($J299&lt;&gt;"",IFERROR(INDEX('Your rates'!$C$6:$C$11,MATCH($J299,'Your rates'!$B$6:$B$11,0))&amp;"","")=""),", bedrooms","")&amp;IF(AND($K299&lt;&gt;"",IFERROR(INDEX('Your rates'!$C$12:$C$17,MATCH($K299,'Your rates'!$B$12:$B$17,0))&amp;"","")=""),", bathrooms","")&amp;IF(AND($M299&lt;&gt;"",IFERROR(INDEX('Your rates'!$C$18:$C$21,MATCH($M299,'Your rates'!$B$18:$B$21,0))&amp;"","")=""),", condition","")&amp;IF(AND($N299&lt;&gt;"",IFERROR(INDEX('Your rates'!$C$22:$C$25,MATCH($N299,'Your rates'!$B$22:$B$25,0))&amp;"","")=""),", type of clean","")&amp;IF(AND($O299&lt;&gt;"",IFERROR(INDEX('Your rates'!$C$26:$C$30,MATCH($O299,'Your rates'!$B$26:$B$30,0))&amp;"","")=""),", how often",""),3,200))</f>
        <v/>
      </c>
      <c r="H299" s="28">
        <f>IF($A299="","",IF($P299="","",IF(LEN($P299)-LEN(SUBSTITUTE($P299,",",""))+1&gt;SUMPRODUCT(ISNUMBER(SEARCH('Your rates'!$B$31:$B$36,$P299))*1),"Extra not on your list","")))</f>
        <v/>
      </c>
      <c r="I299" s="26">
        <f>IFERROR(TRIM(INDEX(Requests!$A299:$AN299,MATCH(Lists!$B$4,Requests!$A$1:$AN$1,0))&amp;""),"")</f>
        <v/>
      </c>
      <c r="J299" s="26">
        <f>IFERROR(TRIM(INDEX(Requests!$A299:$AN299,MATCH(Lists!$B$5,Requests!$A$1:$AN$1,0))&amp;""),"")</f>
        <v/>
      </c>
      <c r="K299" s="26">
        <f>IFERROR(TRIM(INDEX(Requests!$A299:$AN299,MATCH(Lists!$B$6,Requests!$A$1:$AN$1,0))&amp;""),"")</f>
        <v/>
      </c>
      <c r="L299" s="26">
        <f>IFERROR(TRIM(INDEX(Requests!$A299:$AN299,MATCH(Lists!$B$7,Requests!$A$1:$AN$1,0))&amp;""),"")</f>
        <v/>
      </c>
      <c r="M299" s="26">
        <f>IFERROR(TRIM(INDEX(Requests!$A299:$AN299,MATCH(Lists!$B$8,Requests!$A$1:$AN$1,0))&amp;""),"")</f>
        <v/>
      </c>
      <c r="N299" s="26">
        <f>IFERROR(TRIM(INDEX(Requests!$A299:$AN299,MATCH(Lists!$B$9,Requests!$A$1:$AN$1,0))&amp;""),"")</f>
        <v/>
      </c>
      <c r="O299" s="26">
        <f>IFERROR(TRIM(INDEX(Requests!$A299:$AN299,MATCH(Lists!$B$11,Requests!$A$1:$AN$1,0))&amp;""),"")</f>
        <v/>
      </c>
      <c r="P299" s="26">
        <f>IFERROR(TRIM(INDEX(Requests!$A299:$AN299,MATCH(Lists!$B$10,Requests!$A$1:$AN$1,0))&amp;""),"")</f>
        <v/>
      </c>
      <c r="Q299" s="29">
        <f>IF($A299="","",IFERROR(N(INDEX('Your rates'!$C$6:$C$11,MATCH($J299,'Your rates'!$B$6:$B$11,0))),0))</f>
        <v/>
      </c>
      <c r="R299" s="29">
        <f>IF($A299="","",IFERROR(N(INDEX('Your rates'!$C$12:$C$17,MATCH($K299,'Your rates'!$B$12:$B$17,0))),0))</f>
        <v/>
      </c>
      <c r="S299" s="30">
        <f>IF($A299="","",IFERROR(IF(INDEX('Your rates'!$C$18:$C$21,MATCH($M299,'Your rates'!$B$18:$B$21,0))&amp;""="",1,INDEX('Your rates'!$C$18:$C$21,MATCH($M299,'Your rates'!$B$18:$B$21,0))),1))</f>
        <v/>
      </c>
      <c r="T299" s="30">
        <f>IF($A299="","",IFERROR(IF(INDEX('Your rates'!$C$22:$C$25,MATCH($N299,'Your rates'!$B$22:$B$25,0))&amp;""="",1,INDEX('Your rates'!$C$22:$C$25,MATCH($N299,'Your rates'!$B$22:$B$25,0))),1))</f>
        <v/>
      </c>
      <c r="U299" s="30">
        <f>IF($A299="","",IFERROR(IF(INDEX('Your rates'!$C$26:$C$30,MATCH($O299,'Your rates'!$B$26:$B$30,0))&amp;""="",1,INDEX('Your rates'!$C$26:$C$30,MATCH($O299,'Your rates'!$B$26:$B$30,0))),1))</f>
        <v/>
      </c>
      <c r="V299" s="29">
        <f>IF($A299="","",SUMPRODUCT(ISNUMBER(SEARCH('Your rates'!$B$31:$B$36,$P299))*'Your rates'!$C$31:$C$36))</f>
        <v/>
      </c>
    </row>
    <row r="300">
      <c r="A300" s="26">
        <f>IFERROR(TRIM(INDEX(Requests!$A300:$AN300,MATCH(Lists!$B$2,Requests!$A$1:$AN$1,0))&amp;""),"")</f>
        <v/>
      </c>
      <c r="B300" s="26">
        <f>IFERROR(TRIM(INDEX(Requests!$A300:$AN300,MATCH(Lists!$B$3,Requests!$A$1:$AN$1,0))&amp;""),"")</f>
        <v/>
      </c>
      <c r="C300" s="27">
        <f>IF(OR($A300="",$J300="",$K300="",$M300="",$N300="",'Your rates'!$C$5=""),"",ROUND(MAX(N('Your rates'!$C$37),('Your rates'!$C$5+$Q300+$R300)*$S300*$T300*$U300+$V300),2))</f>
        <v/>
      </c>
      <c r="D300" s="27">
        <f>IF(OR($C300="",N('Your rates'!$C$38)=0),"",ROUND($C300*'Your rates'!$C$38,2))</f>
        <v/>
      </c>
      <c r="E300" s="28">
        <f>IF($A300="","",MID(IF($I300=Lists!$B$13,", office or commercial space","")&amp;IF($L300=Lists!$B$14,", size not sure","")&amp;IF($M300=Lists!$B$15,", not cleaned in a while",""),3,200))</f>
        <v/>
      </c>
      <c r="F300" s="28">
        <f>IF($A300="","",MID(IF($J300="",", bedrooms","")&amp;IF($K300="",", bathrooms","")&amp;IF($M300="",", condition","")&amp;IF($N300="",", which clean","")&amp;IF($O300="",", how often",""),3,200))</f>
        <v/>
      </c>
      <c r="G300" s="28">
        <f>IF($A300="","",MID(IF('Your rates'!$C$5="",", base price","")&amp;IF(AND($J300&lt;&gt;"",IFERROR(INDEX('Your rates'!$C$6:$C$11,MATCH($J300,'Your rates'!$B$6:$B$11,0))&amp;"","")=""),", bedrooms","")&amp;IF(AND($K300&lt;&gt;"",IFERROR(INDEX('Your rates'!$C$12:$C$17,MATCH($K300,'Your rates'!$B$12:$B$17,0))&amp;"","")=""),", bathrooms","")&amp;IF(AND($M300&lt;&gt;"",IFERROR(INDEX('Your rates'!$C$18:$C$21,MATCH($M300,'Your rates'!$B$18:$B$21,0))&amp;"","")=""),", condition","")&amp;IF(AND($N300&lt;&gt;"",IFERROR(INDEX('Your rates'!$C$22:$C$25,MATCH($N300,'Your rates'!$B$22:$B$25,0))&amp;"","")=""),", type of clean","")&amp;IF(AND($O300&lt;&gt;"",IFERROR(INDEX('Your rates'!$C$26:$C$30,MATCH($O300,'Your rates'!$B$26:$B$30,0))&amp;"","")=""),", how often",""),3,200))</f>
        <v/>
      </c>
      <c r="H300" s="28">
        <f>IF($A300="","",IF($P300="","",IF(LEN($P300)-LEN(SUBSTITUTE($P300,",",""))+1&gt;SUMPRODUCT(ISNUMBER(SEARCH('Your rates'!$B$31:$B$36,$P300))*1),"Extra not on your list","")))</f>
        <v/>
      </c>
      <c r="I300" s="26">
        <f>IFERROR(TRIM(INDEX(Requests!$A300:$AN300,MATCH(Lists!$B$4,Requests!$A$1:$AN$1,0))&amp;""),"")</f>
        <v/>
      </c>
      <c r="J300" s="26">
        <f>IFERROR(TRIM(INDEX(Requests!$A300:$AN300,MATCH(Lists!$B$5,Requests!$A$1:$AN$1,0))&amp;""),"")</f>
        <v/>
      </c>
      <c r="K300" s="26">
        <f>IFERROR(TRIM(INDEX(Requests!$A300:$AN300,MATCH(Lists!$B$6,Requests!$A$1:$AN$1,0))&amp;""),"")</f>
        <v/>
      </c>
      <c r="L300" s="26">
        <f>IFERROR(TRIM(INDEX(Requests!$A300:$AN300,MATCH(Lists!$B$7,Requests!$A$1:$AN$1,0))&amp;""),"")</f>
        <v/>
      </c>
      <c r="M300" s="26">
        <f>IFERROR(TRIM(INDEX(Requests!$A300:$AN300,MATCH(Lists!$B$8,Requests!$A$1:$AN$1,0))&amp;""),"")</f>
        <v/>
      </c>
      <c r="N300" s="26">
        <f>IFERROR(TRIM(INDEX(Requests!$A300:$AN300,MATCH(Lists!$B$9,Requests!$A$1:$AN$1,0))&amp;""),"")</f>
        <v/>
      </c>
      <c r="O300" s="26">
        <f>IFERROR(TRIM(INDEX(Requests!$A300:$AN300,MATCH(Lists!$B$11,Requests!$A$1:$AN$1,0))&amp;""),"")</f>
        <v/>
      </c>
      <c r="P300" s="26">
        <f>IFERROR(TRIM(INDEX(Requests!$A300:$AN300,MATCH(Lists!$B$10,Requests!$A$1:$AN$1,0))&amp;""),"")</f>
        <v/>
      </c>
      <c r="Q300" s="29">
        <f>IF($A300="","",IFERROR(N(INDEX('Your rates'!$C$6:$C$11,MATCH($J300,'Your rates'!$B$6:$B$11,0))),0))</f>
        <v/>
      </c>
      <c r="R300" s="29">
        <f>IF($A300="","",IFERROR(N(INDEX('Your rates'!$C$12:$C$17,MATCH($K300,'Your rates'!$B$12:$B$17,0))),0))</f>
        <v/>
      </c>
      <c r="S300" s="30">
        <f>IF($A300="","",IFERROR(IF(INDEX('Your rates'!$C$18:$C$21,MATCH($M300,'Your rates'!$B$18:$B$21,0))&amp;""="",1,INDEX('Your rates'!$C$18:$C$21,MATCH($M300,'Your rates'!$B$18:$B$21,0))),1))</f>
        <v/>
      </c>
      <c r="T300" s="30">
        <f>IF($A300="","",IFERROR(IF(INDEX('Your rates'!$C$22:$C$25,MATCH($N300,'Your rates'!$B$22:$B$25,0))&amp;""="",1,INDEX('Your rates'!$C$22:$C$25,MATCH($N300,'Your rates'!$B$22:$B$25,0))),1))</f>
        <v/>
      </c>
      <c r="U300" s="30">
        <f>IF($A300="","",IFERROR(IF(INDEX('Your rates'!$C$26:$C$30,MATCH($O300,'Your rates'!$B$26:$B$30,0))&amp;""="",1,INDEX('Your rates'!$C$26:$C$30,MATCH($O300,'Your rates'!$B$26:$B$30,0))),1))</f>
        <v/>
      </c>
      <c r="V300" s="29">
        <f>IF($A300="","",SUMPRODUCT(ISNUMBER(SEARCH('Your rates'!$B$31:$B$36,$P300))*'Your rates'!$C$31:$C$36))</f>
        <v/>
      </c>
    </row>
    <row r="301">
      <c r="A301" s="26">
        <f>IFERROR(TRIM(INDEX(Requests!$A301:$AN301,MATCH(Lists!$B$2,Requests!$A$1:$AN$1,0))&amp;""),"")</f>
        <v/>
      </c>
      <c r="B301" s="26">
        <f>IFERROR(TRIM(INDEX(Requests!$A301:$AN301,MATCH(Lists!$B$3,Requests!$A$1:$AN$1,0))&amp;""),"")</f>
        <v/>
      </c>
      <c r="C301" s="27">
        <f>IF(OR($A301="",$J301="",$K301="",$M301="",$N301="",'Your rates'!$C$5=""),"",ROUND(MAX(N('Your rates'!$C$37),('Your rates'!$C$5+$Q301+$R301)*$S301*$T301*$U301+$V301),2))</f>
        <v/>
      </c>
      <c r="D301" s="27">
        <f>IF(OR($C301="",N('Your rates'!$C$38)=0),"",ROUND($C301*'Your rates'!$C$38,2))</f>
        <v/>
      </c>
      <c r="E301" s="28">
        <f>IF($A301="","",MID(IF($I301=Lists!$B$13,", office or commercial space","")&amp;IF($L301=Lists!$B$14,", size not sure","")&amp;IF($M301=Lists!$B$15,", not cleaned in a while",""),3,200))</f>
        <v/>
      </c>
      <c r="F301" s="28">
        <f>IF($A301="","",MID(IF($J301="",", bedrooms","")&amp;IF($K301="",", bathrooms","")&amp;IF($M301="",", condition","")&amp;IF($N301="",", which clean","")&amp;IF($O301="",", how often",""),3,200))</f>
        <v/>
      </c>
      <c r="G301" s="28">
        <f>IF($A301="","",MID(IF('Your rates'!$C$5="",", base price","")&amp;IF(AND($J301&lt;&gt;"",IFERROR(INDEX('Your rates'!$C$6:$C$11,MATCH($J301,'Your rates'!$B$6:$B$11,0))&amp;"","")=""),", bedrooms","")&amp;IF(AND($K301&lt;&gt;"",IFERROR(INDEX('Your rates'!$C$12:$C$17,MATCH($K301,'Your rates'!$B$12:$B$17,0))&amp;"","")=""),", bathrooms","")&amp;IF(AND($M301&lt;&gt;"",IFERROR(INDEX('Your rates'!$C$18:$C$21,MATCH($M301,'Your rates'!$B$18:$B$21,0))&amp;"","")=""),", condition","")&amp;IF(AND($N301&lt;&gt;"",IFERROR(INDEX('Your rates'!$C$22:$C$25,MATCH($N301,'Your rates'!$B$22:$B$25,0))&amp;"","")=""),", type of clean","")&amp;IF(AND($O301&lt;&gt;"",IFERROR(INDEX('Your rates'!$C$26:$C$30,MATCH($O301,'Your rates'!$B$26:$B$30,0))&amp;"","")=""),", how often",""),3,200))</f>
        <v/>
      </c>
      <c r="H301" s="28">
        <f>IF($A301="","",IF($P301="","",IF(LEN($P301)-LEN(SUBSTITUTE($P301,",",""))+1&gt;SUMPRODUCT(ISNUMBER(SEARCH('Your rates'!$B$31:$B$36,$P301))*1),"Extra not on your list","")))</f>
        <v/>
      </c>
      <c r="I301" s="26">
        <f>IFERROR(TRIM(INDEX(Requests!$A301:$AN301,MATCH(Lists!$B$4,Requests!$A$1:$AN$1,0))&amp;""),"")</f>
        <v/>
      </c>
      <c r="J301" s="26">
        <f>IFERROR(TRIM(INDEX(Requests!$A301:$AN301,MATCH(Lists!$B$5,Requests!$A$1:$AN$1,0))&amp;""),"")</f>
        <v/>
      </c>
      <c r="K301" s="26">
        <f>IFERROR(TRIM(INDEX(Requests!$A301:$AN301,MATCH(Lists!$B$6,Requests!$A$1:$AN$1,0))&amp;""),"")</f>
        <v/>
      </c>
      <c r="L301" s="26">
        <f>IFERROR(TRIM(INDEX(Requests!$A301:$AN301,MATCH(Lists!$B$7,Requests!$A$1:$AN$1,0))&amp;""),"")</f>
        <v/>
      </c>
      <c r="M301" s="26">
        <f>IFERROR(TRIM(INDEX(Requests!$A301:$AN301,MATCH(Lists!$B$8,Requests!$A$1:$AN$1,0))&amp;""),"")</f>
        <v/>
      </c>
      <c r="N301" s="26">
        <f>IFERROR(TRIM(INDEX(Requests!$A301:$AN301,MATCH(Lists!$B$9,Requests!$A$1:$AN$1,0))&amp;""),"")</f>
        <v/>
      </c>
      <c r="O301" s="26">
        <f>IFERROR(TRIM(INDEX(Requests!$A301:$AN301,MATCH(Lists!$B$11,Requests!$A$1:$AN$1,0))&amp;""),"")</f>
        <v/>
      </c>
      <c r="P301" s="26">
        <f>IFERROR(TRIM(INDEX(Requests!$A301:$AN301,MATCH(Lists!$B$10,Requests!$A$1:$AN$1,0))&amp;""),"")</f>
        <v/>
      </c>
      <c r="Q301" s="29">
        <f>IF($A301="","",IFERROR(N(INDEX('Your rates'!$C$6:$C$11,MATCH($J301,'Your rates'!$B$6:$B$11,0))),0))</f>
        <v/>
      </c>
      <c r="R301" s="29">
        <f>IF($A301="","",IFERROR(N(INDEX('Your rates'!$C$12:$C$17,MATCH($K301,'Your rates'!$B$12:$B$17,0))),0))</f>
        <v/>
      </c>
      <c r="S301" s="30">
        <f>IF($A301="","",IFERROR(IF(INDEX('Your rates'!$C$18:$C$21,MATCH($M301,'Your rates'!$B$18:$B$21,0))&amp;""="",1,INDEX('Your rates'!$C$18:$C$21,MATCH($M301,'Your rates'!$B$18:$B$21,0))),1))</f>
        <v/>
      </c>
      <c r="T301" s="30">
        <f>IF($A301="","",IFERROR(IF(INDEX('Your rates'!$C$22:$C$25,MATCH($N301,'Your rates'!$B$22:$B$25,0))&amp;""="",1,INDEX('Your rates'!$C$22:$C$25,MATCH($N301,'Your rates'!$B$22:$B$25,0))),1))</f>
        <v/>
      </c>
      <c r="U301" s="30">
        <f>IF($A301="","",IFERROR(IF(INDEX('Your rates'!$C$26:$C$30,MATCH($O301,'Your rates'!$B$26:$B$30,0))&amp;""="",1,INDEX('Your rates'!$C$26:$C$30,MATCH($O301,'Your rates'!$B$26:$B$30,0))),1))</f>
        <v/>
      </c>
      <c r="V301" s="29">
        <f>IF($A301="","",SUMPRODUCT(ISNUMBER(SEARCH('Your rates'!$B$31:$B$36,$P301))*'Your rates'!$C$31:$C$36))</f>
        <v/>
      </c>
    </row>
    <row r="302">
      <c r="A302" s="26">
        <f>IFERROR(TRIM(INDEX(Requests!$A302:$AN302,MATCH(Lists!$B$2,Requests!$A$1:$AN$1,0))&amp;""),"")</f>
        <v/>
      </c>
      <c r="B302" s="26">
        <f>IFERROR(TRIM(INDEX(Requests!$A302:$AN302,MATCH(Lists!$B$3,Requests!$A$1:$AN$1,0))&amp;""),"")</f>
        <v/>
      </c>
      <c r="C302" s="27">
        <f>IF(OR($A302="",$J302="",$K302="",$M302="",$N302="",'Your rates'!$C$5=""),"",ROUND(MAX(N('Your rates'!$C$37),('Your rates'!$C$5+$Q302+$R302)*$S302*$T302*$U302+$V302),2))</f>
        <v/>
      </c>
      <c r="D302" s="27">
        <f>IF(OR($C302="",N('Your rates'!$C$38)=0),"",ROUND($C302*'Your rates'!$C$38,2))</f>
        <v/>
      </c>
      <c r="E302" s="28">
        <f>IF($A302="","",MID(IF($I302=Lists!$B$13,", office or commercial space","")&amp;IF($L302=Lists!$B$14,", size not sure","")&amp;IF($M302=Lists!$B$15,", not cleaned in a while",""),3,200))</f>
        <v/>
      </c>
      <c r="F302" s="28">
        <f>IF($A302="","",MID(IF($J302="",", bedrooms","")&amp;IF($K302="",", bathrooms","")&amp;IF($M302="",", condition","")&amp;IF($N302="",", which clean","")&amp;IF($O302="",", how often",""),3,200))</f>
        <v/>
      </c>
      <c r="G302" s="28">
        <f>IF($A302="","",MID(IF('Your rates'!$C$5="",", base price","")&amp;IF(AND($J302&lt;&gt;"",IFERROR(INDEX('Your rates'!$C$6:$C$11,MATCH($J302,'Your rates'!$B$6:$B$11,0))&amp;"","")=""),", bedrooms","")&amp;IF(AND($K302&lt;&gt;"",IFERROR(INDEX('Your rates'!$C$12:$C$17,MATCH($K302,'Your rates'!$B$12:$B$17,0))&amp;"","")=""),", bathrooms","")&amp;IF(AND($M302&lt;&gt;"",IFERROR(INDEX('Your rates'!$C$18:$C$21,MATCH($M302,'Your rates'!$B$18:$B$21,0))&amp;"","")=""),", condition","")&amp;IF(AND($N302&lt;&gt;"",IFERROR(INDEX('Your rates'!$C$22:$C$25,MATCH($N302,'Your rates'!$B$22:$B$25,0))&amp;"","")=""),", type of clean","")&amp;IF(AND($O302&lt;&gt;"",IFERROR(INDEX('Your rates'!$C$26:$C$30,MATCH($O302,'Your rates'!$B$26:$B$30,0))&amp;"","")=""),", how often",""),3,200))</f>
        <v/>
      </c>
      <c r="H302" s="28">
        <f>IF($A302="","",IF($P302="","",IF(LEN($P302)-LEN(SUBSTITUTE($P302,",",""))+1&gt;SUMPRODUCT(ISNUMBER(SEARCH('Your rates'!$B$31:$B$36,$P302))*1),"Extra not on your list","")))</f>
        <v/>
      </c>
      <c r="I302" s="26">
        <f>IFERROR(TRIM(INDEX(Requests!$A302:$AN302,MATCH(Lists!$B$4,Requests!$A$1:$AN$1,0))&amp;""),"")</f>
        <v/>
      </c>
      <c r="J302" s="26">
        <f>IFERROR(TRIM(INDEX(Requests!$A302:$AN302,MATCH(Lists!$B$5,Requests!$A$1:$AN$1,0))&amp;""),"")</f>
        <v/>
      </c>
      <c r="K302" s="26">
        <f>IFERROR(TRIM(INDEX(Requests!$A302:$AN302,MATCH(Lists!$B$6,Requests!$A$1:$AN$1,0))&amp;""),"")</f>
        <v/>
      </c>
      <c r="L302" s="26">
        <f>IFERROR(TRIM(INDEX(Requests!$A302:$AN302,MATCH(Lists!$B$7,Requests!$A$1:$AN$1,0))&amp;""),"")</f>
        <v/>
      </c>
      <c r="M302" s="26">
        <f>IFERROR(TRIM(INDEX(Requests!$A302:$AN302,MATCH(Lists!$B$8,Requests!$A$1:$AN$1,0))&amp;""),"")</f>
        <v/>
      </c>
      <c r="N302" s="26">
        <f>IFERROR(TRIM(INDEX(Requests!$A302:$AN302,MATCH(Lists!$B$9,Requests!$A$1:$AN$1,0))&amp;""),"")</f>
        <v/>
      </c>
      <c r="O302" s="26">
        <f>IFERROR(TRIM(INDEX(Requests!$A302:$AN302,MATCH(Lists!$B$11,Requests!$A$1:$AN$1,0))&amp;""),"")</f>
        <v/>
      </c>
      <c r="P302" s="26">
        <f>IFERROR(TRIM(INDEX(Requests!$A302:$AN302,MATCH(Lists!$B$10,Requests!$A$1:$AN$1,0))&amp;""),"")</f>
        <v/>
      </c>
      <c r="Q302" s="29">
        <f>IF($A302="","",IFERROR(N(INDEX('Your rates'!$C$6:$C$11,MATCH($J302,'Your rates'!$B$6:$B$11,0))),0))</f>
        <v/>
      </c>
      <c r="R302" s="29">
        <f>IF($A302="","",IFERROR(N(INDEX('Your rates'!$C$12:$C$17,MATCH($K302,'Your rates'!$B$12:$B$17,0))),0))</f>
        <v/>
      </c>
      <c r="S302" s="30">
        <f>IF($A302="","",IFERROR(IF(INDEX('Your rates'!$C$18:$C$21,MATCH($M302,'Your rates'!$B$18:$B$21,0))&amp;""="",1,INDEX('Your rates'!$C$18:$C$21,MATCH($M302,'Your rates'!$B$18:$B$21,0))),1))</f>
        <v/>
      </c>
      <c r="T302" s="30">
        <f>IF($A302="","",IFERROR(IF(INDEX('Your rates'!$C$22:$C$25,MATCH($N302,'Your rates'!$B$22:$B$25,0))&amp;""="",1,INDEX('Your rates'!$C$22:$C$25,MATCH($N302,'Your rates'!$B$22:$B$25,0))),1))</f>
        <v/>
      </c>
      <c r="U302" s="30">
        <f>IF($A302="","",IFERROR(IF(INDEX('Your rates'!$C$26:$C$30,MATCH($O302,'Your rates'!$B$26:$B$30,0))&amp;""="",1,INDEX('Your rates'!$C$26:$C$30,MATCH($O302,'Your rates'!$B$26:$B$30,0))),1))</f>
        <v/>
      </c>
      <c r="V302" s="29">
        <f>IF($A302="","",SUMPRODUCT(ISNUMBER(SEARCH('Your rates'!$B$31:$B$36,$P302))*'Your rates'!$C$31:$C$36))</f>
        <v/>
      </c>
    </row>
    <row r="303">
      <c r="A303" s="26">
        <f>IFERROR(TRIM(INDEX(Requests!$A303:$AN303,MATCH(Lists!$B$2,Requests!$A$1:$AN$1,0))&amp;""),"")</f>
        <v/>
      </c>
      <c r="B303" s="26">
        <f>IFERROR(TRIM(INDEX(Requests!$A303:$AN303,MATCH(Lists!$B$3,Requests!$A$1:$AN$1,0))&amp;""),"")</f>
        <v/>
      </c>
      <c r="C303" s="27">
        <f>IF(OR($A303="",$J303="",$K303="",$M303="",$N303="",'Your rates'!$C$5=""),"",ROUND(MAX(N('Your rates'!$C$37),('Your rates'!$C$5+$Q303+$R303)*$S303*$T303*$U303+$V303),2))</f>
        <v/>
      </c>
      <c r="D303" s="27">
        <f>IF(OR($C303="",N('Your rates'!$C$38)=0),"",ROUND($C303*'Your rates'!$C$38,2))</f>
        <v/>
      </c>
      <c r="E303" s="28">
        <f>IF($A303="","",MID(IF($I303=Lists!$B$13,", office or commercial space","")&amp;IF($L303=Lists!$B$14,", size not sure","")&amp;IF($M303=Lists!$B$15,", not cleaned in a while",""),3,200))</f>
        <v/>
      </c>
      <c r="F303" s="28">
        <f>IF($A303="","",MID(IF($J303="",", bedrooms","")&amp;IF($K303="",", bathrooms","")&amp;IF($M303="",", condition","")&amp;IF($N303="",", which clean","")&amp;IF($O303="",", how often",""),3,200))</f>
        <v/>
      </c>
      <c r="G303" s="28">
        <f>IF($A303="","",MID(IF('Your rates'!$C$5="",", base price","")&amp;IF(AND($J303&lt;&gt;"",IFERROR(INDEX('Your rates'!$C$6:$C$11,MATCH($J303,'Your rates'!$B$6:$B$11,0))&amp;"","")=""),", bedrooms","")&amp;IF(AND($K303&lt;&gt;"",IFERROR(INDEX('Your rates'!$C$12:$C$17,MATCH($K303,'Your rates'!$B$12:$B$17,0))&amp;"","")=""),", bathrooms","")&amp;IF(AND($M303&lt;&gt;"",IFERROR(INDEX('Your rates'!$C$18:$C$21,MATCH($M303,'Your rates'!$B$18:$B$21,0))&amp;"","")=""),", condition","")&amp;IF(AND($N303&lt;&gt;"",IFERROR(INDEX('Your rates'!$C$22:$C$25,MATCH($N303,'Your rates'!$B$22:$B$25,0))&amp;"","")=""),", type of clean","")&amp;IF(AND($O303&lt;&gt;"",IFERROR(INDEX('Your rates'!$C$26:$C$30,MATCH($O303,'Your rates'!$B$26:$B$30,0))&amp;"","")=""),", how often",""),3,200))</f>
        <v/>
      </c>
      <c r="H303" s="28">
        <f>IF($A303="","",IF($P303="","",IF(LEN($P303)-LEN(SUBSTITUTE($P303,",",""))+1&gt;SUMPRODUCT(ISNUMBER(SEARCH('Your rates'!$B$31:$B$36,$P303))*1),"Extra not on your list","")))</f>
        <v/>
      </c>
      <c r="I303" s="26">
        <f>IFERROR(TRIM(INDEX(Requests!$A303:$AN303,MATCH(Lists!$B$4,Requests!$A$1:$AN$1,0))&amp;""),"")</f>
        <v/>
      </c>
      <c r="J303" s="26">
        <f>IFERROR(TRIM(INDEX(Requests!$A303:$AN303,MATCH(Lists!$B$5,Requests!$A$1:$AN$1,0))&amp;""),"")</f>
        <v/>
      </c>
      <c r="K303" s="26">
        <f>IFERROR(TRIM(INDEX(Requests!$A303:$AN303,MATCH(Lists!$B$6,Requests!$A$1:$AN$1,0))&amp;""),"")</f>
        <v/>
      </c>
      <c r="L303" s="26">
        <f>IFERROR(TRIM(INDEX(Requests!$A303:$AN303,MATCH(Lists!$B$7,Requests!$A$1:$AN$1,0))&amp;""),"")</f>
        <v/>
      </c>
      <c r="M303" s="26">
        <f>IFERROR(TRIM(INDEX(Requests!$A303:$AN303,MATCH(Lists!$B$8,Requests!$A$1:$AN$1,0))&amp;""),"")</f>
        <v/>
      </c>
      <c r="N303" s="26">
        <f>IFERROR(TRIM(INDEX(Requests!$A303:$AN303,MATCH(Lists!$B$9,Requests!$A$1:$AN$1,0))&amp;""),"")</f>
        <v/>
      </c>
      <c r="O303" s="26">
        <f>IFERROR(TRIM(INDEX(Requests!$A303:$AN303,MATCH(Lists!$B$11,Requests!$A$1:$AN$1,0))&amp;""),"")</f>
        <v/>
      </c>
      <c r="P303" s="26">
        <f>IFERROR(TRIM(INDEX(Requests!$A303:$AN303,MATCH(Lists!$B$10,Requests!$A$1:$AN$1,0))&amp;""),"")</f>
        <v/>
      </c>
      <c r="Q303" s="29">
        <f>IF($A303="","",IFERROR(N(INDEX('Your rates'!$C$6:$C$11,MATCH($J303,'Your rates'!$B$6:$B$11,0))),0))</f>
        <v/>
      </c>
      <c r="R303" s="29">
        <f>IF($A303="","",IFERROR(N(INDEX('Your rates'!$C$12:$C$17,MATCH($K303,'Your rates'!$B$12:$B$17,0))),0))</f>
        <v/>
      </c>
      <c r="S303" s="30">
        <f>IF($A303="","",IFERROR(IF(INDEX('Your rates'!$C$18:$C$21,MATCH($M303,'Your rates'!$B$18:$B$21,0))&amp;""="",1,INDEX('Your rates'!$C$18:$C$21,MATCH($M303,'Your rates'!$B$18:$B$21,0))),1))</f>
        <v/>
      </c>
      <c r="T303" s="30">
        <f>IF($A303="","",IFERROR(IF(INDEX('Your rates'!$C$22:$C$25,MATCH($N303,'Your rates'!$B$22:$B$25,0))&amp;""="",1,INDEX('Your rates'!$C$22:$C$25,MATCH($N303,'Your rates'!$B$22:$B$25,0))),1))</f>
        <v/>
      </c>
      <c r="U303" s="30">
        <f>IF($A303="","",IFERROR(IF(INDEX('Your rates'!$C$26:$C$30,MATCH($O303,'Your rates'!$B$26:$B$30,0))&amp;""="",1,INDEX('Your rates'!$C$26:$C$30,MATCH($O303,'Your rates'!$B$26:$B$30,0))),1))</f>
        <v/>
      </c>
      <c r="V303" s="29">
        <f>IF($A303="","",SUMPRODUCT(ISNUMBER(SEARCH('Your rates'!$B$31:$B$36,$P303))*'Your rates'!$C$31:$C$36))</f>
        <v/>
      </c>
    </row>
    <row r="304">
      <c r="A304" s="26">
        <f>IFERROR(TRIM(INDEX(Requests!$A304:$AN304,MATCH(Lists!$B$2,Requests!$A$1:$AN$1,0))&amp;""),"")</f>
        <v/>
      </c>
      <c r="B304" s="26">
        <f>IFERROR(TRIM(INDEX(Requests!$A304:$AN304,MATCH(Lists!$B$3,Requests!$A$1:$AN$1,0))&amp;""),"")</f>
        <v/>
      </c>
      <c r="C304" s="27">
        <f>IF(OR($A304="",$J304="",$K304="",$M304="",$N304="",'Your rates'!$C$5=""),"",ROUND(MAX(N('Your rates'!$C$37),('Your rates'!$C$5+$Q304+$R304)*$S304*$T304*$U304+$V304),2))</f>
        <v/>
      </c>
      <c r="D304" s="27">
        <f>IF(OR($C304="",N('Your rates'!$C$38)=0),"",ROUND($C304*'Your rates'!$C$38,2))</f>
        <v/>
      </c>
      <c r="E304" s="28">
        <f>IF($A304="","",MID(IF($I304=Lists!$B$13,", office or commercial space","")&amp;IF($L304=Lists!$B$14,", size not sure","")&amp;IF($M304=Lists!$B$15,", not cleaned in a while",""),3,200))</f>
        <v/>
      </c>
      <c r="F304" s="28">
        <f>IF($A304="","",MID(IF($J304="",", bedrooms","")&amp;IF($K304="",", bathrooms","")&amp;IF($M304="",", condition","")&amp;IF($N304="",", which clean","")&amp;IF($O304="",", how often",""),3,200))</f>
        <v/>
      </c>
      <c r="G304" s="28">
        <f>IF($A304="","",MID(IF('Your rates'!$C$5="",", base price","")&amp;IF(AND($J304&lt;&gt;"",IFERROR(INDEX('Your rates'!$C$6:$C$11,MATCH($J304,'Your rates'!$B$6:$B$11,0))&amp;"","")=""),", bedrooms","")&amp;IF(AND($K304&lt;&gt;"",IFERROR(INDEX('Your rates'!$C$12:$C$17,MATCH($K304,'Your rates'!$B$12:$B$17,0))&amp;"","")=""),", bathrooms","")&amp;IF(AND($M304&lt;&gt;"",IFERROR(INDEX('Your rates'!$C$18:$C$21,MATCH($M304,'Your rates'!$B$18:$B$21,0))&amp;"","")=""),", condition","")&amp;IF(AND($N304&lt;&gt;"",IFERROR(INDEX('Your rates'!$C$22:$C$25,MATCH($N304,'Your rates'!$B$22:$B$25,0))&amp;"","")=""),", type of clean","")&amp;IF(AND($O304&lt;&gt;"",IFERROR(INDEX('Your rates'!$C$26:$C$30,MATCH($O304,'Your rates'!$B$26:$B$30,0))&amp;"","")=""),", how often",""),3,200))</f>
        <v/>
      </c>
      <c r="H304" s="28">
        <f>IF($A304="","",IF($P304="","",IF(LEN($P304)-LEN(SUBSTITUTE($P304,",",""))+1&gt;SUMPRODUCT(ISNUMBER(SEARCH('Your rates'!$B$31:$B$36,$P304))*1),"Extra not on your list","")))</f>
        <v/>
      </c>
      <c r="I304" s="26">
        <f>IFERROR(TRIM(INDEX(Requests!$A304:$AN304,MATCH(Lists!$B$4,Requests!$A$1:$AN$1,0))&amp;""),"")</f>
        <v/>
      </c>
      <c r="J304" s="26">
        <f>IFERROR(TRIM(INDEX(Requests!$A304:$AN304,MATCH(Lists!$B$5,Requests!$A$1:$AN$1,0))&amp;""),"")</f>
        <v/>
      </c>
      <c r="K304" s="26">
        <f>IFERROR(TRIM(INDEX(Requests!$A304:$AN304,MATCH(Lists!$B$6,Requests!$A$1:$AN$1,0))&amp;""),"")</f>
        <v/>
      </c>
      <c r="L304" s="26">
        <f>IFERROR(TRIM(INDEX(Requests!$A304:$AN304,MATCH(Lists!$B$7,Requests!$A$1:$AN$1,0))&amp;""),"")</f>
        <v/>
      </c>
      <c r="M304" s="26">
        <f>IFERROR(TRIM(INDEX(Requests!$A304:$AN304,MATCH(Lists!$B$8,Requests!$A$1:$AN$1,0))&amp;""),"")</f>
        <v/>
      </c>
      <c r="N304" s="26">
        <f>IFERROR(TRIM(INDEX(Requests!$A304:$AN304,MATCH(Lists!$B$9,Requests!$A$1:$AN$1,0))&amp;""),"")</f>
        <v/>
      </c>
      <c r="O304" s="26">
        <f>IFERROR(TRIM(INDEX(Requests!$A304:$AN304,MATCH(Lists!$B$11,Requests!$A$1:$AN$1,0))&amp;""),"")</f>
        <v/>
      </c>
      <c r="P304" s="26">
        <f>IFERROR(TRIM(INDEX(Requests!$A304:$AN304,MATCH(Lists!$B$10,Requests!$A$1:$AN$1,0))&amp;""),"")</f>
        <v/>
      </c>
      <c r="Q304" s="29">
        <f>IF($A304="","",IFERROR(N(INDEX('Your rates'!$C$6:$C$11,MATCH($J304,'Your rates'!$B$6:$B$11,0))),0))</f>
        <v/>
      </c>
      <c r="R304" s="29">
        <f>IF($A304="","",IFERROR(N(INDEX('Your rates'!$C$12:$C$17,MATCH($K304,'Your rates'!$B$12:$B$17,0))),0))</f>
        <v/>
      </c>
      <c r="S304" s="30">
        <f>IF($A304="","",IFERROR(IF(INDEX('Your rates'!$C$18:$C$21,MATCH($M304,'Your rates'!$B$18:$B$21,0))&amp;""="",1,INDEX('Your rates'!$C$18:$C$21,MATCH($M304,'Your rates'!$B$18:$B$21,0))),1))</f>
        <v/>
      </c>
      <c r="T304" s="30">
        <f>IF($A304="","",IFERROR(IF(INDEX('Your rates'!$C$22:$C$25,MATCH($N304,'Your rates'!$B$22:$B$25,0))&amp;""="",1,INDEX('Your rates'!$C$22:$C$25,MATCH($N304,'Your rates'!$B$22:$B$25,0))),1))</f>
        <v/>
      </c>
      <c r="U304" s="30">
        <f>IF($A304="","",IFERROR(IF(INDEX('Your rates'!$C$26:$C$30,MATCH($O304,'Your rates'!$B$26:$B$30,0))&amp;""="",1,INDEX('Your rates'!$C$26:$C$30,MATCH($O304,'Your rates'!$B$26:$B$30,0))),1))</f>
        <v/>
      </c>
      <c r="V304" s="29">
        <f>IF($A304="","",SUMPRODUCT(ISNUMBER(SEARCH('Your rates'!$B$31:$B$36,$P304))*'Your rates'!$C$31:$C$36))</f>
        <v/>
      </c>
    </row>
    <row r="305">
      <c r="A305" s="26">
        <f>IFERROR(TRIM(INDEX(Requests!$A305:$AN305,MATCH(Lists!$B$2,Requests!$A$1:$AN$1,0))&amp;""),"")</f>
        <v/>
      </c>
      <c r="B305" s="26">
        <f>IFERROR(TRIM(INDEX(Requests!$A305:$AN305,MATCH(Lists!$B$3,Requests!$A$1:$AN$1,0))&amp;""),"")</f>
        <v/>
      </c>
      <c r="C305" s="27">
        <f>IF(OR($A305="",$J305="",$K305="",$M305="",$N305="",'Your rates'!$C$5=""),"",ROUND(MAX(N('Your rates'!$C$37),('Your rates'!$C$5+$Q305+$R305)*$S305*$T305*$U305+$V305),2))</f>
        <v/>
      </c>
      <c r="D305" s="27">
        <f>IF(OR($C305="",N('Your rates'!$C$38)=0),"",ROUND($C305*'Your rates'!$C$38,2))</f>
        <v/>
      </c>
      <c r="E305" s="28">
        <f>IF($A305="","",MID(IF($I305=Lists!$B$13,", office or commercial space","")&amp;IF($L305=Lists!$B$14,", size not sure","")&amp;IF($M305=Lists!$B$15,", not cleaned in a while",""),3,200))</f>
        <v/>
      </c>
      <c r="F305" s="28">
        <f>IF($A305="","",MID(IF($J305="",", bedrooms","")&amp;IF($K305="",", bathrooms","")&amp;IF($M305="",", condition","")&amp;IF($N305="",", which clean","")&amp;IF($O305="",", how often",""),3,200))</f>
        <v/>
      </c>
      <c r="G305" s="28">
        <f>IF($A305="","",MID(IF('Your rates'!$C$5="",", base price","")&amp;IF(AND($J305&lt;&gt;"",IFERROR(INDEX('Your rates'!$C$6:$C$11,MATCH($J305,'Your rates'!$B$6:$B$11,0))&amp;"","")=""),", bedrooms","")&amp;IF(AND($K305&lt;&gt;"",IFERROR(INDEX('Your rates'!$C$12:$C$17,MATCH($K305,'Your rates'!$B$12:$B$17,0))&amp;"","")=""),", bathrooms","")&amp;IF(AND($M305&lt;&gt;"",IFERROR(INDEX('Your rates'!$C$18:$C$21,MATCH($M305,'Your rates'!$B$18:$B$21,0))&amp;"","")=""),", condition","")&amp;IF(AND($N305&lt;&gt;"",IFERROR(INDEX('Your rates'!$C$22:$C$25,MATCH($N305,'Your rates'!$B$22:$B$25,0))&amp;"","")=""),", type of clean","")&amp;IF(AND($O305&lt;&gt;"",IFERROR(INDEX('Your rates'!$C$26:$C$30,MATCH($O305,'Your rates'!$B$26:$B$30,0))&amp;"","")=""),", how often",""),3,200))</f>
        <v/>
      </c>
      <c r="H305" s="28">
        <f>IF($A305="","",IF($P305="","",IF(LEN($P305)-LEN(SUBSTITUTE($P305,",",""))+1&gt;SUMPRODUCT(ISNUMBER(SEARCH('Your rates'!$B$31:$B$36,$P305))*1),"Extra not on your list","")))</f>
        <v/>
      </c>
      <c r="I305" s="26">
        <f>IFERROR(TRIM(INDEX(Requests!$A305:$AN305,MATCH(Lists!$B$4,Requests!$A$1:$AN$1,0))&amp;""),"")</f>
        <v/>
      </c>
      <c r="J305" s="26">
        <f>IFERROR(TRIM(INDEX(Requests!$A305:$AN305,MATCH(Lists!$B$5,Requests!$A$1:$AN$1,0))&amp;""),"")</f>
        <v/>
      </c>
      <c r="K305" s="26">
        <f>IFERROR(TRIM(INDEX(Requests!$A305:$AN305,MATCH(Lists!$B$6,Requests!$A$1:$AN$1,0))&amp;""),"")</f>
        <v/>
      </c>
      <c r="L305" s="26">
        <f>IFERROR(TRIM(INDEX(Requests!$A305:$AN305,MATCH(Lists!$B$7,Requests!$A$1:$AN$1,0))&amp;""),"")</f>
        <v/>
      </c>
      <c r="M305" s="26">
        <f>IFERROR(TRIM(INDEX(Requests!$A305:$AN305,MATCH(Lists!$B$8,Requests!$A$1:$AN$1,0))&amp;""),"")</f>
        <v/>
      </c>
      <c r="N305" s="26">
        <f>IFERROR(TRIM(INDEX(Requests!$A305:$AN305,MATCH(Lists!$B$9,Requests!$A$1:$AN$1,0))&amp;""),"")</f>
        <v/>
      </c>
      <c r="O305" s="26">
        <f>IFERROR(TRIM(INDEX(Requests!$A305:$AN305,MATCH(Lists!$B$11,Requests!$A$1:$AN$1,0))&amp;""),"")</f>
        <v/>
      </c>
      <c r="P305" s="26">
        <f>IFERROR(TRIM(INDEX(Requests!$A305:$AN305,MATCH(Lists!$B$10,Requests!$A$1:$AN$1,0))&amp;""),"")</f>
        <v/>
      </c>
      <c r="Q305" s="29">
        <f>IF($A305="","",IFERROR(N(INDEX('Your rates'!$C$6:$C$11,MATCH($J305,'Your rates'!$B$6:$B$11,0))),0))</f>
        <v/>
      </c>
      <c r="R305" s="29">
        <f>IF($A305="","",IFERROR(N(INDEX('Your rates'!$C$12:$C$17,MATCH($K305,'Your rates'!$B$12:$B$17,0))),0))</f>
        <v/>
      </c>
      <c r="S305" s="30">
        <f>IF($A305="","",IFERROR(IF(INDEX('Your rates'!$C$18:$C$21,MATCH($M305,'Your rates'!$B$18:$B$21,0))&amp;""="",1,INDEX('Your rates'!$C$18:$C$21,MATCH($M305,'Your rates'!$B$18:$B$21,0))),1))</f>
        <v/>
      </c>
      <c r="T305" s="30">
        <f>IF($A305="","",IFERROR(IF(INDEX('Your rates'!$C$22:$C$25,MATCH($N305,'Your rates'!$B$22:$B$25,0))&amp;""="",1,INDEX('Your rates'!$C$22:$C$25,MATCH($N305,'Your rates'!$B$22:$B$25,0))),1))</f>
        <v/>
      </c>
      <c r="U305" s="30">
        <f>IF($A305="","",IFERROR(IF(INDEX('Your rates'!$C$26:$C$30,MATCH($O305,'Your rates'!$B$26:$B$30,0))&amp;""="",1,INDEX('Your rates'!$C$26:$C$30,MATCH($O305,'Your rates'!$B$26:$B$30,0))),1))</f>
        <v/>
      </c>
      <c r="V305" s="29">
        <f>IF($A305="","",SUMPRODUCT(ISNUMBER(SEARCH('Your rates'!$B$31:$B$36,$P305))*'Your rates'!$C$31:$C$36))</f>
        <v/>
      </c>
    </row>
    <row r="306">
      <c r="A306" s="26">
        <f>IFERROR(TRIM(INDEX(Requests!$A306:$AN306,MATCH(Lists!$B$2,Requests!$A$1:$AN$1,0))&amp;""),"")</f>
        <v/>
      </c>
      <c r="B306" s="26">
        <f>IFERROR(TRIM(INDEX(Requests!$A306:$AN306,MATCH(Lists!$B$3,Requests!$A$1:$AN$1,0))&amp;""),"")</f>
        <v/>
      </c>
      <c r="C306" s="27">
        <f>IF(OR($A306="",$J306="",$K306="",$M306="",$N306="",'Your rates'!$C$5=""),"",ROUND(MAX(N('Your rates'!$C$37),('Your rates'!$C$5+$Q306+$R306)*$S306*$T306*$U306+$V306),2))</f>
        <v/>
      </c>
      <c r="D306" s="27">
        <f>IF(OR($C306="",N('Your rates'!$C$38)=0),"",ROUND($C306*'Your rates'!$C$38,2))</f>
        <v/>
      </c>
      <c r="E306" s="28">
        <f>IF($A306="","",MID(IF($I306=Lists!$B$13,", office or commercial space","")&amp;IF($L306=Lists!$B$14,", size not sure","")&amp;IF($M306=Lists!$B$15,", not cleaned in a while",""),3,200))</f>
        <v/>
      </c>
      <c r="F306" s="28">
        <f>IF($A306="","",MID(IF($J306="",", bedrooms","")&amp;IF($K306="",", bathrooms","")&amp;IF($M306="",", condition","")&amp;IF($N306="",", which clean","")&amp;IF($O306="",", how often",""),3,200))</f>
        <v/>
      </c>
      <c r="G306" s="28">
        <f>IF($A306="","",MID(IF('Your rates'!$C$5="",", base price","")&amp;IF(AND($J306&lt;&gt;"",IFERROR(INDEX('Your rates'!$C$6:$C$11,MATCH($J306,'Your rates'!$B$6:$B$11,0))&amp;"","")=""),", bedrooms","")&amp;IF(AND($K306&lt;&gt;"",IFERROR(INDEX('Your rates'!$C$12:$C$17,MATCH($K306,'Your rates'!$B$12:$B$17,0))&amp;"","")=""),", bathrooms","")&amp;IF(AND($M306&lt;&gt;"",IFERROR(INDEX('Your rates'!$C$18:$C$21,MATCH($M306,'Your rates'!$B$18:$B$21,0))&amp;"","")=""),", condition","")&amp;IF(AND($N306&lt;&gt;"",IFERROR(INDEX('Your rates'!$C$22:$C$25,MATCH($N306,'Your rates'!$B$22:$B$25,0))&amp;"","")=""),", type of clean","")&amp;IF(AND($O306&lt;&gt;"",IFERROR(INDEX('Your rates'!$C$26:$C$30,MATCH($O306,'Your rates'!$B$26:$B$30,0))&amp;"","")=""),", how often",""),3,200))</f>
        <v/>
      </c>
      <c r="H306" s="28">
        <f>IF($A306="","",IF($P306="","",IF(LEN($P306)-LEN(SUBSTITUTE($P306,",",""))+1&gt;SUMPRODUCT(ISNUMBER(SEARCH('Your rates'!$B$31:$B$36,$P306))*1),"Extra not on your list","")))</f>
        <v/>
      </c>
      <c r="I306" s="26">
        <f>IFERROR(TRIM(INDEX(Requests!$A306:$AN306,MATCH(Lists!$B$4,Requests!$A$1:$AN$1,0))&amp;""),"")</f>
        <v/>
      </c>
      <c r="J306" s="26">
        <f>IFERROR(TRIM(INDEX(Requests!$A306:$AN306,MATCH(Lists!$B$5,Requests!$A$1:$AN$1,0))&amp;""),"")</f>
        <v/>
      </c>
      <c r="K306" s="26">
        <f>IFERROR(TRIM(INDEX(Requests!$A306:$AN306,MATCH(Lists!$B$6,Requests!$A$1:$AN$1,0))&amp;""),"")</f>
        <v/>
      </c>
      <c r="L306" s="26">
        <f>IFERROR(TRIM(INDEX(Requests!$A306:$AN306,MATCH(Lists!$B$7,Requests!$A$1:$AN$1,0))&amp;""),"")</f>
        <v/>
      </c>
      <c r="M306" s="26">
        <f>IFERROR(TRIM(INDEX(Requests!$A306:$AN306,MATCH(Lists!$B$8,Requests!$A$1:$AN$1,0))&amp;""),"")</f>
        <v/>
      </c>
      <c r="N306" s="26">
        <f>IFERROR(TRIM(INDEX(Requests!$A306:$AN306,MATCH(Lists!$B$9,Requests!$A$1:$AN$1,0))&amp;""),"")</f>
        <v/>
      </c>
      <c r="O306" s="26">
        <f>IFERROR(TRIM(INDEX(Requests!$A306:$AN306,MATCH(Lists!$B$11,Requests!$A$1:$AN$1,0))&amp;""),"")</f>
        <v/>
      </c>
      <c r="P306" s="26">
        <f>IFERROR(TRIM(INDEX(Requests!$A306:$AN306,MATCH(Lists!$B$10,Requests!$A$1:$AN$1,0))&amp;""),"")</f>
        <v/>
      </c>
      <c r="Q306" s="29">
        <f>IF($A306="","",IFERROR(N(INDEX('Your rates'!$C$6:$C$11,MATCH($J306,'Your rates'!$B$6:$B$11,0))),0))</f>
        <v/>
      </c>
      <c r="R306" s="29">
        <f>IF($A306="","",IFERROR(N(INDEX('Your rates'!$C$12:$C$17,MATCH($K306,'Your rates'!$B$12:$B$17,0))),0))</f>
        <v/>
      </c>
      <c r="S306" s="30">
        <f>IF($A306="","",IFERROR(IF(INDEX('Your rates'!$C$18:$C$21,MATCH($M306,'Your rates'!$B$18:$B$21,0))&amp;""="",1,INDEX('Your rates'!$C$18:$C$21,MATCH($M306,'Your rates'!$B$18:$B$21,0))),1))</f>
        <v/>
      </c>
      <c r="T306" s="30">
        <f>IF($A306="","",IFERROR(IF(INDEX('Your rates'!$C$22:$C$25,MATCH($N306,'Your rates'!$B$22:$B$25,0))&amp;""="",1,INDEX('Your rates'!$C$22:$C$25,MATCH($N306,'Your rates'!$B$22:$B$25,0))),1))</f>
        <v/>
      </c>
      <c r="U306" s="30">
        <f>IF($A306="","",IFERROR(IF(INDEX('Your rates'!$C$26:$C$30,MATCH($O306,'Your rates'!$B$26:$B$30,0))&amp;""="",1,INDEX('Your rates'!$C$26:$C$30,MATCH($O306,'Your rates'!$B$26:$B$30,0))),1))</f>
        <v/>
      </c>
      <c r="V306" s="29">
        <f>IF($A306="","",SUMPRODUCT(ISNUMBER(SEARCH('Your rates'!$B$31:$B$36,$P306))*'Your rates'!$C$31:$C$36))</f>
        <v/>
      </c>
    </row>
    <row r="307">
      <c r="A307" s="26">
        <f>IFERROR(TRIM(INDEX(Requests!$A307:$AN307,MATCH(Lists!$B$2,Requests!$A$1:$AN$1,0))&amp;""),"")</f>
        <v/>
      </c>
      <c r="B307" s="26">
        <f>IFERROR(TRIM(INDEX(Requests!$A307:$AN307,MATCH(Lists!$B$3,Requests!$A$1:$AN$1,0))&amp;""),"")</f>
        <v/>
      </c>
      <c r="C307" s="27">
        <f>IF(OR($A307="",$J307="",$K307="",$M307="",$N307="",'Your rates'!$C$5=""),"",ROUND(MAX(N('Your rates'!$C$37),('Your rates'!$C$5+$Q307+$R307)*$S307*$T307*$U307+$V307),2))</f>
        <v/>
      </c>
      <c r="D307" s="27">
        <f>IF(OR($C307="",N('Your rates'!$C$38)=0),"",ROUND($C307*'Your rates'!$C$38,2))</f>
        <v/>
      </c>
      <c r="E307" s="28">
        <f>IF($A307="","",MID(IF($I307=Lists!$B$13,", office or commercial space","")&amp;IF($L307=Lists!$B$14,", size not sure","")&amp;IF($M307=Lists!$B$15,", not cleaned in a while",""),3,200))</f>
        <v/>
      </c>
      <c r="F307" s="28">
        <f>IF($A307="","",MID(IF($J307="",", bedrooms","")&amp;IF($K307="",", bathrooms","")&amp;IF($M307="",", condition","")&amp;IF($N307="",", which clean","")&amp;IF($O307="",", how often",""),3,200))</f>
        <v/>
      </c>
      <c r="G307" s="28">
        <f>IF($A307="","",MID(IF('Your rates'!$C$5="",", base price","")&amp;IF(AND($J307&lt;&gt;"",IFERROR(INDEX('Your rates'!$C$6:$C$11,MATCH($J307,'Your rates'!$B$6:$B$11,0))&amp;"","")=""),", bedrooms","")&amp;IF(AND($K307&lt;&gt;"",IFERROR(INDEX('Your rates'!$C$12:$C$17,MATCH($K307,'Your rates'!$B$12:$B$17,0))&amp;"","")=""),", bathrooms","")&amp;IF(AND($M307&lt;&gt;"",IFERROR(INDEX('Your rates'!$C$18:$C$21,MATCH($M307,'Your rates'!$B$18:$B$21,0))&amp;"","")=""),", condition","")&amp;IF(AND($N307&lt;&gt;"",IFERROR(INDEX('Your rates'!$C$22:$C$25,MATCH($N307,'Your rates'!$B$22:$B$25,0))&amp;"","")=""),", type of clean","")&amp;IF(AND($O307&lt;&gt;"",IFERROR(INDEX('Your rates'!$C$26:$C$30,MATCH($O307,'Your rates'!$B$26:$B$30,0))&amp;"","")=""),", how often",""),3,200))</f>
        <v/>
      </c>
      <c r="H307" s="28">
        <f>IF($A307="","",IF($P307="","",IF(LEN($P307)-LEN(SUBSTITUTE($P307,",",""))+1&gt;SUMPRODUCT(ISNUMBER(SEARCH('Your rates'!$B$31:$B$36,$P307))*1),"Extra not on your list","")))</f>
        <v/>
      </c>
      <c r="I307" s="26">
        <f>IFERROR(TRIM(INDEX(Requests!$A307:$AN307,MATCH(Lists!$B$4,Requests!$A$1:$AN$1,0))&amp;""),"")</f>
        <v/>
      </c>
      <c r="J307" s="26">
        <f>IFERROR(TRIM(INDEX(Requests!$A307:$AN307,MATCH(Lists!$B$5,Requests!$A$1:$AN$1,0))&amp;""),"")</f>
        <v/>
      </c>
      <c r="K307" s="26">
        <f>IFERROR(TRIM(INDEX(Requests!$A307:$AN307,MATCH(Lists!$B$6,Requests!$A$1:$AN$1,0))&amp;""),"")</f>
        <v/>
      </c>
      <c r="L307" s="26">
        <f>IFERROR(TRIM(INDEX(Requests!$A307:$AN307,MATCH(Lists!$B$7,Requests!$A$1:$AN$1,0))&amp;""),"")</f>
        <v/>
      </c>
      <c r="M307" s="26">
        <f>IFERROR(TRIM(INDEX(Requests!$A307:$AN307,MATCH(Lists!$B$8,Requests!$A$1:$AN$1,0))&amp;""),"")</f>
        <v/>
      </c>
      <c r="N307" s="26">
        <f>IFERROR(TRIM(INDEX(Requests!$A307:$AN307,MATCH(Lists!$B$9,Requests!$A$1:$AN$1,0))&amp;""),"")</f>
        <v/>
      </c>
      <c r="O307" s="26">
        <f>IFERROR(TRIM(INDEX(Requests!$A307:$AN307,MATCH(Lists!$B$11,Requests!$A$1:$AN$1,0))&amp;""),"")</f>
        <v/>
      </c>
      <c r="P307" s="26">
        <f>IFERROR(TRIM(INDEX(Requests!$A307:$AN307,MATCH(Lists!$B$10,Requests!$A$1:$AN$1,0))&amp;""),"")</f>
        <v/>
      </c>
      <c r="Q307" s="29">
        <f>IF($A307="","",IFERROR(N(INDEX('Your rates'!$C$6:$C$11,MATCH($J307,'Your rates'!$B$6:$B$11,0))),0))</f>
        <v/>
      </c>
      <c r="R307" s="29">
        <f>IF($A307="","",IFERROR(N(INDEX('Your rates'!$C$12:$C$17,MATCH($K307,'Your rates'!$B$12:$B$17,0))),0))</f>
        <v/>
      </c>
      <c r="S307" s="30">
        <f>IF($A307="","",IFERROR(IF(INDEX('Your rates'!$C$18:$C$21,MATCH($M307,'Your rates'!$B$18:$B$21,0))&amp;""="",1,INDEX('Your rates'!$C$18:$C$21,MATCH($M307,'Your rates'!$B$18:$B$21,0))),1))</f>
        <v/>
      </c>
      <c r="T307" s="30">
        <f>IF($A307="","",IFERROR(IF(INDEX('Your rates'!$C$22:$C$25,MATCH($N307,'Your rates'!$B$22:$B$25,0))&amp;""="",1,INDEX('Your rates'!$C$22:$C$25,MATCH($N307,'Your rates'!$B$22:$B$25,0))),1))</f>
        <v/>
      </c>
      <c r="U307" s="30">
        <f>IF($A307="","",IFERROR(IF(INDEX('Your rates'!$C$26:$C$30,MATCH($O307,'Your rates'!$B$26:$B$30,0))&amp;""="",1,INDEX('Your rates'!$C$26:$C$30,MATCH($O307,'Your rates'!$B$26:$B$30,0))),1))</f>
        <v/>
      </c>
      <c r="V307" s="29">
        <f>IF($A307="","",SUMPRODUCT(ISNUMBER(SEARCH('Your rates'!$B$31:$B$36,$P307))*'Your rates'!$C$31:$C$36))</f>
        <v/>
      </c>
    </row>
    <row r="308">
      <c r="A308" s="26">
        <f>IFERROR(TRIM(INDEX(Requests!$A308:$AN308,MATCH(Lists!$B$2,Requests!$A$1:$AN$1,0))&amp;""),"")</f>
        <v/>
      </c>
      <c r="B308" s="26">
        <f>IFERROR(TRIM(INDEX(Requests!$A308:$AN308,MATCH(Lists!$B$3,Requests!$A$1:$AN$1,0))&amp;""),"")</f>
        <v/>
      </c>
      <c r="C308" s="27">
        <f>IF(OR($A308="",$J308="",$K308="",$M308="",$N308="",'Your rates'!$C$5=""),"",ROUND(MAX(N('Your rates'!$C$37),('Your rates'!$C$5+$Q308+$R308)*$S308*$T308*$U308+$V308),2))</f>
        <v/>
      </c>
      <c r="D308" s="27">
        <f>IF(OR($C308="",N('Your rates'!$C$38)=0),"",ROUND($C308*'Your rates'!$C$38,2))</f>
        <v/>
      </c>
      <c r="E308" s="28">
        <f>IF($A308="","",MID(IF($I308=Lists!$B$13,", office or commercial space","")&amp;IF($L308=Lists!$B$14,", size not sure","")&amp;IF($M308=Lists!$B$15,", not cleaned in a while",""),3,200))</f>
        <v/>
      </c>
      <c r="F308" s="28">
        <f>IF($A308="","",MID(IF($J308="",", bedrooms","")&amp;IF($K308="",", bathrooms","")&amp;IF($M308="",", condition","")&amp;IF($N308="",", which clean","")&amp;IF($O308="",", how often",""),3,200))</f>
        <v/>
      </c>
      <c r="G308" s="28">
        <f>IF($A308="","",MID(IF('Your rates'!$C$5="",", base price","")&amp;IF(AND($J308&lt;&gt;"",IFERROR(INDEX('Your rates'!$C$6:$C$11,MATCH($J308,'Your rates'!$B$6:$B$11,0))&amp;"","")=""),", bedrooms","")&amp;IF(AND($K308&lt;&gt;"",IFERROR(INDEX('Your rates'!$C$12:$C$17,MATCH($K308,'Your rates'!$B$12:$B$17,0))&amp;"","")=""),", bathrooms","")&amp;IF(AND($M308&lt;&gt;"",IFERROR(INDEX('Your rates'!$C$18:$C$21,MATCH($M308,'Your rates'!$B$18:$B$21,0))&amp;"","")=""),", condition","")&amp;IF(AND($N308&lt;&gt;"",IFERROR(INDEX('Your rates'!$C$22:$C$25,MATCH($N308,'Your rates'!$B$22:$B$25,0))&amp;"","")=""),", type of clean","")&amp;IF(AND($O308&lt;&gt;"",IFERROR(INDEX('Your rates'!$C$26:$C$30,MATCH($O308,'Your rates'!$B$26:$B$30,0))&amp;"","")=""),", how often",""),3,200))</f>
        <v/>
      </c>
      <c r="H308" s="28">
        <f>IF($A308="","",IF($P308="","",IF(LEN($P308)-LEN(SUBSTITUTE($P308,",",""))+1&gt;SUMPRODUCT(ISNUMBER(SEARCH('Your rates'!$B$31:$B$36,$P308))*1),"Extra not on your list","")))</f>
        <v/>
      </c>
      <c r="I308" s="26">
        <f>IFERROR(TRIM(INDEX(Requests!$A308:$AN308,MATCH(Lists!$B$4,Requests!$A$1:$AN$1,0))&amp;""),"")</f>
        <v/>
      </c>
      <c r="J308" s="26">
        <f>IFERROR(TRIM(INDEX(Requests!$A308:$AN308,MATCH(Lists!$B$5,Requests!$A$1:$AN$1,0))&amp;""),"")</f>
        <v/>
      </c>
      <c r="K308" s="26">
        <f>IFERROR(TRIM(INDEX(Requests!$A308:$AN308,MATCH(Lists!$B$6,Requests!$A$1:$AN$1,0))&amp;""),"")</f>
        <v/>
      </c>
      <c r="L308" s="26">
        <f>IFERROR(TRIM(INDEX(Requests!$A308:$AN308,MATCH(Lists!$B$7,Requests!$A$1:$AN$1,0))&amp;""),"")</f>
        <v/>
      </c>
      <c r="M308" s="26">
        <f>IFERROR(TRIM(INDEX(Requests!$A308:$AN308,MATCH(Lists!$B$8,Requests!$A$1:$AN$1,0))&amp;""),"")</f>
        <v/>
      </c>
      <c r="N308" s="26">
        <f>IFERROR(TRIM(INDEX(Requests!$A308:$AN308,MATCH(Lists!$B$9,Requests!$A$1:$AN$1,0))&amp;""),"")</f>
        <v/>
      </c>
      <c r="O308" s="26">
        <f>IFERROR(TRIM(INDEX(Requests!$A308:$AN308,MATCH(Lists!$B$11,Requests!$A$1:$AN$1,0))&amp;""),"")</f>
        <v/>
      </c>
      <c r="P308" s="26">
        <f>IFERROR(TRIM(INDEX(Requests!$A308:$AN308,MATCH(Lists!$B$10,Requests!$A$1:$AN$1,0))&amp;""),"")</f>
        <v/>
      </c>
      <c r="Q308" s="29">
        <f>IF($A308="","",IFERROR(N(INDEX('Your rates'!$C$6:$C$11,MATCH($J308,'Your rates'!$B$6:$B$11,0))),0))</f>
        <v/>
      </c>
      <c r="R308" s="29">
        <f>IF($A308="","",IFERROR(N(INDEX('Your rates'!$C$12:$C$17,MATCH($K308,'Your rates'!$B$12:$B$17,0))),0))</f>
        <v/>
      </c>
      <c r="S308" s="30">
        <f>IF($A308="","",IFERROR(IF(INDEX('Your rates'!$C$18:$C$21,MATCH($M308,'Your rates'!$B$18:$B$21,0))&amp;""="",1,INDEX('Your rates'!$C$18:$C$21,MATCH($M308,'Your rates'!$B$18:$B$21,0))),1))</f>
        <v/>
      </c>
      <c r="T308" s="30">
        <f>IF($A308="","",IFERROR(IF(INDEX('Your rates'!$C$22:$C$25,MATCH($N308,'Your rates'!$B$22:$B$25,0))&amp;""="",1,INDEX('Your rates'!$C$22:$C$25,MATCH($N308,'Your rates'!$B$22:$B$25,0))),1))</f>
        <v/>
      </c>
      <c r="U308" s="30">
        <f>IF($A308="","",IFERROR(IF(INDEX('Your rates'!$C$26:$C$30,MATCH($O308,'Your rates'!$B$26:$B$30,0))&amp;""="",1,INDEX('Your rates'!$C$26:$C$30,MATCH($O308,'Your rates'!$B$26:$B$30,0))),1))</f>
        <v/>
      </c>
      <c r="V308" s="29">
        <f>IF($A308="","",SUMPRODUCT(ISNUMBER(SEARCH('Your rates'!$B$31:$B$36,$P308))*'Your rates'!$C$31:$C$36))</f>
        <v/>
      </c>
    </row>
    <row r="309">
      <c r="A309" s="26">
        <f>IFERROR(TRIM(INDEX(Requests!$A309:$AN309,MATCH(Lists!$B$2,Requests!$A$1:$AN$1,0))&amp;""),"")</f>
        <v/>
      </c>
      <c r="B309" s="26">
        <f>IFERROR(TRIM(INDEX(Requests!$A309:$AN309,MATCH(Lists!$B$3,Requests!$A$1:$AN$1,0))&amp;""),"")</f>
        <v/>
      </c>
      <c r="C309" s="27">
        <f>IF(OR($A309="",$J309="",$K309="",$M309="",$N309="",'Your rates'!$C$5=""),"",ROUND(MAX(N('Your rates'!$C$37),('Your rates'!$C$5+$Q309+$R309)*$S309*$T309*$U309+$V309),2))</f>
        <v/>
      </c>
      <c r="D309" s="27">
        <f>IF(OR($C309="",N('Your rates'!$C$38)=0),"",ROUND($C309*'Your rates'!$C$38,2))</f>
        <v/>
      </c>
      <c r="E309" s="28">
        <f>IF($A309="","",MID(IF($I309=Lists!$B$13,", office or commercial space","")&amp;IF($L309=Lists!$B$14,", size not sure","")&amp;IF($M309=Lists!$B$15,", not cleaned in a while",""),3,200))</f>
        <v/>
      </c>
      <c r="F309" s="28">
        <f>IF($A309="","",MID(IF($J309="",", bedrooms","")&amp;IF($K309="",", bathrooms","")&amp;IF($M309="",", condition","")&amp;IF($N309="",", which clean","")&amp;IF($O309="",", how often",""),3,200))</f>
        <v/>
      </c>
      <c r="G309" s="28">
        <f>IF($A309="","",MID(IF('Your rates'!$C$5="",", base price","")&amp;IF(AND($J309&lt;&gt;"",IFERROR(INDEX('Your rates'!$C$6:$C$11,MATCH($J309,'Your rates'!$B$6:$B$11,0))&amp;"","")=""),", bedrooms","")&amp;IF(AND($K309&lt;&gt;"",IFERROR(INDEX('Your rates'!$C$12:$C$17,MATCH($K309,'Your rates'!$B$12:$B$17,0))&amp;"","")=""),", bathrooms","")&amp;IF(AND($M309&lt;&gt;"",IFERROR(INDEX('Your rates'!$C$18:$C$21,MATCH($M309,'Your rates'!$B$18:$B$21,0))&amp;"","")=""),", condition","")&amp;IF(AND($N309&lt;&gt;"",IFERROR(INDEX('Your rates'!$C$22:$C$25,MATCH($N309,'Your rates'!$B$22:$B$25,0))&amp;"","")=""),", type of clean","")&amp;IF(AND($O309&lt;&gt;"",IFERROR(INDEX('Your rates'!$C$26:$C$30,MATCH($O309,'Your rates'!$B$26:$B$30,0))&amp;"","")=""),", how often",""),3,200))</f>
        <v/>
      </c>
      <c r="H309" s="28">
        <f>IF($A309="","",IF($P309="","",IF(LEN($P309)-LEN(SUBSTITUTE($P309,",",""))+1&gt;SUMPRODUCT(ISNUMBER(SEARCH('Your rates'!$B$31:$B$36,$P309))*1),"Extra not on your list","")))</f>
        <v/>
      </c>
      <c r="I309" s="26">
        <f>IFERROR(TRIM(INDEX(Requests!$A309:$AN309,MATCH(Lists!$B$4,Requests!$A$1:$AN$1,0))&amp;""),"")</f>
        <v/>
      </c>
      <c r="J309" s="26">
        <f>IFERROR(TRIM(INDEX(Requests!$A309:$AN309,MATCH(Lists!$B$5,Requests!$A$1:$AN$1,0))&amp;""),"")</f>
        <v/>
      </c>
      <c r="K309" s="26">
        <f>IFERROR(TRIM(INDEX(Requests!$A309:$AN309,MATCH(Lists!$B$6,Requests!$A$1:$AN$1,0))&amp;""),"")</f>
        <v/>
      </c>
      <c r="L309" s="26">
        <f>IFERROR(TRIM(INDEX(Requests!$A309:$AN309,MATCH(Lists!$B$7,Requests!$A$1:$AN$1,0))&amp;""),"")</f>
        <v/>
      </c>
      <c r="M309" s="26">
        <f>IFERROR(TRIM(INDEX(Requests!$A309:$AN309,MATCH(Lists!$B$8,Requests!$A$1:$AN$1,0))&amp;""),"")</f>
        <v/>
      </c>
      <c r="N309" s="26">
        <f>IFERROR(TRIM(INDEX(Requests!$A309:$AN309,MATCH(Lists!$B$9,Requests!$A$1:$AN$1,0))&amp;""),"")</f>
        <v/>
      </c>
      <c r="O309" s="26">
        <f>IFERROR(TRIM(INDEX(Requests!$A309:$AN309,MATCH(Lists!$B$11,Requests!$A$1:$AN$1,0))&amp;""),"")</f>
        <v/>
      </c>
      <c r="P309" s="26">
        <f>IFERROR(TRIM(INDEX(Requests!$A309:$AN309,MATCH(Lists!$B$10,Requests!$A$1:$AN$1,0))&amp;""),"")</f>
        <v/>
      </c>
      <c r="Q309" s="29">
        <f>IF($A309="","",IFERROR(N(INDEX('Your rates'!$C$6:$C$11,MATCH($J309,'Your rates'!$B$6:$B$11,0))),0))</f>
        <v/>
      </c>
      <c r="R309" s="29">
        <f>IF($A309="","",IFERROR(N(INDEX('Your rates'!$C$12:$C$17,MATCH($K309,'Your rates'!$B$12:$B$17,0))),0))</f>
        <v/>
      </c>
      <c r="S309" s="30">
        <f>IF($A309="","",IFERROR(IF(INDEX('Your rates'!$C$18:$C$21,MATCH($M309,'Your rates'!$B$18:$B$21,0))&amp;""="",1,INDEX('Your rates'!$C$18:$C$21,MATCH($M309,'Your rates'!$B$18:$B$21,0))),1))</f>
        <v/>
      </c>
      <c r="T309" s="30">
        <f>IF($A309="","",IFERROR(IF(INDEX('Your rates'!$C$22:$C$25,MATCH($N309,'Your rates'!$B$22:$B$25,0))&amp;""="",1,INDEX('Your rates'!$C$22:$C$25,MATCH($N309,'Your rates'!$B$22:$B$25,0))),1))</f>
        <v/>
      </c>
      <c r="U309" s="30">
        <f>IF($A309="","",IFERROR(IF(INDEX('Your rates'!$C$26:$C$30,MATCH($O309,'Your rates'!$B$26:$B$30,0))&amp;""="",1,INDEX('Your rates'!$C$26:$C$30,MATCH($O309,'Your rates'!$B$26:$B$30,0))),1))</f>
        <v/>
      </c>
      <c r="V309" s="29">
        <f>IF($A309="","",SUMPRODUCT(ISNUMBER(SEARCH('Your rates'!$B$31:$B$36,$P309))*'Your rates'!$C$31:$C$36))</f>
        <v/>
      </c>
    </row>
    <row r="310">
      <c r="A310" s="26">
        <f>IFERROR(TRIM(INDEX(Requests!$A310:$AN310,MATCH(Lists!$B$2,Requests!$A$1:$AN$1,0))&amp;""),"")</f>
        <v/>
      </c>
      <c r="B310" s="26">
        <f>IFERROR(TRIM(INDEX(Requests!$A310:$AN310,MATCH(Lists!$B$3,Requests!$A$1:$AN$1,0))&amp;""),"")</f>
        <v/>
      </c>
      <c r="C310" s="27">
        <f>IF(OR($A310="",$J310="",$K310="",$M310="",$N310="",'Your rates'!$C$5=""),"",ROUND(MAX(N('Your rates'!$C$37),('Your rates'!$C$5+$Q310+$R310)*$S310*$T310*$U310+$V310),2))</f>
        <v/>
      </c>
      <c r="D310" s="27">
        <f>IF(OR($C310="",N('Your rates'!$C$38)=0),"",ROUND($C310*'Your rates'!$C$38,2))</f>
        <v/>
      </c>
      <c r="E310" s="28">
        <f>IF($A310="","",MID(IF($I310=Lists!$B$13,", office or commercial space","")&amp;IF($L310=Lists!$B$14,", size not sure","")&amp;IF($M310=Lists!$B$15,", not cleaned in a while",""),3,200))</f>
        <v/>
      </c>
      <c r="F310" s="28">
        <f>IF($A310="","",MID(IF($J310="",", bedrooms","")&amp;IF($K310="",", bathrooms","")&amp;IF($M310="",", condition","")&amp;IF($N310="",", which clean","")&amp;IF($O310="",", how often",""),3,200))</f>
        <v/>
      </c>
      <c r="G310" s="28">
        <f>IF($A310="","",MID(IF('Your rates'!$C$5="",", base price","")&amp;IF(AND($J310&lt;&gt;"",IFERROR(INDEX('Your rates'!$C$6:$C$11,MATCH($J310,'Your rates'!$B$6:$B$11,0))&amp;"","")=""),", bedrooms","")&amp;IF(AND($K310&lt;&gt;"",IFERROR(INDEX('Your rates'!$C$12:$C$17,MATCH($K310,'Your rates'!$B$12:$B$17,0))&amp;"","")=""),", bathrooms","")&amp;IF(AND($M310&lt;&gt;"",IFERROR(INDEX('Your rates'!$C$18:$C$21,MATCH($M310,'Your rates'!$B$18:$B$21,0))&amp;"","")=""),", condition","")&amp;IF(AND($N310&lt;&gt;"",IFERROR(INDEX('Your rates'!$C$22:$C$25,MATCH($N310,'Your rates'!$B$22:$B$25,0))&amp;"","")=""),", type of clean","")&amp;IF(AND($O310&lt;&gt;"",IFERROR(INDEX('Your rates'!$C$26:$C$30,MATCH($O310,'Your rates'!$B$26:$B$30,0))&amp;"","")=""),", how often",""),3,200))</f>
        <v/>
      </c>
      <c r="H310" s="28">
        <f>IF($A310="","",IF($P310="","",IF(LEN($P310)-LEN(SUBSTITUTE($P310,",",""))+1&gt;SUMPRODUCT(ISNUMBER(SEARCH('Your rates'!$B$31:$B$36,$P310))*1),"Extra not on your list","")))</f>
        <v/>
      </c>
      <c r="I310" s="26">
        <f>IFERROR(TRIM(INDEX(Requests!$A310:$AN310,MATCH(Lists!$B$4,Requests!$A$1:$AN$1,0))&amp;""),"")</f>
        <v/>
      </c>
      <c r="J310" s="26">
        <f>IFERROR(TRIM(INDEX(Requests!$A310:$AN310,MATCH(Lists!$B$5,Requests!$A$1:$AN$1,0))&amp;""),"")</f>
        <v/>
      </c>
      <c r="K310" s="26">
        <f>IFERROR(TRIM(INDEX(Requests!$A310:$AN310,MATCH(Lists!$B$6,Requests!$A$1:$AN$1,0))&amp;""),"")</f>
        <v/>
      </c>
      <c r="L310" s="26">
        <f>IFERROR(TRIM(INDEX(Requests!$A310:$AN310,MATCH(Lists!$B$7,Requests!$A$1:$AN$1,0))&amp;""),"")</f>
        <v/>
      </c>
      <c r="M310" s="26">
        <f>IFERROR(TRIM(INDEX(Requests!$A310:$AN310,MATCH(Lists!$B$8,Requests!$A$1:$AN$1,0))&amp;""),"")</f>
        <v/>
      </c>
      <c r="N310" s="26">
        <f>IFERROR(TRIM(INDEX(Requests!$A310:$AN310,MATCH(Lists!$B$9,Requests!$A$1:$AN$1,0))&amp;""),"")</f>
        <v/>
      </c>
      <c r="O310" s="26">
        <f>IFERROR(TRIM(INDEX(Requests!$A310:$AN310,MATCH(Lists!$B$11,Requests!$A$1:$AN$1,0))&amp;""),"")</f>
        <v/>
      </c>
      <c r="P310" s="26">
        <f>IFERROR(TRIM(INDEX(Requests!$A310:$AN310,MATCH(Lists!$B$10,Requests!$A$1:$AN$1,0))&amp;""),"")</f>
        <v/>
      </c>
      <c r="Q310" s="29">
        <f>IF($A310="","",IFERROR(N(INDEX('Your rates'!$C$6:$C$11,MATCH($J310,'Your rates'!$B$6:$B$11,0))),0))</f>
        <v/>
      </c>
      <c r="R310" s="29">
        <f>IF($A310="","",IFERROR(N(INDEX('Your rates'!$C$12:$C$17,MATCH($K310,'Your rates'!$B$12:$B$17,0))),0))</f>
        <v/>
      </c>
      <c r="S310" s="30">
        <f>IF($A310="","",IFERROR(IF(INDEX('Your rates'!$C$18:$C$21,MATCH($M310,'Your rates'!$B$18:$B$21,0))&amp;""="",1,INDEX('Your rates'!$C$18:$C$21,MATCH($M310,'Your rates'!$B$18:$B$21,0))),1))</f>
        <v/>
      </c>
      <c r="T310" s="30">
        <f>IF($A310="","",IFERROR(IF(INDEX('Your rates'!$C$22:$C$25,MATCH($N310,'Your rates'!$B$22:$B$25,0))&amp;""="",1,INDEX('Your rates'!$C$22:$C$25,MATCH($N310,'Your rates'!$B$22:$B$25,0))),1))</f>
        <v/>
      </c>
      <c r="U310" s="30">
        <f>IF($A310="","",IFERROR(IF(INDEX('Your rates'!$C$26:$C$30,MATCH($O310,'Your rates'!$B$26:$B$30,0))&amp;""="",1,INDEX('Your rates'!$C$26:$C$30,MATCH($O310,'Your rates'!$B$26:$B$30,0))),1))</f>
        <v/>
      </c>
      <c r="V310" s="29">
        <f>IF($A310="","",SUMPRODUCT(ISNUMBER(SEARCH('Your rates'!$B$31:$B$36,$P310))*'Your rates'!$C$31:$C$36))</f>
        <v/>
      </c>
    </row>
    <row r="311">
      <c r="A311" s="26">
        <f>IFERROR(TRIM(INDEX(Requests!$A311:$AN311,MATCH(Lists!$B$2,Requests!$A$1:$AN$1,0))&amp;""),"")</f>
        <v/>
      </c>
      <c r="B311" s="26">
        <f>IFERROR(TRIM(INDEX(Requests!$A311:$AN311,MATCH(Lists!$B$3,Requests!$A$1:$AN$1,0))&amp;""),"")</f>
        <v/>
      </c>
      <c r="C311" s="27">
        <f>IF(OR($A311="",$J311="",$K311="",$M311="",$N311="",'Your rates'!$C$5=""),"",ROUND(MAX(N('Your rates'!$C$37),('Your rates'!$C$5+$Q311+$R311)*$S311*$T311*$U311+$V311),2))</f>
        <v/>
      </c>
      <c r="D311" s="27">
        <f>IF(OR($C311="",N('Your rates'!$C$38)=0),"",ROUND($C311*'Your rates'!$C$38,2))</f>
        <v/>
      </c>
      <c r="E311" s="28">
        <f>IF($A311="","",MID(IF($I311=Lists!$B$13,", office or commercial space","")&amp;IF($L311=Lists!$B$14,", size not sure","")&amp;IF($M311=Lists!$B$15,", not cleaned in a while",""),3,200))</f>
        <v/>
      </c>
      <c r="F311" s="28">
        <f>IF($A311="","",MID(IF($J311="",", bedrooms","")&amp;IF($K311="",", bathrooms","")&amp;IF($M311="",", condition","")&amp;IF($N311="",", which clean","")&amp;IF($O311="",", how often",""),3,200))</f>
        <v/>
      </c>
      <c r="G311" s="28">
        <f>IF($A311="","",MID(IF('Your rates'!$C$5="",", base price","")&amp;IF(AND($J311&lt;&gt;"",IFERROR(INDEX('Your rates'!$C$6:$C$11,MATCH($J311,'Your rates'!$B$6:$B$11,0))&amp;"","")=""),", bedrooms","")&amp;IF(AND($K311&lt;&gt;"",IFERROR(INDEX('Your rates'!$C$12:$C$17,MATCH($K311,'Your rates'!$B$12:$B$17,0))&amp;"","")=""),", bathrooms","")&amp;IF(AND($M311&lt;&gt;"",IFERROR(INDEX('Your rates'!$C$18:$C$21,MATCH($M311,'Your rates'!$B$18:$B$21,0))&amp;"","")=""),", condition","")&amp;IF(AND($N311&lt;&gt;"",IFERROR(INDEX('Your rates'!$C$22:$C$25,MATCH($N311,'Your rates'!$B$22:$B$25,0))&amp;"","")=""),", type of clean","")&amp;IF(AND($O311&lt;&gt;"",IFERROR(INDEX('Your rates'!$C$26:$C$30,MATCH($O311,'Your rates'!$B$26:$B$30,0))&amp;"","")=""),", how often",""),3,200))</f>
        <v/>
      </c>
      <c r="H311" s="28">
        <f>IF($A311="","",IF($P311="","",IF(LEN($P311)-LEN(SUBSTITUTE($P311,",",""))+1&gt;SUMPRODUCT(ISNUMBER(SEARCH('Your rates'!$B$31:$B$36,$P311))*1),"Extra not on your list","")))</f>
        <v/>
      </c>
      <c r="I311" s="26">
        <f>IFERROR(TRIM(INDEX(Requests!$A311:$AN311,MATCH(Lists!$B$4,Requests!$A$1:$AN$1,0))&amp;""),"")</f>
        <v/>
      </c>
      <c r="J311" s="26">
        <f>IFERROR(TRIM(INDEX(Requests!$A311:$AN311,MATCH(Lists!$B$5,Requests!$A$1:$AN$1,0))&amp;""),"")</f>
        <v/>
      </c>
      <c r="K311" s="26">
        <f>IFERROR(TRIM(INDEX(Requests!$A311:$AN311,MATCH(Lists!$B$6,Requests!$A$1:$AN$1,0))&amp;""),"")</f>
        <v/>
      </c>
      <c r="L311" s="26">
        <f>IFERROR(TRIM(INDEX(Requests!$A311:$AN311,MATCH(Lists!$B$7,Requests!$A$1:$AN$1,0))&amp;""),"")</f>
        <v/>
      </c>
      <c r="M311" s="26">
        <f>IFERROR(TRIM(INDEX(Requests!$A311:$AN311,MATCH(Lists!$B$8,Requests!$A$1:$AN$1,0))&amp;""),"")</f>
        <v/>
      </c>
      <c r="N311" s="26">
        <f>IFERROR(TRIM(INDEX(Requests!$A311:$AN311,MATCH(Lists!$B$9,Requests!$A$1:$AN$1,0))&amp;""),"")</f>
        <v/>
      </c>
      <c r="O311" s="26">
        <f>IFERROR(TRIM(INDEX(Requests!$A311:$AN311,MATCH(Lists!$B$11,Requests!$A$1:$AN$1,0))&amp;""),"")</f>
        <v/>
      </c>
      <c r="P311" s="26">
        <f>IFERROR(TRIM(INDEX(Requests!$A311:$AN311,MATCH(Lists!$B$10,Requests!$A$1:$AN$1,0))&amp;""),"")</f>
        <v/>
      </c>
      <c r="Q311" s="29">
        <f>IF($A311="","",IFERROR(N(INDEX('Your rates'!$C$6:$C$11,MATCH($J311,'Your rates'!$B$6:$B$11,0))),0))</f>
        <v/>
      </c>
      <c r="R311" s="29">
        <f>IF($A311="","",IFERROR(N(INDEX('Your rates'!$C$12:$C$17,MATCH($K311,'Your rates'!$B$12:$B$17,0))),0))</f>
        <v/>
      </c>
      <c r="S311" s="30">
        <f>IF($A311="","",IFERROR(IF(INDEX('Your rates'!$C$18:$C$21,MATCH($M311,'Your rates'!$B$18:$B$21,0))&amp;""="",1,INDEX('Your rates'!$C$18:$C$21,MATCH($M311,'Your rates'!$B$18:$B$21,0))),1))</f>
        <v/>
      </c>
      <c r="T311" s="30">
        <f>IF($A311="","",IFERROR(IF(INDEX('Your rates'!$C$22:$C$25,MATCH($N311,'Your rates'!$B$22:$B$25,0))&amp;""="",1,INDEX('Your rates'!$C$22:$C$25,MATCH($N311,'Your rates'!$B$22:$B$25,0))),1))</f>
        <v/>
      </c>
      <c r="U311" s="30">
        <f>IF($A311="","",IFERROR(IF(INDEX('Your rates'!$C$26:$C$30,MATCH($O311,'Your rates'!$B$26:$B$30,0))&amp;""="",1,INDEX('Your rates'!$C$26:$C$30,MATCH($O311,'Your rates'!$B$26:$B$30,0))),1))</f>
        <v/>
      </c>
      <c r="V311" s="29">
        <f>IF($A311="","",SUMPRODUCT(ISNUMBER(SEARCH('Your rates'!$B$31:$B$36,$P311))*'Your rates'!$C$31:$C$36))</f>
        <v/>
      </c>
    </row>
    <row r="312">
      <c r="A312" s="26">
        <f>IFERROR(TRIM(INDEX(Requests!$A312:$AN312,MATCH(Lists!$B$2,Requests!$A$1:$AN$1,0))&amp;""),"")</f>
        <v/>
      </c>
      <c r="B312" s="26">
        <f>IFERROR(TRIM(INDEX(Requests!$A312:$AN312,MATCH(Lists!$B$3,Requests!$A$1:$AN$1,0))&amp;""),"")</f>
        <v/>
      </c>
      <c r="C312" s="27">
        <f>IF(OR($A312="",$J312="",$K312="",$M312="",$N312="",'Your rates'!$C$5=""),"",ROUND(MAX(N('Your rates'!$C$37),('Your rates'!$C$5+$Q312+$R312)*$S312*$T312*$U312+$V312),2))</f>
        <v/>
      </c>
      <c r="D312" s="27">
        <f>IF(OR($C312="",N('Your rates'!$C$38)=0),"",ROUND($C312*'Your rates'!$C$38,2))</f>
        <v/>
      </c>
      <c r="E312" s="28">
        <f>IF($A312="","",MID(IF($I312=Lists!$B$13,", office or commercial space","")&amp;IF($L312=Lists!$B$14,", size not sure","")&amp;IF($M312=Lists!$B$15,", not cleaned in a while",""),3,200))</f>
        <v/>
      </c>
      <c r="F312" s="28">
        <f>IF($A312="","",MID(IF($J312="",", bedrooms","")&amp;IF($K312="",", bathrooms","")&amp;IF($M312="",", condition","")&amp;IF($N312="",", which clean","")&amp;IF($O312="",", how often",""),3,200))</f>
        <v/>
      </c>
      <c r="G312" s="28">
        <f>IF($A312="","",MID(IF('Your rates'!$C$5="",", base price","")&amp;IF(AND($J312&lt;&gt;"",IFERROR(INDEX('Your rates'!$C$6:$C$11,MATCH($J312,'Your rates'!$B$6:$B$11,0))&amp;"","")=""),", bedrooms","")&amp;IF(AND($K312&lt;&gt;"",IFERROR(INDEX('Your rates'!$C$12:$C$17,MATCH($K312,'Your rates'!$B$12:$B$17,0))&amp;"","")=""),", bathrooms","")&amp;IF(AND($M312&lt;&gt;"",IFERROR(INDEX('Your rates'!$C$18:$C$21,MATCH($M312,'Your rates'!$B$18:$B$21,0))&amp;"","")=""),", condition","")&amp;IF(AND($N312&lt;&gt;"",IFERROR(INDEX('Your rates'!$C$22:$C$25,MATCH($N312,'Your rates'!$B$22:$B$25,0))&amp;"","")=""),", type of clean","")&amp;IF(AND($O312&lt;&gt;"",IFERROR(INDEX('Your rates'!$C$26:$C$30,MATCH($O312,'Your rates'!$B$26:$B$30,0))&amp;"","")=""),", how often",""),3,200))</f>
        <v/>
      </c>
      <c r="H312" s="28">
        <f>IF($A312="","",IF($P312="","",IF(LEN($P312)-LEN(SUBSTITUTE($P312,",",""))+1&gt;SUMPRODUCT(ISNUMBER(SEARCH('Your rates'!$B$31:$B$36,$P312))*1),"Extra not on your list","")))</f>
        <v/>
      </c>
      <c r="I312" s="26">
        <f>IFERROR(TRIM(INDEX(Requests!$A312:$AN312,MATCH(Lists!$B$4,Requests!$A$1:$AN$1,0))&amp;""),"")</f>
        <v/>
      </c>
      <c r="J312" s="26">
        <f>IFERROR(TRIM(INDEX(Requests!$A312:$AN312,MATCH(Lists!$B$5,Requests!$A$1:$AN$1,0))&amp;""),"")</f>
        <v/>
      </c>
      <c r="K312" s="26">
        <f>IFERROR(TRIM(INDEX(Requests!$A312:$AN312,MATCH(Lists!$B$6,Requests!$A$1:$AN$1,0))&amp;""),"")</f>
        <v/>
      </c>
      <c r="L312" s="26">
        <f>IFERROR(TRIM(INDEX(Requests!$A312:$AN312,MATCH(Lists!$B$7,Requests!$A$1:$AN$1,0))&amp;""),"")</f>
        <v/>
      </c>
      <c r="M312" s="26">
        <f>IFERROR(TRIM(INDEX(Requests!$A312:$AN312,MATCH(Lists!$B$8,Requests!$A$1:$AN$1,0))&amp;""),"")</f>
        <v/>
      </c>
      <c r="N312" s="26">
        <f>IFERROR(TRIM(INDEX(Requests!$A312:$AN312,MATCH(Lists!$B$9,Requests!$A$1:$AN$1,0))&amp;""),"")</f>
        <v/>
      </c>
      <c r="O312" s="26">
        <f>IFERROR(TRIM(INDEX(Requests!$A312:$AN312,MATCH(Lists!$B$11,Requests!$A$1:$AN$1,0))&amp;""),"")</f>
        <v/>
      </c>
      <c r="P312" s="26">
        <f>IFERROR(TRIM(INDEX(Requests!$A312:$AN312,MATCH(Lists!$B$10,Requests!$A$1:$AN$1,0))&amp;""),"")</f>
        <v/>
      </c>
      <c r="Q312" s="29">
        <f>IF($A312="","",IFERROR(N(INDEX('Your rates'!$C$6:$C$11,MATCH($J312,'Your rates'!$B$6:$B$11,0))),0))</f>
        <v/>
      </c>
      <c r="R312" s="29">
        <f>IF($A312="","",IFERROR(N(INDEX('Your rates'!$C$12:$C$17,MATCH($K312,'Your rates'!$B$12:$B$17,0))),0))</f>
        <v/>
      </c>
      <c r="S312" s="30">
        <f>IF($A312="","",IFERROR(IF(INDEX('Your rates'!$C$18:$C$21,MATCH($M312,'Your rates'!$B$18:$B$21,0))&amp;""="",1,INDEX('Your rates'!$C$18:$C$21,MATCH($M312,'Your rates'!$B$18:$B$21,0))),1))</f>
        <v/>
      </c>
      <c r="T312" s="30">
        <f>IF($A312="","",IFERROR(IF(INDEX('Your rates'!$C$22:$C$25,MATCH($N312,'Your rates'!$B$22:$B$25,0))&amp;""="",1,INDEX('Your rates'!$C$22:$C$25,MATCH($N312,'Your rates'!$B$22:$B$25,0))),1))</f>
        <v/>
      </c>
      <c r="U312" s="30">
        <f>IF($A312="","",IFERROR(IF(INDEX('Your rates'!$C$26:$C$30,MATCH($O312,'Your rates'!$B$26:$B$30,0))&amp;""="",1,INDEX('Your rates'!$C$26:$C$30,MATCH($O312,'Your rates'!$B$26:$B$30,0))),1))</f>
        <v/>
      </c>
      <c r="V312" s="29">
        <f>IF($A312="","",SUMPRODUCT(ISNUMBER(SEARCH('Your rates'!$B$31:$B$36,$P312))*'Your rates'!$C$31:$C$36))</f>
        <v/>
      </c>
    </row>
    <row r="313">
      <c r="A313" s="26">
        <f>IFERROR(TRIM(INDEX(Requests!$A313:$AN313,MATCH(Lists!$B$2,Requests!$A$1:$AN$1,0))&amp;""),"")</f>
        <v/>
      </c>
      <c r="B313" s="26">
        <f>IFERROR(TRIM(INDEX(Requests!$A313:$AN313,MATCH(Lists!$B$3,Requests!$A$1:$AN$1,0))&amp;""),"")</f>
        <v/>
      </c>
      <c r="C313" s="27">
        <f>IF(OR($A313="",$J313="",$K313="",$M313="",$N313="",'Your rates'!$C$5=""),"",ROUND(MAX(N('Your rates'!$C$37),('Your rates'!$C$5+$Q313+$R313)*$S313*$T313*$U313+$V313),2))</f>
        <v/>
      </c>
      <c r="D313" s="27">
        <f>IF(OR($C313="",N('Your rates'!$C$38)=0),"",ROUND($C313*'Your rates'!$C$38,2))</f>
        <v/>
      </c>
      <c r="E313" s="28">
        <f>IF($A313="","",MID(IF($I313=Lists!$B$13,", office or commercial space","")&amp;IF($L313=Lists!$B$14,", size not sure","")&amp;IF($M313=Lists!$B$15,", not cleaned in a while",""),3,200))</f>
        <v/>
      </c>
      <c r="F313" s="28">
        <f>IF($A313="","",MID(IF($J313="",", bedrooms","")&amp;IF($K313="",", bathrooms","")&amp;IF($M313="",", condition","")&amp;IF($N313="",", which clean","")&amp;IF($O313="",", how often",""),3,200))</f>
        <v/>
      </c>
      <c r="G313" s="28">
        <f>IF($A313="","",MID(IF('Your rates'!$C$5="",", base price","")&amp;IF(AND($J313&lt;&gt;"",IFERROR(INDEX('Your rates'!$C$6:$C$11,MATCH($J313,'Your rates'!$B$6:$B$11,0))&amp;"","")=""),", bedrooms","")&amp;IF(AND($K313&lt;&gt;"",IFERROR(INDEX('Your rates'!$C$12:$C$17,MATCH($K313,'Your rates'!$B$12:$B$17,0))&amp;"","")=""),", bathrooms","")&amp;IF(AND($M313&lt;&gt;"",IFERROR(INDEX('Your rates'!$C$18:$C$21,MATCH($M313,'Your rates'!$B$18:$B$21,0))&amp;"","")=""),", condition","")&amp;IF(AND($N313&lt;&gt;"",IFERROR(INDEX('Your rates'!$C$22:$C$25,MATCH($N313,'Your rates'!$B$22:$B$25,0))&amp;"","")=""),", type of clean","")&amp;IF(AND($O313&lt;&gt;"",IFERROR(INDEX('Your rates'!$C$26:$C$30,MATCH($O313,'Your rates'!$B$26:$B$30,0))&amp;"","")=""),", how often",""),3,200))</f>
        <v/>
      </c>
      <c r="H313" s="28">
        <f>IF($A313="","",IF($P313="","",IF(LEN($P313)-LEN(SUBSTITUTE($P313,",",""))+1&gt;SUMPRODUCT(ISNUMBER(SEARCH('Your rates'!$B$31:$B$36,$P313))*1),"Extra not on your list","")))</f>
        <v/>
      </c>
      <c r="I313" s="26">
        <f>IFERROR(TRIM(INDEX(Requests!$A313:$AN313,MATCH(Lists!$B$4,Requests!$A$1:$AN$1,0))&amp;""),"")</f>
        <v/>
      </c>
      <c r="J313" s="26">
        <f>IFERROR(TRIM(INDEX(Requests!$A313:$AN313,MATCH(Lists!$B$5,Requests!$A$1:$AN$1,0))&amp;""),"")</f>
        <v/>
      </c>
      <c r="K313" s="26">
        <f>IFERROR(TRIM(INDEX(Requests!$A313:$AN313,MATCH(Lists!$B$6,Requests!$A$1:$AN$1,0))&amp;""),"")</f>
        <v/>
      </c>
      <c r="L313" s="26">
        <f>IFERROR(TRIM(INDEX(Requests!$A313:$AN313,MATCH(Lists!$B$7,Requests!$A$1:$AN$1,0))&amp;""),"")</f>
        <v/>
      </c>
      <c r="M313" s="26">
        <f>IFERROR(TRIM(INDEX(Requests!$A313:$AN313,MATCH(Lists!$B$8,Requests!$A$1:$AN$1,0))&amp;""),"")</f>
        <v/>
      </c>
      <c r="N313" s="26">
        <f>IFERROR(TRIM(INDEX(Requests!$A313:$AN313,MATCH(Lists!$B$9,Requests!$A$1:$AN$1,0))&amp;""),"")</f>
        <v/>
      </c>
      <c r="O313" s="26">
        <f>IFERROR(TRIM(INDEX(Requests!$A313:$AN313,MATCH(Lists!$B$11,Requests!$A$1:$AN$1,0))&amp;""),"")</f>
        <v/>
      </c>
      <c r="P313" s="26">
        <f>IFERROR(TRIM(INDEX(Requests!$A313:$AN313,MATCH(Lists!$B$10,Requests!$A$1:$AN$1,0))&amp;""),"")</f>
        <v/>
      </c>
      <c r="Q313" s="29">
        <f>IF($A313="","",IFERROR(N(INDEX('Your rates'!$C$6:$C$11,MATCH($J313,'Your rates'!$B$6:$B$11,0))),0))</f>
        <v/>
      </c>
      <c r="R313" s="29">
        <f>IF($A313="","",IFERROR(N(INDEX('Your rates'!$C$12:$C$17,MATCH($K313,'Your rates'!$B$12:$B$17,0))),0))</f>
        <v/>
      </c>
      <c r="S313" s="30">
        <f>IF($A313="","",IFERROR(IF(INDEX('Your rates'!$C$18:$C$21,MATCH($M313,'Your rates'!$B$18:$B$21,0))&amp;""="",1,INDEX('Your rates'!$C$18:$C$21,MATCH($M313,'Your rates'!$B$18:$B$21,0))),1))</f>
        <v/>
      </c>
      <c r="T313" s="30">
        <f>IF($A313="","",IFERROR(IF(INDEX('Your rates'!$C$22:$C$25,MATCH($N313,'Your rates'!$B$22:$B$25,0))&amp;""="",1,INDEX('Your rates'!$C$22:$C$25,MATCH($N313,'Your rates'!$B$22:$B$25,0))),1))</f>
        <v/>
      </c>
      <c r="U313" s="30">
        <f>IF($A313="","",IFERROR(IF(INDEX('Your rates'!$C$26:$C$30,MATCH($O313,'Your rates'!$B$26:$B$30,0))&amp;""="",1,INDEX('Your rates'!$C$26:$C$30,MATCH($O313,'Your rates'!$B$26:$B$30,0))),1))</f>
        <v/>
      </c>
      <c r="V313" s="29">
        <f>IF($A313="","",SUMPRODUCT(ISNUMBER(SEARCH('Your rates'!$B$31:$B$36,$P313))*'Your rates'!$C$31:$C$36))</f>
        <v/>
      </c>
    </row>
    <row r="314">
      <c r="A314" s="26">
        <f>IFERROR(TRIM(INDEX(Requests!$A314:$AN314,MATCH(Lists!$B$2,Requests!$A$1:$AN$1,0))&amp;""),"")</f>
        <v/>
      </c>
      <c r="B314" s="26">
        <f>IFERROR(TRIM(INDEX(Requests!$A314:$AN314,MATCH(Lists!$B$3,Requests!$A$1:$AN$1,0))&amp;""),"")</f>
        <v/>
      </c>
      <c r="C314" s="27">
        <f>IF(OR($A314="",$J314="",$K314="",$M314="",$N314="",'Your rates'!$C$5=""),"",ROUND(MAX(N('Your rates'!$C$37),('Your rates'!$C$5+$Q314+$R314)*$S314*$T314*$U314+$V314),2))</f>
        <v/>
      </c>
      <c r="D314" s="27">
        <f>IF(OR($C314="",N('Your rates'!$C$38)=0),"",ROUND($C314*'Your rates'!$C$38,2))</f>
        <v/>
      </c>
      <c r="E314" s="28">
        <f>IF($A314="","",MID(IF($I314=Lists!$B$13,", office or commercial space","")&amp;IF($L314=Lists!$B$14,", size not sure","")&amp;IF($M314=Lists!$B$15,", not cleaned in a while",""),3,200))</f>
        <v/>
      </c>
      <c r="F314" s="28">
        <f>IF($A314="","",MID(IF($J314="",", bedrooms","")&amp;IF($K314="",", bathrooms","")&amp;IF($M314="",", condition","")&amp;IF($N314="",", which clean","")&amp;IF($O314="",", how often",""),3,200))</f>
        <v/>
      </c>
      <c r="G314" s="28">
        <f>IF($A314="","",MID(IF('Your rates'!$C$5="",", base price","")&amp;IF(AND($J314&lt;&gt;"",IFERROR(INDEX('Your rates'!$C$6:$C$11,MATCH($J314,'Your rates'!$B$6:$B$11,0))&amp;"","")=""),", bedrooms","")&amp;IF(AND($K314&lt;&gt;"",IFERROR(INDEX('Your rates'!$C$12:$C$17,MATCH($K314,'Your rates'!$B$12:$B$17,0))&amp;"","")=""),", bathrooms","")&amp;IF(AND($M314&lt;&gt;"",IFERROR(INDEX('Your rates'!$C$18:$C$21,MATCH($M314,'Your rates'!$B$18:$B$21,0))&amp;"","")=""),", condition","")&amp;IF(AND($N314&lt;&gt;"",IFERROR(INDEX('Your rates'!$C$22:$C$25,MATCH($N314,'Your rates'!$B$22:$B$25,0))&amp;"","")=""),", type of clean","")&amp;IF(AND($O314&lt;&gt;"",IFERROR(INDEX('Your rates'!$C$26:$C$30,MATCH($O314,'Your rates'!$B$26:$B$30,0))&amp;"","")=""),", how often",""),3,200))</f>
        <v/>
      </c>
      <c r="H314" s="28">
        <f>IF($A314="","",IF($P314="","",IF(LEN($P314)-LEN(SUBSTITUTE($P314,",",""))+1&gt;SUMPRODUCT(ISNUMBER(SEARCH('Your rates'!$B$31:$B$36,$P314))*1),"Extra not on your list","")))</f>
        <v/>
      </c>
      <c r="I314" s="26">
        <f>IFERROR(TRIM(INDEX(Requests!$A314:$AN314,MATCH(Lists!$B$4,Requests!$A$1:$AN$1,0))&amp;""),"")</f>
        <v/>
      </c>
      <c r="J314" s="26">
        <f>IFERROR(TRIM(INDEX(Requests!$A314:$AN314,MATCH(Lists!$B$5,Requests!$A$1:$AN$1,0))&amp;""),"")</f>
        <v/>
      </c>
      <c r="K314" s="26">
        <f>IFERROR(TRIM(INDEX(Requests!$A314:$AN314,MATCH(Lists!$B$6,Requests!$A$1:$AN$1,0))&amp;""),"")</f>
        <v/>
      </c>
      <c r="L314" s="26">
        <f>IFERROR(TRIM(INDEX(Requests!$A314:$AN314,MATCH(Lists!$B$7,Requests!$A$1:$AN$1,0))&amp;""),"")</f>
        <v/>
      </c>
      <c r="M314" s="26">
        <f>IFERROR(TRIM(INDEX(Requests!$A314:$AN314,MATCH(Lists!$B$8,Requests!$A$1:$AN$1,0))&amp;""),"")</f>
        <v/>
      </c>
      <c r="N314" s="26">
        <f>IFERROR(TRIM(INDEX(Requests!$A314:$AN314,MATCH(Lists!$B$9,Requests!$A$1:$AN$1,0))&amp;""),"")</f>
        <v/>
      </c>
      <c r="O314" s="26">
        <f>IFERROR(TRIM(INDEX(Requests!$A314:$AN314,MATCH(Lists!$B$11,Requests!$A$1:$AN$1,0))&amp;""),"")</f>
        <v/>
      </c>
      <c r="P314" s="26">
        <f>IFERROR(TRIM(INDEX(Requests!$A314:$AN314,MATCH(Lists!$B$10,Requests!$A$1:$AN$1,0))&amp;""),"")</f>
        <v/>
      </c>
      <c r="Q314" s="29">
        <f>IF($A314="","",IFERROR(N(INDEX('Your rates'!$C$6:$C$11,MATCH($J314,'Your rates'!$B$6:$B$11,0))),0))</f>
        <v/>
      </c>
      <c r="R314" s="29">
        <f>IF($A314="","",IFERROR(N(INDEX('Your rates'!$C$12:$C$17,MATCH($K314,'Your rates'!$B$12:$B$17,0))),0))</f>
        <v/>
      </c>
      <c r="S314" s="30">
        <f>IF($A314="","",IFERROR(IF(INDEX('Your rates'!$C$18:$C$21,MATCH($M314,'Your rates'!$B$18:$B$21,0))&amp;""="",1,INDEX('Your rates'!$C$18:$C$21,MATCH($M314,'Your rates'!$B$18:$B$21,0))),1))</f>
        <v/>
      </c>
      <c r="T314" s="30">
        <f>IF($A314="","",IFERROR(IF(INDEX('Your rates'!$C$22:$C$25,MATCH($N314,'Your rates'!$B$22:$B$25,0))&amp;""="",1,INDEX('Your rates'!$C$22:$C$25,MATCH($N314,'Your rates'!$B$22:$B$25,0))),1))</f>
        <v/>
      </c>
      <c r="U314" s="30">
        <f>IF($A314="","",IFERROR(IF(INDEX('Your rates'!$C$26:$C$30,MATCH($O314,'Your rates'!$B$26:$B$30,0))&amp;""="",1,INDEX('Your rates'!$C$26:$C$30,MATCH($O314,'Your rates'!$B$26:$B$30,0))),1))</f>
        <v/>
      </c>
      <c r="V314" s="29">
        <f>IF($A314="","",SUMPRODUCT(ISNUMBER(SEARCH('Your rates'!$B$31:$B$36,$P314))*'Your rates'!$C$31:$C$36))</f>
        <v/>
      </c>
    </row>
    <row r="315">
      <c r="A315" s="26">
        <f>IFERROR(TRIM(INDEX(Requests!$A315:$AN315,MATCH(Lists!$B$2,Requests!$A$1:$AN$1,0))&amp;""),"")</f>
        <v/>
      </c>
      <c r="B315" s="26">
        <f>IFERROR(TRIM(INDEX(Requests!$A315:$AN315,MATCH(Lists!$B$3,Requests!$A$1:$AN$1,0))&amp;""),"")</f>
        <v/>
      </c>
      <c r="C315" s="27">
        <f>IF(OR($A315="",$J315="",$K315="",$M315="",$N315="",'Your rates'!$C$5=""),"",ROUND(MAX(N('Your rates'!$C$37),('Your rates'!$C$5+$Q315+$R315)*$S315*$T315*$U315+$V315),2))</f>
        <v/>
      </c>
      <c r="D315" s="27">
        <f>IF(OR($C315="",N('Your rates'!$C$38)=0),"",ROUND($C315*'Your rates'!$C$38,2))</f>
        <v/>
      </c>
      <c r="E315" s="28">
        <f>IF($A315="","",MID(IF($I315=Lists!$B$13,", office or commercial space","")&amp;IF($L315=Lists!$B$14,", size not sure","")&amp;IF($M315=Lists!$B$15,", not cleaned in a while",""),3,200))</f>
        <v/>
      </c>
      <c r="F315" s="28">
        <f>IF($A315="","",MID(IF($J315="",", bedrooms","")&amp;IF($K315="",", bathrooms","")&amp;IF($M315="",", condition","")&amp;IF($N315="",", which clean","")&amp;IF($O315="",", how often",""),3,200))</f>
        <v/>
      </c>
      <c r="G315" s="28">
        <f>IF($A315="","",MID(IF('Your rates'!$C$5="",", base price","")&amp;IF(AND($J315&lt;&gt;"",IFERROR(INDEX('Your rates'!$C$6:$C$11,MATCH($J315,'Your rates'!$B$6:$B$11,0))&amp;"","")=""),", bedrooms","")&amp;IF(AND($K315&lt;&gt;"",IFERROR(INDEX('Your rates'!$C$12:$C$17,MATCH($K315,'Your rates'!$B$12:$B$17,0))&amp;"","")=""),", bathrooms","")&amp;IF(AND($M315&lt;&gt;"",IFERROR(INDEX('Your rates'!$C$18:$C$21,MATCH($M315,'Your rates'!$B$18:$B$21,0))&amp;"","")=""),", condition","")&amp;IF(AND($N315&lt;&gt;"",IFERROR(INDEX('Your rates'!$C$22:$C$25,MATCH($N315,'Your rates'!$B$22:$B$25,0))&amp;"","")=""),", type of clean","")&amp;IF(AND($O315&lt;&gt;"",IFERROR(INDEX('Your rates'!$C$26:$C$30,MATCH($O315,'Your rates'!$B$26:$B$30,0))&amp;"","")=""),", how often",""),3,200))</f>
        <v/>
      </c>
      <c r="H315" s="28">
        <f>IF($A315="","",IF($P315="","",IF(LEN($P315)-LEN(SUBSTITUTE($P315,",",""))+1&gt;SUMPRODUCT(ISNUMBER(SEARCH('Your rates'!$B$31:$B$36,$P315))*1),"Extra not on your list","")))</f>
        <v/>
      </c>
      <c r="I315" s="26">
        <f>IFERROR(TRIM(INDEX(Requests!$A315:$AN315,MATCH(Lists!$B$4,Requests!$A$1:$AN$1,0))&amp;""),"")</f>
        <v/>
      </c>
      <c r="J315" s="26">
        <f>IFERROR(TRIM(INDEX(Requests!$A315:$AN315,MATCH(Lists!$B$5,Requests!$A$1:$AN$1,0))&amp;""),"")</f>
        <v/>
      </c>
      <c r="K315" s="26">
        <f>IFERROR(TRIM(INDEX(Requests!$A315:$AN315,MATCH(Lists!$B$6,Requests!$A$1:$AN$1,0))&amp;""),"")</f>
        <v/>
      </c>
      <c r="L315" s="26">
        <f>IFERROR(TRIM(INDEX(Requests!$A315:$AN315,MATCH(Lists!$B$7,Requests!$A$1:$AN$1,0))&amp;""),"")</f>
        <v/>
      </c>
      <c r="M315" s="26">
        <f>IFERROR(TRIM(INDEX(Requests!$A315:$AN315,MATCH(Lists!$B$8,Requests!$A$1:$AN$1,0))&amp;""),"")</f>
        <v/>
      </c>
      <c r="N315" s="26">
        <f>IFERROR(TRIM(INDEX(Requests!$A315:$AN315,MATCH(Lists!$B$9,Requests!$A$1:$AN$1,0))&amp;""),"")</f>
        <v/>
      </c>
      <c r="O315" s="26">
        <f>IFERROR(TRIM(INDEX(Requests!$A315:$AN315,MATCH(Lists!$B$11,Requests!$A$1:$AN$1,0))&amp;""),"")</f>
        <v/>
      </c>
      <c r="P315" s="26">
        <f>IFERROR(TRIM(INDEX(Requests!$A315:$AN315,MATCH(Lists!$B$10,Requests!$A$1:$AN$1,0))&amp;""),"")</f>
        <v/>
      </c>
      <c r="Q315" s="29">
        <f>IF($A315="","",IFERROR(N(INDEX('Your rates'!$C$6:$C$11,MATCH($J315,'Your rates'!$B$6:$B$11,0))),0))</f>
        <v/>
      </c>
      <c r="R315" s="29">
        <f>IF($A315="","",IFERROR(N(INDEX('Your rates'!$C$12:$C$17,MATCH($K315,'Your rates'!$B$12:$B$17,0))),0))</f>
        <v/>
      </c>
      <c r="S315" s="30">
        <f>IF($A315="","",IFERROR(IF(INDEX('Your rates'!$C$18:$C$21,MATCH($M315,'Your rates'!$B$18:$B$21,0))&amp;""="",1,INDEX('Your rates'!$C$18:$C$21,MATCH($M315,'Your rates'!$B$18:$B$21,0))),1))</f>
        <v/>
      </c>
      <c r="T315" s="30">
        <f>IF($A315="","",IFERROR(IF(INDEX('Your rates'!$C$22:$C$25,MATCH($N315,'Your rates'!$B$22:$B$25,0))&amp;""="",1,INDEX('Your rates'!$C$22:$C$25,MATCH($N315,'Your rates'!$B$22:$B$25,0))),1))</f>
        <v/>
      </c>
      <c r="U315" s="30">
        <f>IF($A315="","",IFERROR(IF(INDEX('Your rates'!$C$26:$C$30,MATCH($O315,'Your rates'!$B$26:$B$30,0))&amp;""="",1,INDEX('Your rates'!$C$26:$C$30,MATCH($O315,'Your rates'!$B$26:$B$30,0))),1))</f>
        <v/>
      </c>
      <c r="V315" s="29">
        <f>IF($A315="","",SUMPRODUCT(ISNUMBER(SEARCH('Your rates'!$B$31:$B$36,$P315))*'Your rates'!$C$31:$C$36))</f>
        <v/>
      </c>
    </row>
    <row r="316">
      <c r="A316" s="26">
        <f>IFERROR(TRIM(INDEX(Requests!$A316:$AN316,MATCH(Lists!$B$2,Requests!$A$1:$AN$1,0))&amp;""),"")</f>
        <v/>
      </c>
      <c r="B316" s="26">
        <f>IFERROR(TRIM(INDEX(Requests!$A316:$AN316,MATCH(Lists!$B$3,Requests!$A$1:$AN$1,0))&amp;""),"")</f>
        <v/>
      </c>
      <c r="C316" s="27">
        <f>IF(OR($A316="",$J316="",$K316="",$M316="",$N316="",'Your rates'!$C$5=""),"",ROUND(MAX(N('Your rates'!$C$37),('Your rates'!$C$5+$Q316+$R316)*$S316*$T316*$U316+$V316),2))</f>
        <v/>
      </c>
      <c r="D316" s="27">
        <f>IF(OR($C316="",N('Your rates'!$C$38)=0),"",ROUND($C316*'Your rates'!$C$38,2))</f>
        <v/>
      </c>
      <c r="E316" s="28">
        <f>IF($A316="","",MID(IF($I316=Lists!$B$13,", office or commercial space","")&amp;IF($L316=Lists!$B$14,", size not sure","")&amp;IF($M316=Lists!$B$15,", not cleaned in a while",""),3,200))</f>
        <v/>
      </c>
      <c r="F316" s="28">
        <f>IF($A316="","",MID(IF($J316="",", bedrooms","")&amp;IF($K316="",", bathrooms","")&amp;IF($M316="",", condition","")&amp;IF($N316="",", which clean","")&amp;IF($O316="",", how often",""),3,200))</f>
        <v/>
      </c>
      <c r="G316" s="28">
        <f>IF($A316="","",MID(IF('Your rates'!$C$5="",", base price","")&amp;IF(AND($J316&lt;&gt;"",IFERROR(INDEX('Your rates'!$C$6:$C$11,MATCH($J316,'Your rates'!$B$6:$B$11,0))&amp;"","")=""),", bedrooms","")&amp;IF(AND($K316&lt;&gt;"",IFERROR(INDEX('Your rates'!$C$12:$C$17,MATCH($K316,'Your rates'!$B$12:$B$17,0))&amp;"","")=""),", bathrooms","")&amp;IF(AND($M316&lt;&gt;"",IFERROR(INDEX('Your rates'!$C$18:$C$21,MATCH($M316,'Your rates'!$B$18:$B$21,0))&amp;"","")=""),", condition","")&amp;IF(AND($N316&lt;&gt;"",IFERROR(INDEX('Your rates'!$C$22:$C$25,MATCH($N316,'Your rates'!$B$22:$B$25,0))&amp;"","")=""),", type of clean","")&amp;IF(AND($O316&lt;&gt;"",IFERROR(INDEX('Your rates'!$C$26:$C$30,MATCH($O316,'Your rates'!$B$26:$B$30,0))&amp;"","")=""),", how often",""),3,200))</f>
        <v/>
      </c>
      <c r="H316" s="28">
        <f>IF($A316="","",IF($P316="","",IF(LEN($P316)-LEN(SUBSTITUTE($P316,",",""))+1&gt;SUMPRODUCT(ISNUMBER(SEARCH('Your rates'!$B$31:$B$36,$P316))*1),"Extra not on your list","")))</f>
        <v/>
      </c>
      <c r="I316" s="26">
        <f>IFERROR(TRIM(INDEX(Requests!$A316:$AN316,MATCH(Lists!$B$4,Requests!$A$1:$AN$1,0))&amp;""),"")</f>
        <v/>
      </c>
      <c r="J316" s="26">
        <f>IFERROR(TRIM(INDEX(Requests!$A316:$AN316,MATCH(Lists!$B$5,Requests!$A$1:$AN$1,0))&amp;""),"")</f>
        <v/>
      </c>
      <c r="K316" s="26">
        <f>IFERROR(TRIM(INDEX(Requests!$A316:$AN316,MATCH(Lists!$B$6,Requests!$A$1:$AN$1,0))&amp;""),"")</f>
        <v/>
      </c>
      <c r="L316" s="26">
        <f>IFERROR(TRIM(INDEX(Requests!$A316:$AN316,MATCH(Lists!$B$7,Requests!$A$1:$AN$1,0))&amp;""),"")</f>
        <v/>
      </c>
      <c r="M316" s="26">
        <f>IFERROR(TRIM(INDEX(Requests!$A316:$AN316,MATCH(Lists!$B$8,Requests!$A$1:$AN$1,0))&amp;""),"")</f>
        <v/>
      </c>
      <c r="N316" s="26">
        <f>IFERROR(TRIM(INDEX(Requests!$A316:$AN316,MATCH(Lists!$B$9,Requests!$A$1:$AN$1,0))&amp;""),"")</f>
        <v/>
      </c>
      <c r="O316" s="26">
        <f>IFERROR(TRIM(INDEX(Requests!$A316:$AN316,MATCH(Lists!$B$11,Requests!$A$1:$AN$1,0))&amp;""),"")</f>
        <v/>
      </c>
      <c r="P316" s="26">
        <f>IFERROR(TRIM(INDEX(Requests!$A316:$AN316,MATCH(Lists!$B$10,Requests!$A$1:$AN$1,0))&amp;""),"")</f>
        <v/>
      </c>
      <c r="Q316" s="29">
        <f>IF($A316="","",IFERROR(N(INDEX('Your rates'!$C$6:$C$11,MATCH($J316,'Your rates'!$B$6:$B$11,0))),0))</f>
        <v/>
      </c>
      <c r="R316" s="29">
        <f>IF($A316="","",IFERROR(N(INDEX('Your rates'!$C$12:$C$17,MATCH($K316,'Your rates'!$B$12:$B$17,0))),0))</f>
        <v/>
      </c>
      <c r="S316" s="30">
        <f>IF($A316="","",IFERROR(IF(INDEX('Your rates'!$C$18:$C$21,MATCH($M316,'Your rates'!$B$18:$B$21,0))&amp;""="",1,INDEX('Your rates'!$C$18:$C$21,MATCH($M316,'Your rates'!$B$18:$B$21,0))),1))</f>
        <v/>
      </c>
      <c r="T316" s="30">
        <f>IF($A316="","",IFERROR(IF(INDEX('Your rates'!$C$22:$C$25,MATCH($N316,'Your rates'!$B$22:$B$25,0))&amp;""="",1,INDEX('Your rates'!$C$22:$C$25,MATCH($N316,'Your rates'!$B$22:$B$25,0))),1))</f>
        <v/>
      </c>
      <c r="U316" s="30">
        <f>IF($A316="","",IFERROR(IF(INDEX('Your rates'!$C$26:$C$30,MATCH($O316,'Your rates'!$B$26:$B$30,0))&amp;""="",1,INDEX('Your rates'!$C$26:$C$30,MATCH($O316,'Your rates'!$B$26:$B$30,0))),1))</f>
        <v/>
      </c>
      <c r="V316" s="29">
        <f>IF($A316="","",SUMPRODUCT(ISNUMBER(SEARCH('Your rates'!$B$31:$B$36,$P316))*'Your rates'!$C$31:$C$36))</f>
        <v/>
      </c>
    </row>
    <row r="317">
      <c r="A317" s="26">
        <f>IFERROR(TRIM(INDEX(Requests!$A317:$AN317,MATCH(Lists!$B$2,Requests!$A$1:$AN$1,0))&amp;""),"")</f>
        <v/>
      </c>
      <c r="B317" s="26">
        <f>IFERROR(TRIM(INDEX(Requests!$A317:$AN317,MATCH(Lists!$B$3,Requests!$A$1:$AN$1,0))&amp;""),"")</f>
        <v/>
      </c>
      <c r="C317" s="27">
        <f>IF(OR($A317="",$J317="",$K317="",$M317="",$N317="",'Your rates'!$C$5=""),"",ROUND(MAX(N('Your rates'!$C$37),('Your rates'!$C$5+$Q317+$R317)*$S317*$T317*$U317+$V317),2))</f>
        <v/>
      </c>
      <c r="D317" s="27">
        <f>IF(OR($C317="",N('Your rates'!$C$38)=0),"",ROUND($C317*'Your rates'!$C$38,2))</f>
        <v/>
      </c>
      <c r="E317" s="28">
        <f>IF($A317="","",MID(IF($I317=Lists!$B$13,", office or commercial space","")&amp;IF($L317=Lists!$B$14,", size not sure","")&amp;IF($M317=Lists!$B$15,", not cleaned in a while",""),3,200))</f>
        <v/>
      </c>
      <c r="F317" s="28">
        <f>IF($A317="","",MID(IF($J317="",", bedrooms","")&amp;IF($K317="",", bathrooms","")&amp;IF($M317="",", condition","")&amp;IF($N317="",", which clean","")&amp;IF($O317="",", how often",""),3,200))</f>
        <v/>
      </c>
      <c r="G317" s="28">
        <f>IF($A317="","",MID(IF('Your rates'!$C$5="",", base price","")&amp;IF(AND($J317&lt;&gt;"",IFERROR(INDEX('Your rates'!$C$6:$C$11,MATCH($J317,'Your rates'!$B$6:$B$11,0))&amp;"","")=""),", bedrooms","")&amp;IF(AND($K317&lt;&gt;"",IFERROR(INDEX('Your rates'!$C$12:$C$17,MATCH($K317,'Your rates'!$B$12:$B$17,0))&amp;"","")=""),", bathrooms","")&amp;IF(AND($M317&lt;&gt;"",IFERROR(INDEX('Your rates'!$C$18:$C$21,MATCH($M317,'Your rates'!$B$18:$B$21,0))&amp;"","")=""),", condition","")&amp;IF(AND($N317&lt;&gt;"",IFERROR(INDEX('Your rates'!$C$22:$C$25,MATCH($N317,'Your rates'!$B$22:$B$25,0))&amp;"","")=""),", type of clean","")&amp;IF(AND($O317&lt;&gt;"",IFERROR(INDEX('Your rates'!$C$26:$C$30,MATCH($O317,'Your rates'!$B$26:$B$30,0))&amp;"","")=""),", how often",""),3,200))</f>
        <v/>
      </c>
      <c r="H317" s="28">
        <f>IF($A317="","",IF($P317="","",IF(LEN($P317)-LEN(SUBSTITUTE($P317,",",""))+1&gt;SUMPRODUCT(ISNUMBER(SEARCH('Your rates'!$B$31:$B$36,$P317))*1),"Extra not on your list","")))</f>
        <v/>
      </c>
      <c r="I317" s="26">
        <f>IFERROR(TRIM(INDEX(Requests!$A317:$AN317,MATCH(Lists!$B$4,Requests!$A$1:$AN$1,0))&amp;""),"")</f>
        <v/>
      </c>
      <c r="J317" s="26">
        <f>IFERROR(TRIM(INDEX(Requests!$A317:$AN317,MATCH(Lists!$B$5,Requests!$A$1:$AN$1,0))&amp;""),"")</f>
        <v/>
      </c>
      <c r="K317" s="26">
        <f>IFERROR(TRIM(INDEX(Requests!$A317:$AN317,MATCH(Lists!$B$6,Requests!$A$1:$AN$1,0))&amp;""),"")</f>
        <v/>
      </c>
      <c r="L317" s="26">
        <f>IFERROR(TRIM(INDEX(Requests!$A317:$AN317,MATCH(Lists!$B$7,Requests!$A$1:$AN$1,0))&amp;""),"")</f>
        <v/>
      </c>
      <c r="M317" s="26">
        <f>IFERROR(TRIM(INDEX(Requests!$A317:$AN317,MATCH(Lists!$B$8,Requests!$A$1:$AN$1,0))&amp;""),"")</f>
        <v/>
      </c>
      <c r="N317" s="26">
        <f>IFERROR(TRIM(INDEX(Requests!$A317:$AN317,MATCH(Lists!$B$9,Requests!$A$1:$AN$1,0))&amp;""),"")</f>
        <v/>
      </c>
      <c r="O317" s="26">
        <f>IFERROR(TRIM(INDEX(Requests!$A317:$AN317,MATCH(Lists!$B$11,Requests!$A$1:$AN$1,0))&amp;""),"")</f>
        <v/>
      </c>
      <c r="P317" s="26">
        <f>IFERROR(TRIM(INDEX(Requests!$A317:$AN317,MATCH(Lists!$B$10,Requests!$A$1:$AN$1,0))&amp;""),"")</f>
        <v/>
      </c>
      <c r="Q317" s="29">
        <f>IF($A317="","",IFERROR(N(INDEX('Your rates'!$C$6:$C$11,MATCH($J317,'Your rates'!$B$6:$B$11,0))),0))</f>
        <v/>
      </c>
      <c r="R317" s="29">
        <f>IF($A317="","",IFERROR(N(INDEX('Your rates'!$C$12:$C$17,MATCH($K317,'Your rates'!$B$12:$B$17,0))),0))</f>
        <v/>
      </c>
      <c r="S317" s="30">
        <f>IF($A317="","",IFERROR(IF(INDEX('Your rates'!$C$18:$C$21,MATCH($M317,'Your rates'!$B$18:$B$21,0))&amp;""="",1,INDEX('Your rates'!$C$18:$C$21,MATCH($M317,'Your rates'!$B$18:$B$21,0))),1))</f>
        <v/>
      </c>
      <c r="T317" s="30">
        <f>IF($A317="","",IFERROR(IF(INDEX('Your rates'!$C$22:$C$25,MATCH($N317,'Your rates'!$B$22:$B$25,0))&amp;""="",1,INDEX('Your rates'!$C$22:$C$25,MATCH($N317,'Your rates'!$B$22:$B$25,0))),1))</f>
        <v/>
      </c>
      <c r="U317" s="30">
        <f>IF($A317="","",IFERROR(IF(INDEX('Your rates'!$C$26:$C$30,MATCH($O317,'Your rates'!$B$26:$B$30,0))&amp;""="",1,INDEX('Your rates'!$C$26:$C$30,MATCH($O317,'Your rates'!$B$26:$B$30,0))),1))</f>
        <v/>
      </c>
      <c r="V317" s="29">
        <f>IF($A317="","",SUMPRODUCT(ISNUMBER(SEARCH('Your rates'!$B$31:$B$36,$P317))*'Your rates'!$C$31:$C$36))</f>
        <v/>
      </c>
    </row>
    <row r="318">
      <c r="A318" s="26">
        <f>IFERROR(TRIM(INDEX(Requests!$A318:$AN318,MATCH(Lists!$B$2,Requests!$A$1:$AN$1,0))&amp;""),"")</f>
        <v/>
      </c>
      <c r="B318" s="26">
        <f>IFERROR(TRIM(INDEX(Requests!$A318:$AN318,MATCH(Lists!$B$3,Requests!$A$1:$AN$1,0))&amp;""),"")</f>
        <v/>
      </c>
      <c r="C318" s="27">
        <f>IF(OR($A318="",$J318="",$K318="",$M318="",$N318="",'Your rates'!$C$5=""),"",ROUND(MAX(N('Your rates'!$C$37),('Your rates'!$C$5+$Q318+$R318)*$S318*$T318*$U318+$V318),2))</f>
        <v/>
      </c>
      <c r="D318" s="27">
        <f>IF(OR($C318="",N('Your rates'!$C$38)=0),"",ROUND($C318*'Your rates'!$C$38,2))</f>
        <v/>
      </c>
      <c r="E318" s="28">
        <f>IF($A318="","",MID(IF($I318=Lists!$B$13,", office or commercial space","")&amp;IF($L318=Lists!$B$14,", size not sure","")&amp;IF($M318=Lists!$B$15,", not cleaned in a while",""),3,200))</f>
        <v/>
      </c>
      <c r="F318" s="28">
        <f>IF($A318="","",MID(IF($J318="",", bedrooms","")&amp;IF($K318="",", bathrooms","")&amp;IF($M318="",", condition","")&amp;IF($N318="",", which clean","")&amp;IF($O318="",", how often",""),3,200))</f>
        <v/>
      </c>
      <c r="G318" s="28">
        <f>IF($A318="","",MID(IF('Your rates'!$C$5="",", base price","")&amp;IF(AND($J318&lt;&gt;"",IFERROR(INDEX('Your rates'!$C$6:$C$11,MATCH($J318,'Your rates'!$B$6:$B$11,0))&amp;"","")=""),", bedrooms","")&amp;IF(AND($K318&lt;&gt;"",IFERROR(INDEX('Your rates'!$C$12:$C$17,MATCH($K318,'Your rates'!$B$12:$B$17,0))&amp;"","")=""),", bathrooms","")&amp;IF(AND($M318&lt;&gt;"",IFERROR(INDEX('Your rates'!$C$18:$C$21,MATCH($M318,'Your rates'!$B$18:$B$21,0))&amp;"","")=""),", condition","")&amp;IF(AND($N318&lt;&gt;"",IFERROR(INDEX('Your rates'!$C$22:$C$25,MATCH($N318,'Your rates'!$B$22:$B$25,0))&amp;"","")=""),", type of clean","")&amp;IF(AND($O318&lt;&gt;"",IFERROR(INDEX('Your rates'!$C$26:$C$30,MATCH($O318,'Your rates'!$B$26:$B$30,0))&amp;"","")=""),", how often",""),3,200))</f>
        <v/>
      </c>
      <c r="H318" s="28">
        <f>IF($A318="","",IF($P318="","",IF(LEN($P318)-LEN(SUBSTITUTE($P318,",",""))+1&gt;SUMPRODUCT(ISNUMBER(SEARCH('Your rates'!$B$31:$B$36,$P318))*1),"Extra not on your list","")))</f>
        <v/>
      </c>
      <c r="I318" s="26">
        <f>IFERROR(TRIM(INDEX(Requests!$A318:$AN318,MATCH(Lists!$B$4,Requests!$A$1:$AN$1,0))&amp;""),"")</f>
        <v/>
      </c>
      <c r="J318" s="26">
        <f>IFERROR(TRIM(INDEX(Requests!$A318:$AN318,MATCH(Lists!$B$5,Requests!$A$1:$AN$1,0))&amp;""),"")</f>
        <v/>
      </c>
      <c r="K318" s="26">
        <f>IFERROR(TRIM(INDEX(Requests!$A318:$AN318,MATCH(Lists!$B$6,Requests!$A$1:$AN$1,0))&amp;""),"")</f>
        <v/>
      </c>
      <c r="L318" s="26">
        <f>IFERROR(TRIM(INDEX(Requests!$A318:$AN318,MATCH(Lists!$B$7,Requests!$A$1:$AN$1,0))&amp;""),"")</f>
        <v/>
      </c>
      <c r="M318" s="26">
        <f>IFERROR(TRIM(INDEX(Requests!$A318:$AN318,MATCH(Lists!$B$8,Requests!$A$1:$AN$1,0))&amp;""),"")</f>
        <v/>
      </c>
      <c r="N318" s="26">
        <f>IFERROR(TRIM(INDEX(Requests!$A318:$AN318,MATCH(Lists!$B$9,Requests!$A$1:$AN$1,0))&amp;""),"")</f>
        <v/>
      </c>
      <c r="O318" s="26">
        <f>IFERROR(TRIM(INDEX(Requests!$A318:$AN318,MATCH(Lists!$B$11,Requests!$A$1:$AN$1,0))&amp;""),"")</f>
        <v/>
      </c>
      <c r="P318" s="26">
        <f>IFERROR(TRIM(INDEX(Requests!$A318:$AN318,MATCH(Lists!$B$10,Requests!$A$1:$AN$1,0))&amp;""),"")</f>
        <v/>
      </c>
      <c r="Q318" s="29">
        <f>IF($A318="","",IFERROR(N(INDEX('Your rates'!$C$6:$C$11,MATCH($J318,'Your rates'!$B$6:$B$11,0))),0))</f>
        <v/>
      </c>
      <c r="R318" s="29">
        <f>IF($A318="","",IFERROR(N(INDEX('Your rates'!$C$12:$C$17,MATCH($K318,'Your rates'!$B$12:$B$17,0))),0))</f>
        <v/>
      </c>
      <c r="S318" s="30">
        <f>IF($A318="","",IFERROR(IF(INDEX('Your rates'!$C$18:$C$21,MATCH($M318,'Your rates'!$B$18:$B$21,0))&amp;""="",1,INDEX('Your rates'!$C$18:$C$21,MATCH($M318,'Your rates'!$B$18:$B$21,0))),1))</f>
        <v/>
      </c>
      <c r="T318" s="30">
        <f>IF($A318="","",IFERROR(IF(INDEX('Your rates'!$C$22:$C$25,MATCH($N318,'Your rates'!$B$22:$B$25,0))&amp;""="",1,INDEX('Your rates'!$C$22:$C$25,MATCH($N318,'Your rates'!$B$22:$B$25,0))),1))</f>
        <v/>
      </c>
      <c r="U318" s="30">
        <f>IF($A318="","",IFERROR(IF(INDEX('Your rates'!$C$26:$C$30,MATCH($O318,'Your rates'!$B$26:$B$30,0))&amp;""="",1,INDEX('Your rates'!$C$26:$C$30,MATCH($O318,'Your rates'!$B$26:$B$30,0))),1))</f>
        <v/>
      </c>
      <c r="V318" s="29">
        <f>IF($A318="","",SUMPRODUCT(ISNUMBER(SEARCH('Your rates'!$B$31:$B$36,$P318))*'Your rates'!$C$31:$C$36))</f>
        <v/>
      </c>
    </row>
    <row r="319">
      <c r="A319" s="26">
        <f>IFERROR(TRIM(INDEX(Requests!$A319:$AN319,MATCH(Lists!$B$2,Requests!$A$1:$AN$1,0))&amp;""),"")</f>
        <v/>
      </c>
      <c r="B319" s="26">
        <f>IFERROR(TRIM(INDEX(Requests!$A319:$AN319,MATCH(Lists!$B$3,Requests!$A$1:$AN$1,0))&amp;""),"")</f>
        <v/>
      </c>
      <c r="C319" s="27">
        <f>IF(OR($A319="",$J319="",$K319="",$M319="",$N319="",'Your rates'!$C$5=""),"",ROUND(MAX(N('Your rates'!$C$37),('Your rates'!$C$5+$Q319+$R319)*$S319*$T319*$U319+$V319),2))</f>
        <v/>
      </c>
      <c r="D319" s="27">
        <f>IF(OR($C319="",N('Your rates'!$C$38)=0),"",ROUND($C319*'Your rates'!$C$38,2))</f>
        <v/>
      </c>
      <c r="E319" s="28">
        <f>IF($A319="","",MID(IF($I319=Lists!$B$13,", office or commercial space","")&amp;IF($L319=Lists!$B$14,", size not sure","")&amp;IF($M319=Lists!$B$15,", not cleaned in a while",""),3,200))</f>
        <v/>
      </c>
      <c r="F319" s="28">
        <f>IF($A319="","",MID(IF($J319="",", bedrooms","")&amp;IF($K319="",", bathrooms","")&amp;IF($M319="",", condition","")&amp;IF($N319="",", which clean","")&amp;IF($O319="",", how often",""),3,200))</f>
        <v/>
      </c>
      <c r="G319" s="28">
        <f>IF($A319="","",MID(IF('Your rates'!$C$5="",", base price","")&amp;IF(AND($J319&lt;&gt;"",IFERROR(INDEX('Your rates'!$C$6:$C$11,MATCH($J319,'Your rates'!$B$6:$B$11,0))&amp;"","")=""),", bedrooms","")&amp;IF(AND($K319&lt;&gt;"",IFERROR(INDEX('Your rates'!$C$12:$C$17,MATCH($K319,'Your rates'!$B$12:$B$17,0))&amp;"","")=""),", bathrooms","")&amp;IF(AND($M319&lt;&gt;"",IFERROR(INDEX('Your rates'!$C$18:$C$21,MATCH($M319,'Your rates'!$B$18:$B$21,0))&amp;"","")=""),", condition","")&amp;IF(AND($N319&lt;&gt;"",IFERROR(INDEX('Your rates'!$C$22:$C$25,MATCH($N319,'Your rates'!$B$22:$B$25,0))&amp;"","")=""),", type of clean","")&amp;IF(AND($O319&lt;&gt;"",IFERROR(INDEX('Your rates'!$C$26:$C$30,MATCH($O319,'Your rates'!$B$26:$B$30,0))&amp;"","")=""),", how often",""),3,200))</f>
        <v/>
      </c>
      <c r="H319" s="28">
        <f>IF($A319="","",IF($P319="","",IF(LEN($P319)-LEN(SUBSTITUTE($P319,",",""))+1&gt;SUMPRODUCT(ISNUMBER(SEARCH('Your rates'!$B$31:$B$36,$P319))*1),"Extra not on your list","")))</f>
        <v/>
      </c>
      <c r="I319" s="26">
        <f>IFERROR(TRIM(INDEX(Requests!$A319:$AN319,MATCH(Lists!$B$4,Requests!$A$1:$AN$1,0))&amp;""),"")</f>
        <v/>
      </c>
      <c r="J319" s="26">
        <f>IFERROR(TRIM(INDEX(Requests!$A319:$AN319,MATCH(Lists!$B$5,Requests!$A$1:$AN$1,0))&amp;""),"")</f>
        <v/>
      </c>
      <c r="K319" s="26">
        <f>IFERROR(TRIM(INDEX(Requests!$A319:$AN319,MATCH(Lists!$B$6,Requests!$A$1:$AN$1,0))&amp;""),"")</f>
        <v/>
      </c>
      <c r="L319" s="26">
        <f>IFERROR(TRIM(INDEX(Requests!$A319:$AN319,MATCH(Lists!$B$7,Requests!$A$1:$AN$1,0))&amp;""),"")</f>
        <v/>
      </c>
      <c r="M319" s="26">
        <f>IFERROR(TRIM(INDEX(Requests!$A319:$AN319,MATCH(Lists!$B$8,Requests!$A$1:$AN$1,0))&amp;""),"")</f>
        <v/>
      </c>
      <c r="N319" s="26">
        <f>IFERROR(TRIM(INDEX(Requests!$A319:$AN319,MATCH(Lists!$B$9,Requests!$A$1:$AN$1,0))&amp;""),"")</f>
        <v/>
      </c>
      <c r="O319" s="26">
        <f>IFERROR(TRIM(INDEX(Requests!$A319:$AN319,MATCH(Lists!$B$11,Requests!$A$1:$AN$1,0))&amp;""),"")</f>
        <v/>
      </c>
      <c r="P319" s="26">
        <f>IFERROR(TRIM(INDEX(Requests!$A319:$AN319,MATCH(Lists!$B$10,Requests!$A$1:$AN$1,0))&amp;""),"")</f>
        <v/>
      </c>
      <c r="Q319" s="29">
        <f>IF($A319="","",IFERROR(N(INDEX('Your rates'!$C$6:$C$11,MATCH($J319,'Your rates'!$B$6:$B$11,0))),0))</f>
        <v/>
      </c>
      <c r="R319" s="29">
        <f>IF($A319="","",IFERROR(N(INDEX('Your rates'!$C$12:$C$17,MATCH($K319,'Your rates'!$B$12:$B$17,0))),0))</f>
        <v/>
      </c>
      <c r="S319" s="30">
        <f>IF($A319="","",IFERROR(IF(INDEX('Your rates'!$C$18:$C$21,MATCH($M319,'Your rates'!$B$18:$B$21,0))&amp;""="",1,INDEX('Your rates'!$C$18:$C$21,MATCH($M319,'Your rates'!$B$18:$B$21,0))),1))</f>
        <v/>
      </c>
      <c r="T319" s="30">
        <f>IF($A319="","",IFERROR(IF(INDEX('Your rates'!$C$22:$C$25,MATCH($N319,'Your rates'!$B$22:$B$25,0))&amp;""="",1,INDEX('Your rates'!$C$22:$C$25,MATCH($N319,'Your rates'!$B$22:$B$25,0))),1))</f>
        <v/>
      </c>
      <c r="U319" s="30">
        <f>IF($A319="","",IFERROR(IF(INDEX('Your rates'!$C$26:$C$30,MATCH($O319,'Your rates'!$B$26:$B$30,0))&amp;""="",1,INDEX('Your rates'!$C$26:$C$30,MATCH($O319,'Your rates'!$B$26:$B$30,0))),1))</f>
        <v/>
      </c>
      <c r="V319" s="29">
        <f>IF($A319="","",SUMPRODUCT(ISNUMBER(SEARCH('Your rates'!$B$31:$B$36,$P319))*'Your rates'!$C$31:$C$36))</f>
        <v/>
      </c>
    </row>
    <row r="320">
      <c r="A320" s="26">
        <f>IFERROR(TRIM(INDEX(Requests!$A320:$AN320,MATCH(Lists!$B$2,Requests!$A$1:$AN$1,0))&amp;""),"")</f>
        <v/>
      </c>
      <c r="B320" s="26">
        <f>IFERROR(TRIM(INDEX(Requests!$A320:$AN320,MATCH(Lists!$B$3,Requests!$A$1:$AN$1,0))&amp;""),"")</f>
        <v/>
      </c>
      <c r="C320" s="27">
        <f>IF(OR($A320="",$J320="",$K320="",$M320="",$N320="",'Your rates'!$C$5=""),"",ROUND(MAX(N('Your rates'!$C$37),('Your rates'!$C$5+$Q320+$R320)*$S320*$T320*$U320+$V320),2))</f>
        <v/>
      </c>
      <c r="D320" s="27">
        <f>IF(OR($C320="",N('Your rates'!$C$38)=0),"",ROUND($C320*'Your rates'!$C$38,2))</f>
        <v/>
      </c>
      <c r="E320" s="28">
        <f>IF($A320="","",MID(IF($I320=Lists!$B$13,", office or commercial space","")&amp;IF($L320=Lists!$B$14,", size not sure","")&amp;IF($M320=Lists!$B$15,", not cleaned in a while",""),3,200))</f>
        <v/>
      </c>
      <c r="F320" s="28">
        <f>IF($A320="","",MID(IF($J320="",", bedrooms","")&amp;IF($K320="",", bathrooms","")&amp;IF($M320="",", condition","")&amp;IF($N320="",", which clean","")&amp;IF($O320="",", how often",""),3,200))</f>
        <v/>
      </c>
      <c r="G320" s="28">
        <f>IF($A320="","",MID(IF('Your rates'!$C$5="",", base price","")&amp;IF(AND($J320&lt;&gt;"",IFERROR(INDEX('Your rates'!$C$6:$C$11,MATCH($J320,'Your rates'!$B$6:$B$11,0))&amp;"","")=""),", bedrooms","")&amp;IF(AND($K320&lt;&gt;"",IFERROR(INDEX('Your rates'!$C$12:$C$17,MATCH($K320,'Your rates'!$B$12:$B$17,0))&amp;"","")=""),", bathrooms","")&amp;IF(AND($M320&lt;&gt;"",IFERROR(INDEX('Your rates'!$C$18:$C$21,MATCH($M320,'Your rates'!$B$18:$B$21,0))&amp;"","")=""),", condition","")&amp;IF(AND($N320&lt;&gt;"",IFERROR(INDEX('Your rates'!$C$22:$C$25,MATCH($N320,'Your rates'!$B$22:$B$25,0))&amp;"","")=""),", type of clean","")&amp;IF(AND($O320&lt;&gt;"",IFERROR(INDEX('Your rates'!$C$26:$C$30,MATCH($O320,'Your rates'!$B$26:$B$30,0))&amp;"","")=""),", how often",""),3,200))</f>
        <v/>
      </c>
      <c r="H320" s="28">
        <f>IF($A320="","",IF($P320="","",IF(LEN($P320)-LEN(SUBSTITUTE($P320,",",""))+1&gt;SUMPRODUCT(ISNUMBER(SEARCH('Your rates'!$B$31:$B$36,$P320))*1),"Extra not on your list","")))</f>
        <v/>
      </c>
      <c r="I320" s="26">
        <f>IFERROR(TRIM(INDEX(Requests!$A320:$AN320,MATCH(Lists!$B$4,Requests!$A$1:$AN$1,0))&amp;""),"")</f>
        <v/>
      </c>
      <c r="J320" s="26">
        <f>IFERROR(TRIM(INDEX(Requests!$A320:$AN320,MATCH(Lists!$B$5,Requests!$A$1:$AN$1,0))&amp;""),"")</f>
        <v/>
      </c>
      <c r="K320" s="26">
        <f>IFERROR(TRIM(INDEX(Requests!$A320:$AN320,MATCH(Lists!$B$6,Requests!$A$1:$AN$1,0))&amp;""),"")</f>
        <v/>
      </c>
      <c r="L320" s="26">
        <f>IFERROR(TRIM(INDEX(Requests!$A320:$AN320,MATCH(Lists!$B$7,Requests!$A$1:$AN$1,0))&amp;""),"")</f>
        <v/>
      </c>
      <c r="M320" s="26">
        <f>IFERROR(TRIM(INDEX(Requests!$A320:$AN320,MATCH(Lists!$B$8,Requests!$A$1:$AN$1,0))&amp;""),"")</f>
        <v/>
      </c>
      <c r="N320" s="26">
        <f>IFERROR(TRIM(INDEX(Requests!$A320:$AN320,MATCH(Lists!$B$9,Requests!$A$1:$AN$1,0))&amp;""),"")</f>
        <v/>
      </c>
      <c r="O320" s="26">
        <f>IFERROR(TRIM(INDEX(Requests!$A320:$AN320,MATCH(Lists!$B$11,Requests!$A$1:$AN$1,0))&amp;""),"")</f>
        <v/>
      </c>
      <c r="P320" s="26">
        <f>IFERROR(TRIM(INDEX(Requests!$A320:$AN320,MATCH(Lists!$B$10,Requests!$A$1:$AN$1,0))&amp;""),"")</f>
        <v/>
      </c>
      <c r="Q320" s="29">
        <f>IF($A320="","",IFERROR(N(INDEX('Your rates'!$C$6:$C$11,MATCH($J320,'Your rates'!$B$6:$B$11,0))),0))</f>
        <v/>
      </c>
      <c r="R320" s="29">
        <f>IF($A320="","",IFERROR(N(INDEX('Your rates'!$C$12:$C$17,MATCH($K320,'Your rates'!$B$12:$B$17,0))),0))</f>
        <v/>
      </c>
      <c r="S320" s="30">
        <f>IF($A320="","",IFERROR(IF(INDEX('Your rates'!$C$18:$C$21,MATCH($M320,'Your rates'!$B$18:$B$21,0))&amp;""="",1,INDEX('Your rates'!$C$18:$C$21,MATCH($M320,'Your rates'!$B$18:$B$21,0))),1))</f>
        <v/>
      </c>
      <c r="T320" s="30">
        <f>IF($A320="","",IFERROR(IF(INDEX('Your rates'!$C$22:$C$25,MATCH($N320,'Your rates'!$B$22:$B$25,0))&amp;""="",1,INDEX('Your rates'!$C$22:$C$25,MATCH($N320,'Your rates'!$B$22:$B$25,0))),1))</f>
        <v/>
      </c>
      <c r="U320" s="30">
        <f>IF($A320="","",IFERROR(IF(INDEX('Your rates'!$C$26:$C$30,MATCH($O320,'Your rates'!$B$26:$B$30,0))&amp;""="",1,INDEX('Your rates'!$C$26:$C$30,MATCH($O320,'Your rates'!$B$26:$B$30,0))),1))</f>
        <v/>
      </c>
      <c r="V320" s="29">
        <f>IF($A320="","",SUMPRODUCT(ISNUMBER(SEARCH('Your rates'!$B$31:$B$36,$P320))*'Your rates'!$C$31:$C$36))</f>
        <v/>
      </c>
    </row>
    <row r="321">
      <c r="A321" s="26">
        <f>IFERROR(TRIM(INDEX(Requests!$A321:$AN321,MATCH(Lists!$B$2,Requests!$A$1:$AN$1,0))&amp;""),"")</f>
        <v/>
      </c>
      <c r="B321" s="26">
        <f>IFERROR(TRIM(INDEX(Requests!$A321:$AN321,MATCH(Lists!$B$3,Requests!$A$1:$AN$1,0))&amp;""),"")</f>
        <v/>
      </c>
      <c r="C321" s="27">
        <f>IF(OR($A321="",$J321="",$K321="",$M321="",$N321="",'Your rates'!$C$5=""),"",ROUND(MAX(N('Your rates'!$C$37),('Your rates'!$C$5+$Q321+$R321)*$S321*$T321*$U321+$V321),2))</f>
        <v/>
      </c>
      <c r="D321" s="27">
        <f>IF(OR($C321="",N('Your rates'!$C$38)=0),"",ROUND($C321*'Your rates'!$C$38,2))</f>
        <v/>
      </c>
      <c r="E321" s="28">
        <f>IF($A321="","",MID(IF($I321=Lists!$B$13,", office or commercial space","")&amp;IF($L321=Lists!$B$14,", size not sure","")&amp;IF($M321=Lists!$B$15,", not cleaned in a while",""),3,200))</f>
        <v/>
      </c>
      <c r="F321" s="28">
        <f>IF($A321="","",MID(IF($J321="",", bedrooms","")&amp;IF($K321="",", bathrooms","")&amp;IF($M321="",", condition","")&amp;IF($N321="",", which clean","")&amp;IF($O321="",", how often",""),3,200))</f>
        <v/>
      </c>
      <c r="G321" s="28">
        <f>IF($A321="","",MID(IF('Your rates'!$C$5="",", base price","")&amp;IF(AND($J321&lt;&gt;"",IFERROR(INDEX('Your rates'!$C$6:$C$11,MATCH($J321,'Your rates'!$B$6:$B$11,0))&amp;"","")=""),", bedrooms","")&amp;IF(AND($K321&lt;&gt;"",IFERROR(INDEX('Your rates'!$C$12:$C$17,MATCH($K321,'Your rates'!$B$12:$B$17,0))&amp;"","")=""),", bathrooms","")&amp;IF(AND($M321&lt;&gt;"",IFERROR(INDEX('Your rates'!$C$18:$C$21,MATCH($M321,'Your rates'!$B$18:$B$21,0))&amp;"","")=""),", condition","")&amp;IF(AND($N321&lt;&gt;"",IFERROR(INDEX('Your rates'!$C$22:$C$25,MATCH($N321,'Your rates'!$B$22:$B$25,0))&amp;"","")=""),", type of clean","")&amp;IF(AND($O321&lt;&gt;"",IFERROR(INDEX('Your rates'!$C$26:$C$30,MATCH($O321,'Your rates'!$B$26:$B$30,0))&amp;"","")=""),", how often",""),3,200))</f>
        <v/>
      </c>
      <c r="H321" s="28">
        <f>IF($A321="","",IF($P321="","",IF(LEN($P321)-LEN(SUBSTITUTE($P321,",",""))+1&gt;SUMPRODUCT(ISNUMBER(SEARCH('Your rates'!$B$31:$B$36,$P321))*1),"Extra not on your list","")))</f>
        <v/>
      </c>
      <c r="I321" s="26">
        <f>IFERROR(TRIM(INDEX(Requests!$A321:$AN321,MATCH(Lists!$B$4,Requests!$A$1:$AN$1,0))&amp;""),"")</f>
        <v/>
      </c>
      <c r="J321" s="26">
        <f>IFERROR(TRIM(INDEX(Requests!$A321:$AN321,MATCH(Lists!$B$5,Requests!$A$1:$AN$1,0))&amp;""),"")</f>
        <v/>
      </c>
      <c r="K321" s="26">
        <f>IFERROR(TRIM(INDEX(Requests!$A321:$AN321,MATCH(Lists!$B$6,Requests!$A$1:$AN$1,0))&amp;""),"")</f>
        <v/>
      </c>
      <c r="L321" s="26">
        <f>IFERROR(TRIM(INDEX(Requests!$A321:$AN321,MATCH(Lists!$B$7,Requests!$A$1:$AN$1,0))&amp;""),"")</f>
        <v/>
      </c>
      <c r="M321" s="26">
        <f>IFERROR(TRIM(INDEX(Requests!$A321:$AN321,MATCH(Lists!$B$8,Requests!$A$1:$AN$1,0))&amp;""),"")</f>
        <v/>
      </c>
      <c r="N321" s="26">
        <f>IFERROR(TRIM(INDEX(Requests!$A321:$AN321,MATCH(Lists!$B$9,Requests!$A$1:$AN$1,0))&amp;""),"")</f>
        <v/>
      </c>
      <c r="O321" s="26">
        <f>IFERROR(TRIM(INDEX(Requests!$A321:$AN321,MATCH(Lists!$B$11,Requests!$A$1:$AN$1,0))&amp;""),"")</f>
        <v/>
      </c>
      <c r="P321" s="26">
        <f>IFERROR(TRIM(INDEX(Requests!$A321:$AN321,MATCH(Lists!$B$10,Requests!$A$1:$AN$1,0))&amp;""),"")</f>
        <v/>
      </c>
      <c r="Q321" s="29">
        <f>IF($A321="","",IFERROR(N(INDEX('Your rates'!$C$6:$C$11,MATCH($J321,'Your rates'!$B$6:$B$11,0))),0))</f>
        <v/>
      </c>
      <c r="R321" s="29">
        <f>IF($A321="","",IFERROR(N(INDEX('Your rates'!$C$12:$C$17,MATCH($K321,'Your rates'!$B$12:$B$17,0))),0))</f>
        <v/>
      </c>
      <c r="S321" s="30">
        <f>IF($A321="","",IFERROR(IF(INDEX('Your rates'!$C$18:$C$21,MATCH($M321,'Your rates'!$B$18:$B$21,0))&amp;""="",1,INDEX('Your rates'!$C$18:$C$21,MATCH($M321,'Your rates'!$B$18:$B$21,0))),1))</f>
        <v/>
      </c>
      <c r="T321" s="30">
        <f>IF($A321="","",IFERROR(IF(INDEX('Your rates'!$C$22:$C$25,MATCH($N321,'Your rates'!$B$22:$B$25,0))&amp;""="",1,INDEX('Your rates'!$C$22:$C$25,MATCH($N321,'Your rates'!$B$22:$B$25,0))),1))</f>
        <v/>
      </c>
      <c r="U321" s="30">
        <f>IF($A321="","",IFERROR(IF(INDEX('Your rates'!$C$26:$C$30,MATCH($O321,'Your rates'!$B$26:$B$30,0))&amp;""="",1,INDEX('Your rates'!$C$26:$C$30,MATCH($O321,'Your rates'!$B$26:$B$30,0))),1))</f>
        <v/>
      </c>
      <c r="V321" s="29">
        <f>IF($A321="","",SUMPRODUCT(ISNUMBER(SEARCH('Your rates'!$B$31:$B$36,$P321))*'Your rates'!$C$31:$C$36))</f>
        <v/>
      </c>
    </row>
    <row r="322">
      <c r="A322" s="26">
        <f>IFERROR(TRIM(INDEX(Requests!$A322:$AN322,MATCH(Lists!$B$2,Requests!$A$1:$AN$1,0))&amp;""),"")</f>
        <v/>
      </c>
      <c r="B322" s="26">
        <f>IFERROR(TRIM(INDEX(Requests!$A322:$AN322,MATCH(Lists!$B$3,Requests!$A$1:$AN$1,0))&amp;""),"")</f>
        <v/>
      </c>
      <c r="C322" s="27">
        <f>IF(OR($A322="",$J322="",$K322="",$M322="",$N322="",'Your rates'!$C$5=""),"",ROUND(MAX(N('Your rates'!$C$37),('Your rates'!$C$5+$Q322+$R322)*$S322*$T322*$U322+$V322),2))</f>
        <v/>
      </c>
      <c r="D322" s="27">
        <f>IF(OR($C322="",N('Your rates'!$C$38)=0),"",ROUND($C322*'Your rates'!$C$38,2))</f>
        <v/>
      </c>
      <c r="E322" s="28">
        <f>IF($A322="","",MID(IF($I322=Lists!$B$13,", office or commercial space","")&amp;IF($L322=Lists!$B$14,", size not sure","")&amp;IF($M322=Lists!$B$15,", not cleaned in a while",""),3,200))</f>
        <v/>
      </c>
      <c r="F322" s="28">
        <f>IF($A322="","",MID(IF($J322="",", bedrooms","")&amp;IF($K322="",", bathrooms","")&amp;IF($M322="",", condition","")&amp;IF($N322="",", which clean","")&amp;IF($O322="",", how often",""),3,200))</f>
        <v/>
      </c>
      <c r="G322" s="28">
        <f>IF($A322="","",MID(IF('Your rates'!$C$5="",", base price","")&amp;IF(AND($J322&lt;&gt;"",IFERROR(INDEX('Your rates'!$C$6:$C$11,MATCH($J322,'Your rates'!$B$6:$B$11,0))&amp;"","")=""),", bedrooms","")&amp;IF(AND($K322&lt;&gt;"",IFERROR(INDEX('Your rates'!$C$12:$C$17,MATCH($K322,'Your rates'!$B$12:$B$17,0))&amp;"","")=""),", bathrooms","")&amp;IF(AND($M322&lt;&gt;"",IFERROR(INDEX('Your rates'!$C$18:$C$21,MATCH($M322,'Your rates'!$B$18:$B$21,0))&amp;"","")=""),", condition","")&amp;IF(AND($N322&lt;&gt;"",IFERROR(INDEX('Your rates'!$C$22:$C$25,MATCH($N322,'Your rates'!$B$22:$B$25,0))&amp;"","")=""),", type of clean","")&amp;IF(AND($O322&lt;&gt;"",IFERROR(INDEX('Your rates'!$C$26:$C$30,MATCH($O322,'Your rates'!$B$26:$B$30,0))&amp;"","")=""),", how often",""),3,200))</f>
        <v/>
      </c>
      <c r="H322" s="28">
        <f>IF($A322="","",IF($P322="","",IF(LEN($P322)-LEN(SUBSTITUTE($P322,",",""))+1&gt;SUMPRODUCT(ISNUMBER(SEARCH('Your rates'!$B$31:$B$36,$P322))*1),"Extra not on your list","")))</f>
        <v/>
      </c>
      <c r="I322" s="26">
        <f>IFERROR(TRIM(INDEX(Requests!$A322:$AN322,MATCH(Lists!$B$4,Requests!$A$1:$AN$1,0))&amp;""),"")</f>
        <v/>
      </c>
      <c r="J322" s="26">
        <f>IFERROR(TRIM(INDEX(Requests!$A322:$AN322,MATCH(Lists!$B$5,Requests!$A$1:$AN$1,0))&amp;""),"")</f>
        <v/>
      </c>
      <c r="K322" s="26">
        <f>IFERROR(TRIM(INDEX(Requests!$A322:$AN322,MATCH(Lists!$B$6,Requests!$A$1:$AN$1,0))&amp;""),"")</f>
        <v/>
      </c>
      <c r="L322" s="26">
        <f>IFERROR(TRIM(INDEX(Requests!$A322:$AN322,MATCH(Lists!$B$7,Requests!$A$1:$AN$1,0))&amp;""),"")</f>
        <v/>
      </c>
      <c r="M322" s="26">
        <f>IFERROR(TRIM(INDEX(Requests!$A322:$AN322,MATCH(Lists!$B$8,Requests!$A$1:$AN$1,0))&amp;""),"")</f>
        <v/>
      </c>
      <c r="N322" s="26">
        <f>IFERROR(TRIM(INDEX(Requests!$A322:$AN322,MATCH(Lists!$B$9,Requests!$A$1:$AN$1,0))&amp;""),"")</f>
        <v/>
      </c>
      <c r="O322" s="26">
        <f>IFERROR(TRIM(INDEX(Requests!$A322:$AN322,MATCH(Lists!$B$11,Requests!$A$1:$AN$1,0))&amp;""),"")</f>
        <v/>
      </c>
      <c r="P322" s="26">
        <f>IFERROR(TRIM(INDEX(Requests!$A322:$AN322,MATCH(Lists!$B$10,Requests!$A$1:$AN$1,0))&amp;""),"")</f>
        <v/>
      </c>
      <c r="Q322" s="29">
        <f>IF($A322="","",IFERROR(N(INDEX('Your rates'!$C$6:$C$11,MATCH($J322,'Your rates'!$B$6:$B$11,0))),0))</f>
        <v/>
      </c>
      <c r="R322" s="29">
        <f>IF($A322="","",IFERROR(N(INDEX('Your rates'!$C$12:$C$17,MATCH($K322,'Your rates'!$B$12:$B$17,0))),0))</f>
        <v/>
      </c>
      <c r="S322" s="30">
        <f>IF($A322="","",IFERROR(IF(INDEX('Your rates'!$C$18:$C$21,MATCH($M322,'Your rates'!$B$18:$B$21,0))&amp;""="",1,INDEX('Your rates'!$C$18:$C$21,MATCH($M322,'Your rates'!$B$18:$B$21,0))),1))</f>
        <v/>
      </c>
      <c r="T322" s="30">
        <f>IF($A322="","",IFERROR(IF(INDEX('Your rates'!$C$22:$C$25,MATCH($N322,'Your rates'!$B$22:$B$25,0))&amp;""="",1,INDEX('Your rates'!$C$22:$C$25,MATCH($N322,'Your rates'!$B$22:$B$25,0))),1))</f>
        <v/>
      </c>
      <c r="U322" s="30">
        <f>IF($A322="","",IFERROR(IF(INDEX('Your rates'!$C$26:$C$30,MATCH($O322,'Your rates'!$B$26:$B$30,0))&amp;""="",1,INDEX('Your rates'!$C$26:$C$30,MATCH($O322,'Your rates'!$B$26:$B$30,0))),1))</f>
        <v/>
      </c>
      <c r="V322" s="29">
        <f>IF($A322="","",SUMPRODUCT(ISNUMBER(SEARCH('Your rates'!$B$31:$B$36,$P322))*'Your rates'!$C$31:$C$36))</f>
        <v/>
      </c>
    </row>
    <row r="323">
      <c r="A323" s="26">
        <f>IFERROR(TRIM(INDEX(Requests!$A323:$AN323,MATCH(Lists!$B$2,Requests!$A$1:$AN$1,0))&amp;""),"")</f>
        <v/>
      </c>
      <c r="B323" s="26">
        <f>IFERROR(TRIM(INDEX(Requests!$A323:$AN323,MATCH(Lists!$B$3,Requests!$A$1:$AN$1,0))&amp;""),"")</f>
        <v/>
      </c>
      <c r="C323" s="27">
        <f>IF(OR($A323="",$J323="",$K323="",$M323="",$N323="",'Your rates'!$C$5=""),"",ROUND(MAX(N('Your rates'!$C$37),('Your rates'!$C$5+$Q323+$R323)*$S323*$T323*$U323+$V323),2))</f>
        <v/>
      </c>
      <c r="D323" s="27">
        <f>IF(OR($C323="",N('Your rates'!$C$38)=0),"",ROUND($C323*'Your rates'!$C$38,2))</f>
        <v/>
      </c>
      <c r="E323" s="28">
        <f>IF($A323="","",MID(IF($I323=Lists!$B$13,", office or commercial space","")&amp;IF($L323=Lists!$B$14,", size not sure","")&amp;IF($M323=Lists!$B$15,", not cleaned in a while",""),3,200))</f>
        <v/>
      </c>
      <c r="F323" s="28">
        <f>IF($A323="","",MID(IF($J323="",", bedrooms","")&amp;IF($K323="",", bathrooms","")&amp;IF($M323="",", condition","")&amp;IF($N323="",", which clean","")&amp;IF($O323="",", how often",""),3,200))</f>
        <v/>
      </c>
      <c r="G323" s="28">
        <f>IF($A323="","",MID(IF('Your rates'!$C$5="",", base price","")&amp;IF(AND($J323&lt;&gt;"",IFERROR(INDEX('Your rates'!$C$6:$C$11,MATCH($J323,'Your rates'!$B$6:$B$11,0))&amp;"","")=""),", bedrooms","")&amp;IF(AND($K323&lt;&gt;"",IFERROR(INDEX('Your rates'!$C$12:$C$17,MATCH($K323,'Your rates'!$B$12:$B$17,0))&amp;"","")=""),", bathrooms","")&amp;IF(AND($M323&lt;&gt;"",IFERROR(INDEX('Your rates'!$C$18:$C$21,MATCH($M323,'Your rates'!$B$18:$B$21,0))&amp;"","")=""),", condition","")&amp;IF(AND($N323&lt;&gt;"",IFERROR(INDEX('Your rates'!$C$22:$C$25,MATCH($N323,'Your rates'!$B$22:$B$25,0))&amp;"","")=""),", type of clean","")&amp;IF(AND($O323&lt;&gt;"",IFERROR(INDEX('Your rates'!$C$26:$C$30,MATCH($O323,'Your rates'!$B$26:$B$30,0))&amp;"","")=""),", how often",""),3,200))</f>
        <v/>
      </c>
      <c r="H323" s="28">
        <f>IF($A323="","",IF($P323="","",IF(LEN($P323)-LEN(SUBSTITUTE($P323,",",""))+1&gt;SUMPRODUCT(ISNUMBER(SEARCH('Your rates'!$B$31:$B$36,$P323))*1),"Extra not on your list","")))</f>
        <v/>
      </c>
      <c r="I323" s="26">
        <f>IFERROR(TRIM(INDEX(Requests!$A323:$AN323,MATCH(Lists!$B$4,Requests!$A$1:$AN$1,0))&amp;""),"")</f>
        <v/>
      </c>
      <c r="J323" s="26">
        <f>IFERROR(TRIM(INDEX(Requests!$A323:$AN323,MATCH(Lists!$B$5,Requests!$A$1:$AN$1,0))&amp;""),"")</f>
        <v/>
      </c>
      <c r="K323" s="26">
        <f>IFERROR(TRIM(INDEX(Requests!$A323:$AN323,MATCH(Lists!$B$6,Requests!$A$1:$AN$1,0))&amp;""),"")</f>
        <v/>
      </c>
      <c r="L323" s="26">
        <f>IFERROR(TRIM(INDEX(Requests!$A323:$AN323,MATCH(Lists!$B$7,Requests!$A$1:$AN$1,0))&amp;""),"")</f>
        <v/>
      </c>
      <c r="M323" s="26">
        <f>IFERROR(TRIM(INDEX(Requests!$A323:$AN323,MATCH(Lists!$B$8,Requests!$A$1:$AN$1,0))&amp;""),"")</f>
        <v/>
      </c>
      <c r="N323" s="26">
        <f>IFERROR(TRIM(INDEX(Requests!$A323:$AN323,MATCH(Lists!$B$9,Requests!$A$1:$AN$1,0))&amp;""),"")</f>
        <v/>
      </c>
      <c r="O323" s="26">
        <f>IFERROR(TRIM(INDEX(Requests!$A323:$AN323,MATCH(Lists!$B$11,Requests!$A$1:$AN$1,0))&amp;""),"")</f>
        <v/>
      </c>
      <c r="P323" s="26">
        <f>IFERROR(TRIM(INDEX(Requests!$A323:$AN323,MATCH(Lists!$B$10,Requests!$A$1:$AN$1,0))&amp;""),"")</f>
        <v/>
      </c>
      <c r="Q323" s="29">
        <f>IF($A323="","",IFERROR(N(INDEX('Your rates'!$C$6:$C$11,MATCH($J323,'Your rates'!$B$6:$B$11,0))),0))</f>
        <v/>
      </c>
      <c r="R323" s="29">
        <f>IF($A323="","",IFERROR(N(INDEX('Your rates'!$C$12:$C$17,MATCH($K323,'Your rates'!$B$12:$B$17,0))),0))</f>
        <v/>
      </c>
      <c r="S323" s="30">
        <f>IF($A323="","",IFERROR(IF(INDEX('Your rates'!$C$18:$C$21,MATCH($M323,'Your rates'!$B$18:$B$21,0))&amp;""="",1,INDEX('Your rates'!$C$18:$C$21,MATCH($M323,'Your rates'!$B$18:$B$21,0))),1))</f>
        <v/>
      </c>
      <c r="T323" s="30">
        <f>IF($A323="","",IFERROR(IF(INDEX('Your rates'!$C$22:$C$25,MATCH($N323,'Your rates'!$B$22:$B$25,0))&amp;""="",1,INDEX('Your rates'!$C$22:$C$25,MATCH($N323,'Your rates'!$B$22:$B$25,0))),1))</f>
        <v/>
      </c>
      <c r="U323" s="30">
        <f>IF($A323="","",IFERROR(IF(INDEX('Your rates'!$C$26:$C$30,MATCH($O323,'Your rates'!$B$26:$B$30,0))&amp;""="",1,INDEX('Your rates'!$C$26:$C$30,MATCH($O323,'Your rates'!$B$26:$B$30,0))),1))</f>
        <v/>
      </c>
      <c r="V323" s="29">
        <f>IF($A323="","",SUMPRODUCT(ISNUMBER(SEARCH('Your rates'!$B$31:$B$36,$P323))*'Your rates'!$C$31:$C$36))</f>
        <v/>
      </c>
    </row>
    <row r="324">
      <c r="A324" s="26">
        <f>IFERROR(TRIM(INDEX(Requests!$A324:$AN324,MATCH(Lists!$B$2,Requests!$A$1:$AN$1,0))&amp;""),"")</f>
        <v/>
      </c>
      <c r="B324" s="26">
        <f>IFERROR(TRIM(INDEX(Requests!$A324:$AN324,MATCH(Lists!$B$3,Requests!$A$1:$AN$1,0))&amp;""),"")</f>
        <v/>
      </c>
      <c r="C324" s="27">
        <f>IF(OR($A324="",$J324="",$K324="",$M324="",$N324="",'Your rates'!$C$5=""),"",ROUND(MAX(N('Your rates'!$C$37),('Your rates'!$C$5+$Q324+$R324)*$S324*$T324*$U324+$V324),2))</f>
        <v/>
      </c>
      <c r="D324" s="27">
        <f>IF(OR($C324="",N('Your rates'!$C$38)=0),"",ROUND($C324*'Your rates'!$C$38,2))</f>
        <v/>
      </c>
      <c r="E324" s="28">
        <f>IF($A324="","",MID(IF($I324=Lists!$B$13,", office or commercial space","")&amp;IF($L324=Lists!$B$14,", size not sure","")&amp;IF($M324=Lists!$B$15,", not cleaned in a while",""),3,200))</f>
        <v/>
      </c>
      <c r="F324" s="28">
        <f>IF($A324="","",MID(IF($J324="",", bedrooms","")&amp;IF($K324="",", bathrooms","")&amp;IF($M324="",", condition","")&amp;IF($N324="",", which clean","")&amp;IF($O324="",", how often",""),3,200))</f>
        <v/>
      </c>
      <c r="G324" s="28">
        <f>IF($A324="","",MID(IF('Your rates'!$C$5="",", base price","")&amp;IF(AND($J324&lt;&gt;"",IFERROR(INDEX('Your rates'!$C$6:$C$11,MATCH($J324,'Your rates'!$B$6:$B$11,0))&amp;"","")=""),", bedrooms","")&amp;IF(AND($K324&lt;&gt;"",IFERROR(INDEX('Your rates'!$C$12:$C$17,MATCH($K324,'Your rates'!$B$12:$B$17,0))&amp;"","")=""),", bathrooms","")&amp;IF(AND($M324&lt;&gt;"",IFERROR(INDEX('Your rates'!$C$18:$C$21,MATCH($M324,'Your rates'!$B$18:$B$21,0))&amp;"","")=""),", condition","")&amp;IF(AND($N324&lt;&gt;"",IFERROR(INDEX('Your rates'!$C$22:$C$25,MATCH($N324,'Your rates'!$B$22:$B$25,0))&amp;"","")=""),", type of clean","")&amp;IF(AND($O324&lt;&gt;"",IFERROR(INDEX('Your rates'!$C$26:$C$30,MATCH($O324,'Your rates'!$B$26:$B$30,0))&amp;"","")=""),", how often",""),3,200))</f>
        <v/>
      </c>
      <c r="H324" s="28">
        <f>IF($A324="","",IF($P324="","",IF(LEN($P324)-LEN(SUBSTITUTE($P324,",",""))+1&gt;SUMPRODUCT(ISNUMBER(SEARCH('Your rates'!$B$31:$B$36,$P324))*1),"Extra not on your list","")))</f>
        <v/>
      </c>
      <c r="I324" s="26">
        <f>IFERROR(TRIM(INDEX(Requests!$A324:$AN324,MATCH(Lists!$B$4,Requests!$A$1:$AN$1,0))&amp;""),"")</f>
        <v/>
      </c>
      <c r="J324" s="26">
        <f>IFERROR(TRIM(INDEX(Requests!$A324:$AN324,MATCH(Lists!$B$5,Requests!$A$1:$AN$1,0))&amp;""),"")</f>
        <v/>
      </c>
      <c r="K324" s="26">
        <f>IFERROR(TRIM(INDEX(Requests!$A324:$AN324,MATCH(Lists!$B$6,Requests!$A$1:$AN$1,0))&amp;""),"")</f>
        <v/>
      </c>
      <c r="L324" s="26">
        <f>IFERROR(TRIM(INDEX(Requests!$A324:$AN324,MATCH(Lists!$B$7,Requests!$A$1:$AN$1,0))&amp;""),"")</f>
        <v/>
      </c>
      <c r="M324" s="26">
        <f>IFERROR(TRIM(INDEX(Requests!$A324:$AN324,MATCH(Lists!$B$8,Requests!$A$1:$AN$1,0))&amp;""),"")</f>
        <v/>
      </c>
      <c r="N324" s="26">
        <f>IFERROR(TRIM(INDEX(Requests!$A324:$AN324,MATCH(Lists!$B$9,Requests!$A$1:$AN$1,0))&amp;""),"")</f>
        <v/>
      </c>
      <c r="O324" s="26">
        <f>IFERROR(TRIM(INDEX(Requests!$A324:$AN324,MATCH(Lists!$B$11,Requests!$A$1:$AN$1,0))&amp;""),"")</f>
        <v/>
      </c>
      <c r="P324" s="26">
        <f>IFERROR(TRIM(INDEX(Requests!$A324:$AN324,MATCH(Lists!$B$10,Requests!$A$1:$AN$1,0))&amp;""),"")</f>
        <v/>
      </c>
      <c r="Q324" s="29">
        <f>IF($A324="","",IFERROR(N(INDEX('Your rates'!$C$6:$C$11,MATCH($J324,'Your rates'!$B$6:$B$11,0))),0))</f>
        <v/>
      </c>
      <c r="R324" s="29">
        <f>IF($A324="","",IFERROR(N(INDEX('Your rates'!$C$12:$C$17,MATCH($K324,'Your rates'!$B$12:$B$17,0))),0))</f>
        <v/>
      </c>
      <c r="S324" s="30">
        <f>IF($A324="","",IFERROR(IF(INDEX('Your rates'!$C$18:$C$21,MATCH($M324,'Your rates'!$B$18:$B$21,0))&amp;""="",1,INDEX('Your rates'!$C$18:$C$21,MATCH($M324,'Your rates'!$B$18:$B$21,0))),1))</f>
        <v/>
      </c>
      <c r="T324" s="30">
        <f>IF($A324="","",IFERROR(IF(INDEX('Your rates'!$C$22:$C$25,MATCH($N324,'Your rates'!$B$22:$B$25,0))&amp;""="",1,INDEX('Your rates'!$C$22:$C$25,MATCH($N324,'Your rates'!$B$22:$B$25,0))),1))</f>
        <v/>
      </c>
      <c r="U324" s="30">
        <f>IF($A324="","",IFERROR(IF(INDEX('Your rates'!$C$26:$C$30,MATCH($O324,'Your rates'!$B$26:$B$30,0))&amp;""="",1,INDEX('Your rates'!$C$26:$C$30,MATCH($O324,'Your rates'!$B$26:$B$30,0))),1))</f>
        <v/>
      </c>
      <c r="V324" s="29">
        <f>IF($A324="","",SUMPRODUCT(ISNUMBER(SEARCH('Your rates'!$B$31:$B$36,$P324))*'Your rates'!$C$31:$C$36))</f>
        <v/>
      </c>
    </row>
    <row r="325">
      <c r="A325" s="26">
        <f>IFERROR(TRIM(INDEX(Requests!$A325:$AN325,MATCH(Lists!$B$2,Requests!$A$1:$AN$1,0))&amp;""),"")</f>
        <v/>
      </c>
      <c r="B325" s="26">
        <f>IFERROR(TRIM(INDEX(Requests!$A325:$AN325,MATCH(Lists!$B$3,Requests!$A$1:$AN$1,0))&amp;""),"")</f>
        <v/>
      </c>
      <c r="C325" s="27">
        <f>IF(OR($A325="",$J325="",$K325="",$M325="",$N325="",'Your rates'!$C$5=""),"",ROUND(MAX(N('Your rates'!$C$37),('Your rates'!$C$5+$Q325+$R325)*$S325*$T325*$U325+$V325),2))</f>
        <v/>
      </c>
      <c r="D325" s="27">
        <f>IF(OR($C325="",N('Your rates'!$C$38)=0),"",ROUND($C325*'Your rates'!$C$38,2))</f>
        <v/>
      </c>
      <c r="E325" s="28">
        <f>IF($A325="","",MID(IF($I325=Lists!$B$13,", office or commercial space","")&amp;IF($L325=Lists!$B$14,", size not sure","")&amp;IF($M325=Lists!$B$15,", not cleaned in a while",""),3,200))</f>
        <v/>
      </c>
      <c r="F325" s="28">
        <f>IF($A325="","",MID(IF($J325="",", bedrooms","")&amp;IF($K325="",", bathrooms","")&amp;IF($M325="",", condition","")&amp;IF($N325="",", which clean","")&amp;IF($O325="",", how often",""),3,200))</f>
        <v/>
      </c>
      <c r="G325" s="28">
        <f>IF($A325="","",MID(IF('Your rates'!$C$5="",", base price","")&amp;IF(AND($J325&lt;&gt;"",IFERROR(INDEX('Your rates'!$C$6:$C$11,MATCH($J325,'Your rates'!$B$6:$B$11,0))&amp;"","")=""),", bedrooms","")&amp;IF(AND($K325&lt;&gt;"",IFERROR(INDEX('Your rates'!$C$12:$C$17,MATCH($K325,'Your rates'!$B$12:$B$17,0))&amp;"","")=""),", bathrooms","")&amp;IF(AND($M325&lt;&gt;"",IFERROR(INDEX('Your rates'!$C$18:$C$21,MATCH($M325,'Your rates'!$B$18:$B$21,0))&amp;"","")=""),", condition","")&amp;IF(AND($N325&lt;&gt;"",IFERROR(INDEX('Your rates'!$C$22:$C$25,MATCH($N325,'Your rates'!$B$22:$B$25,0))&amp;"","")=""),", type of clean","")&amp;IF(AND($O325&lt;&gt;"",IFERROR(INDEX('Your rates'!$C$26:$C$30,MATCH($O325,'Your rates'!$B$26:$B$30,0))&amp;"","")=""),", how often",""),3,200))</f>
        <v/>
      </c>
      <c r="H325" s="28">
        <f>IF($A325="","",IF($P325="","",IF(LEN($P325)-LEN(SUBSTITUTE($P325,",",""))+1&gt;SUMPRODUCT(ISNUMBER(SEARCH('Your rates'!$B$31:$B$36,$P325))*1),"Extra not on your list","")))</f>
        <v/>
      </c>
      <c r="I325" s="26">
        <f>IFERROR(TRIM(INDEX(Requests!$A325:$AN325,MATCH(Lists!$B$4,Requests!$A$1:$AN$1,0))&amp;""),"")</f>
        <v/>
      </c>
      <c r="J325" s="26">
        <f>IFERROR(TRIM(INDEX(Requests!$A325:$AN325,MATCH(Lists!$B$5,Requests!$A$1:$AN$1,0))&amp;""),"")</f>
        <v/>
      </c>
      <c r="K325" s="26">
        <f>IFERROR(TRIM(INDEX(Requests!$A325:$AN325,MATCH(Lists!$B$6,Requests!$A$1:$AN$1,0))&amp;""),"")</f>
        <v/>
      </c>
      <c r="L325" s="26">
        <f>IFERROR(TRIM(INDEX(Requests!$A325:$AN325,MATCH(Lists!$B$7,Requests!$A$1:$AN$1,0))&amp;""),"")</f>
        <v/>
      </c>
      <c r="M325" s="26">
        <f>IFERROR(TRIM(INDEX(Requests!$A325:$AN325,MATCH(Lists!$B$8,Requests!$A$1:$AN$1,0))&amp;""),"")</f>
        <v/>
      </c>
      <c r="N325" s="26">
        <f>IFERROR(TRIM(INDEX(Requests!$A325:$AN325,MATCH(Lists!$B$9,Requests!$A$1:$AN$1,0))&amp;""),"")</f>
        <v/>
      </c>
      <c r="O325" s="26">
        <f>IFERROR(TRIM(INDEX(Requests!$A325:$AN325,MATCH(Lists!$B$11,Requests!$A$1:$AN$1,0))&amp;""),"")</f>
        <v/>
      </c>
      <c r="P325" s="26">
        <f>IFERROR(TRIM(INDEX(Requests!$A325:$AN325,MATCH(Lists!$B$10,Requests!$A$1:$AN$1,0))&amp;""),"")</f>
        <v/>
      </c>
      <c r="Q325" s="29">
        <f>IF($A325="","",IFERROR(N(INDEX('Your rates'!$C$6:$C$11,MATCH($J325,'Your rates'!$B$6:$B$11,0))),0))</f>
        <v/>
      </c>
      <c r="R325" s="29">
        <f>IF($A325="","",IFERROR(N(INDEX('Your rates'!$C$12:$C$17,MATCH($K325,'Your rates'!$B$12:$B$17,0))),0))</f>
        <v/>
      </c>
      <c r="S325" s="30">
        <f>IF($A325="","",IFERROR(IF(INDEX('Your rates'!$C$18:$C$21,MATCH($M325,'Your rates'!$B$18:$B$21,0))&amp;""="",1,INDEX('Your rates'!$C$18:$C$21,MATCH($M325,'Your rates'!$B$18:$B$21,0))),1))</f>
        <v/>
      </c>
      <c r="T325" s="30">
        <f>IF($A325="","",IFERROR(IF(INDEX('Your rates'!$C$22:$C$25,MATCH($N325,'Your rates'!$B$22:$B$25,0))&amp;""="",1,INDEX('Your rates'!$C$22:$C$25,MATCH($N325,'Your rates'!$B$22:$B$25,0))),1))</f>
        <v/>
      </c>
      <c r="U325" s="30">
        <f>IF($A325="","",IFERROR(IF(INDEX('Your rates'!$C$26:$C$30,MATCH($O325,'Your rates'!$B$26:$B$30,0))&amp;""="",1,INDEX('Your rates'!$C$26:$C$30,MATCH($O325,'Your rates'!$B$26:$B$30,0))),1))</f>
        <v/>
      </c>
      <c r="V325" s="29">
        <f>IF($A325="","",SUMPRODUCT(ISNUMBER(SEARCH('Your rates'!$B$31:$B$36,$P325))*'Your rates'!$C$31:$C$36))</f>
        <v/>
      </c>
    </row>
    <row r="326">
      <c r="A326" s="26">
        <f>IFERROR(TRIM(INDEX(Requests!$A326:$AN326,MATCH(Lists!$B$2,Requests!$A$1:$AN$1,0))&amp;""),"")</f>
        <v/>
      </c>
      <c r="B326" s="26">
        <f>IFERROR(TRIM(INDEX(Requests!$A326:$AN326,MATCH(Lists!$B$3,Requests!$A$1:$AN$1,0))&amp;""),"")</f>
        <v/>
      </c>
      <c r="C326" s="27">
        <f>IF(OR($A326="",$J326="",$K326="",$M326="",$N326="",'Your rates'!$C$5=""),"",ROUND(MAX(N('Your rates'!$C$37),('Your rates'!$C$5+$Q326+$R326)*$S326*$T326*$U326+$V326),2))</f>
        <v/>
      </c>
      <c r="D326" s="27">
        <f>IF(OR($C326="",N('Your rates'!$C$38)=0),"",ROUND($C326*'Your rates'!$C$38,2))</f>
        <v/>
      </c>
      <c r="E326" s="28">
        <f>IF($A326="","",MID(IF($I326=Lists!$B$13,", office or commercial space","")&amp;IF($L326=Lists!$B$14,", size not sure","")&amp;IF($M326=Lists!$B$15,", not cleaned in a while",""),3,200))</f>
        <v/>
      </c>
      <c r="F326" s="28">
        <f>IF($A326="","",MID(IF($J326="",", bedrooms","")&amp;IF($K326="",", bathrooms","")&amp;IF($M326="",", condition","")&amp;IF($N326="",", which clean","")&amp;IF($O326="",", how often",""),3,200))</f>
        <v/>
      </c>
      <c r="G326" s="28">
        <f>IF($A326="","",MID(IF('Your rates'!$C$5="",", base price","")&amp;IF(AND($J326&lt;&gt;"",IFERROR(INDEX('Your rates'!$C$6:$C$11,MATCH($J326,'Your rates'!$B$6:$B$11,0))&amp;"","")=""),", bedrooms","")&amp;IF(AND($K326&lt;&gt;"",IFERROR(INDEX('Your rates'!$C$12:$C$17,MATCH($K326,'Your rates'!$B$12:$B$17,0))&amp;"","")=""),", bathrooms","")&amp;IF(AND($M326&lt;&gt;"",IFERROR(INDEX('Your rates'!$C$18:$C$21,MATCH($M326,'Your rates'!$B$18:$B$21,0))&amp;"","")=""),", condition","")&amp;IF(AND($N326&lt;&gt;"",IFERROR(INDEX('Your rates'!$C$22:$C$25,MATCH($N326,'Your rates'!$B$22:$B$25,0))&amp;"","")=""),", type of clean","")&amp;IF(AND($O326&lt;&gt;"",IFERROR(INDEX('Your rates'!$C$26:$C$30,MATCH($O326,'Your rates'!$B$26:$B$30,0))&amp;"","")=""),", how often",""),3,200))</f>
        <v/>
      </c>
      <c r="H326" s="28">
        <f>IF($A326="","",IF($P326="","",IF(LEN($P326)-LEN(SUBSTITUTE($P326,",",""))+1&gt;SUMPRODUCT(ISNUMBER(SEARCH('Your rates'!$B$31:$B$36,$P326))*1),"Extra not on your list","")))</f>
        <v/>
      </c>
      <c r="I326" s="26">
        <f>IFERROR(TRIM(INDEX(Requests!$A326:$AN326,MATCH(Lists!$B$4,Requests!$A$1:$AN$1,0))&amp;""),"")</f>
        <v/>
      </c>
      <c r="J326" s="26">
        <f>IFERROR(TRIM(INDEX(Requests!$A326:$AN326,MATCH(Lists!$B$5,Requests!$A$1:$AN$1,0))&amp;""),"")</f>
        <v/>
      </c>
      <c r="K326" s="26">
        <f>IFERROR(TRIM(INDEX(Requests!$A326:$AN326,MATCH(Lists!$B$6,Requests!$A$1:$AN$1,0))&amp;""),"")</f>
        <v/>
      </c>
      <c r="L326" s="26">
        <f>IFERROR(TRIM(INDEX(Requests!$A326:$AN326,MATCH(Lists!$B$7,Requests!$A$1:$AN$1,0))&amp;""),"")</f>
        <v/>
      </c>
      <c r="M326" s="26">
        <f>IFERROR(TRIM(INDEX(Requests!$A326:$AN326,MATCH(Lists!$B$8,Requests!$A$1:$AN$1,0))&amp;""),"")</f>
        <v/>
      </c>
      <c r="N326" s="26">
        <f>IFERROR(TRIM(INDEX(Requests!$A326:$AN326,MATCH(Lists!$B$9,Requests!$A$1:$AN$1,0))&amp;""),"")</f>
        <v/>
      </c>
      <c r="O326" s="26">
        <f>IFERROR(TRIM(INDEX(Requests!$A326:$AN326,MATCH(Lists!$B$11,Requests!$A$1:$AN$1,0))&amp;""),"")</f>
        <v/>
      </c>
      <c r="P326" s="26">
        <f>IFERROR(TRIM(INDEX(Requests!$A326:$AN326,MATCH(Lists!$B$10,Requests!$A$1:$AN$1,0))&amp;""),"")</f>
        <v/>
      </c>
      <c r="Q326" s="29">
        <f>IF($A326="","",IFERROR(N(INDEX('Your rates'!$C$6:$C$11,MATCH($J326,'Your rates'!$B$6:$B$11,0))),0))</f>
        <v/>
      </c>
      <c r="R326" s="29">
        <f>IF($A326="","",IFERROR(N(INDEX('Your rates'!$C$12:$C$17,MATCH($K326,'Your rates'!$B$12:$B$17,0))),0))</f>
        <v/>
      </c>
      <c r="S326" s="30">
        <f>IF($A326="","",IFERROR(IF(INDEX('Your rates'!$C$18:$C$21,MATCH($M326,'Your rates'!$B$18:$B$21,0))&amp;""="",1,INDEX('Your rates'!$C$18:$C$21,MATCH($M326,'Your rates'!$B$18:$B$21,0))),1))</f>
        <v/>
      </c>
      <c r="T326" s="30">
        <f>IF($A326="","",IFERROR(IF(INDEX('Your rates'!$C$22:$C$25,MATCH($N326,'Your rates'!$B$22:$B$25,0))&amp;""="",1,INDEX('Your rates'!$C$22:$C$25,MATCH($N326,'Your rates'!$B$22:$B$25,0))),1))</f>
        <v/>
      </c>
      <c r="U326" s="30">
        <f>IF($A326="","",IFERROR(IF(INDEX('Your rates'!$C$26:$C$30,MATCH($O326,'Your rates'!$B$26:$B$30,0))&amp;""="",1,INDEX('Your rates'!$C$26:$C$30,MATCH($O326,'Your rates'!$B$26:$B$30,0))),1))</f>
        <v/>
      </c>
      <c r="V326" s="29">
        <f>IF($A326="","",SUMPRODUCT(ISNUMBER(SEARCH('Your rates'!$B$31:$B$36,$P326))*'Your rates'!$C$31:$C$36))</f>
        <v/>
      </c>
    </row>
    <row r="327">
      <c r="A327" s="26">
        <f>IFERROR(TRIM(INDEX(Requests!$A327:$AN327,MATCH(Lists!$B$2,Requests!$A$1:$AN$1,0))&amp;""),"")</f>
        <v/>
      </c>
      <c r="B327" s="26">
        <f>IFERROR(TRIM(INDEX(Requests!$A327:$AN327,MATCH(Lists!$B$3,Requests!$A$1:$AN$1,0))&amp;""),"")</f>
        <v/>
      </c>
      <c r="C327" s="27">
        <f>IF(OR($A327="",$J327="",$K327="",$M327="",$N327="",'Your rates'!$C$5=""),"",ROUND(MAX(N('Your rates'!$C$37),('Your rates'!$C$5+$Q327+$R327)*$S327*$T327*$U327+$V327),2))</f>
        <v/>
      </c>
      <c r="D327" s="27">
        <f>IF(OR($C327="",N('Your rates'!$C$38)=0),"",ROUND($C327*'Your rates'!$C$38,2))</f>
        <v/>
      </c>
      <c r="E327" s="28">
        <f>IF($A327="","",MID(IF($I327=Lists!$B$13,", office or commercial space","")&amp;IF($L327=Lists!$B$14,", size not sure","")&amp;IF($M327=Lists!$B$15,", not cleaned in a while",""),3,200))</f>
        <v/>
      </c>
      <c r="F327" s="28">
        <f>IF($A327="","",MID(IF($J327="",", bedrooms","")&amp;IF($K327="",", bathrooms","")&amp;IF($M327="",", condition","")&amp;IF($N327="",", which clean","")&amp;IF($O327="",", how often",""),3,200))</f>
        <v/>
      </c>
      <c r="G327" s="28">
        <f>IF($A327="","",MID(IF('Your rates'!$C$5="",", base price","")&amp;IF(AND($J327&lt;&gt;"",IFERROR(INDEX('Your rates'!$C$6:$C$11,MATCH($J327,'Your rates'!$B$6:$B$11,0))&amp;"","")=""),", bedrooms","")&amp;IF(AND($K327&lt;&gt;"",IFERROR(INDEX('Your rates'!$C$12:$C$17,MATCH($K327,'Your rates'!$B$12:$B$17,0))&amp;"","")=""),", bathrooms","")&amp;IF(AND($M327&lt;&gt;"",IFERROR(INDEX('Your rates'!$C$18:$C$21,MATCH($M327,'Your rates'!$B$18:$B$21,0))&amp;"","")=""),", condition","")&amp;IF(AND($N327&lt;&gt;"",IFERROR(INDEX('Your rates'!$C$22:$C$25,MATCH($N327,'Your rates'!$B$22:$B$25,0))&amp;"","")=""),", type of clean","")&amp;IF(AND($O327&lt;&gt;"",IFERROR(INDEX('Your rates'!$C$26:$C$30,MATCH($O327,'Your rates'!$B$26:$B$30,0))&amp;"","")=""),", how often",""),3,200))</f>
        <v/>
      </c>
      <c r="H327" s="28">
        <f>IF($A327="","",IF($P327="","",IF(LEN($P327)-LEN(SUBSTITUTE($P327,",",""))+1&gt;SUMPRODUCT(ISNUMBER(SEARCH('Your rates'!$B$31:$B$36,$P327))*1),"Extra not on your list","")))</f>
        <v/>
      </c>
      <c r="I327" s="26">
        <f>IFERROR(TRIM(INDEX(Requests!$A327:$AN327,MATCH(Lists!$B$4,Requests!$A$1:$AN$1,0))&amp;""),"")</f>
        <v/>
      </c>
      <c r="J327" s="26">
        <f>IFERROR(TRIM(INDEX(Requests!$A327:$AN327,MATCH(Lists!$B$5,Requests!$A$1:$AN$1,0))&amp;""),"")</f>
        <v/>
      </c>
      <c r="K327" s="26">
        <f>IFERROR(TRIM(INDEX(Requests!$A327:$AN327,MATCH(Lists!$B$6,Requests!$A$1:$AN$1,0))&amp;""),"")</f>
        <v/>
      </c>
      <c r="L327" s="26">
        <f>IFERROR(TRIM(INDEX(Requests!$A327:$AN327,MATCH(Lists!$B$7,Requests!$A$1:$AN$1,0))&amp;""),"")</f>
        <v/>
      </c>
      <c r="M327" s="26">
        <f>IFERROR(TRIM(INDEX(Requests!$A327:$AN327,MATCH(Lists!$B$8,Requests!$A$1:$AN$1,0))&amp;""),"")</f>
        <v/>
      </c>
      <c r="N327" s="26">
        <f>IFERROR(TRIM(INDEX(Requests!$A327:$AN327,MATCH(Lists!$B$9,Requests!$A$1:$AN$1,0))&amp;""),"")</f>
        <v/>
      </c>
      <c r="O327" s="26">
        <f>IFERROR(TRIM(INDEX(Requests!$A327:$AN327,MATCH(Lists!$B$11,Requests!$A$1:$AN$1,0))&amp;""),"")</f>
        <v/>
      </c>
      <c r="P327" s="26">
        <f>IFERROR(TRIM(INDEX(Requests!$A327:$AN327,MATCH(Lists!$B$10,Requests!$A$1:$AN$1,0))&amp;""),"")</f>
        <v/>
      </c>
      <c r="Q327" s="29">
        <f>IF($A327="","",IFERROR(N(INDEX('Your rates'!$C$6:$C$11,MATCH($J327,'Your rates'!$B$6:$B$11,0))),0))</f>
        <v/>
      </c>
      <c r="R327" s="29">
        <f>IF($A327="","",IFERROR(N(INDEX('Your rates'!$C$12:$C$17,MATCH($K327,'Your rates'!$B$12:$B$17,0))),0))</f>
        <v/>
      </c>
      <c r="S327" s="30">
        <f>IF($A327="","",IFERROR(IF(INDEX('Your rates'!$C$18:$C$21,MATCH($M327,'Your rates'!$B$18:$B$21,0))&amp;""="",1,INDEX('Your rates'!$C$18:$C$21,MATCH($M327,'Your rates'!$B$18:$B$21,0))),1))</f>
        <v/>
      </c>
      <c r="T327" s="30">
        <f>IF($A327="","",IFERROR(IF(INDEX('Your rates'!$C$22:$C$25,MATCH($N327,'Your rates'!$B$22:$B$25,0))&amp;""="",1,INDEX('Your rates'!$C$22:$C$25,MATCH($N327,'Your rates'!$B$22:$B$25,0))),1))</f>
        <v/>
      </c>
      <c r="U327" s="30">
        <f>IF($A327="","",IFERROR(IF(INDEX('Your rates'!$C$26:$C$30,MATCH($O327,'Your rates'!$B$26:$B$30,0))&amp;""="",1,INDEX('Your rates'!$C$26:$C$30,MATCH($O327,'Your rates'!$B$26:$B$30,0))),1))</f>
        <v/>
      </c>
      <c r="V327" s="29">
        <f>IF($A327="","",SUMPRODUCT(ISNUMBER(SEARCH('Your rates'!$B$31:$B$36,$P327))*'Your rates'!$C$31:$C$36))</f>
        <v/>
      </c>
    </row>
    <row r="328">
      <c r="A328" s="26">
        <f>IFERROR(TRIM(INDEX(Requests!$A328:$AN328,MATCH(Lists!$B$2,Requests!$A$1:$AN$1,0))&amp;""),"")</f>
        <v/>
      </c>
      <c r="B328" s="26">
        <f>IFERROR(TRIM(INDEX(Requests!$A328:$AN328,MATCH(Lists!$B$3,Requests!$A$1:$AN$1,0))&amp;""),"")</f>
        <v/>
      </c>
      <c r="C328" s="27">
        <f>IF(OR($A328="",$J328="",$K328="",$M328="",$N328="",'Your rates'!$C$5=""),"",ROUND(MAX(N('Your rates'!$C$37),('Your rates'!$C$5+$Q328+$R328)*$S328*$T328*$U328+$V328),2))</f>
        <v/>
      </c>
      <c r="D328" s="27">
        <f>IF(OR($C328="",N('Your rates'!$C$38)=0),"",ROUND($C328*'Your rates'!$C$38,2))</f>
        <v/>
      </c>
      <c r="E328" s="28">
        <f>IF($A328="","",MID(IF($I328=Lists!$B$13,", office or commercial space","")&amp;IF($L328=Lists!$B$14,", size not sure","")&amp;IF($M328=Lists!$B$15,", not cleaned in a while",""),3,200))</f>
        <v/>
      </c>
      <c r="F328" s="28">
        <f>IF($A328="","",MID(IF($J328="",", bedrooms","")&amp;IF($K328="",", bathrooms","")&amp;IF($M328="",", condition","")&amp;IF($N328="",", which clean","")&amp;IF($O328="",", how often",""),3,200))</f>
        <v/>
      </c>
      <c r="G328" s="28">
        <f>IF($A328="","",MID(IF('Your rates'!$C$5="",", base price","")&amp;IF(AND($J328&lt;&gt;"",IFERROR(INDEX('Your rates'!$C$6:$C$11,MATCH($J328,'Your rates'!$B$6:$B$11,0))&amp;"","")=""),", bedrooms","")&amp;IF(AND($K328&lt;&gt;"",IFERROR(INDEX('Your rates'!$C$12:$C$17,MATCH($K328,'Your rates'!$B$12:$B$17,0))&amp;"","")=""),", bathrooms","")&amp;IF(AND($M328&lt;&gt;"",IFERROR(INDEX('Your rates'!$C$18:$C$21,MATCH($M328,'Your rates'!$B$18:$B$21,0))&amp;"","")=""),", condition","")&amp;IF(AND($N328&lt;&gt;"",IFERROR(INDEX('Your rates'!$C$22:$C$25,MATCH($N328,'Your rates'!$B$22:$B$25,0))&amp;"","")=""),", type of clean","")&amp;IF(AND($O328&lt;&gt;"",IFERROR(INDEX('Your rates'!$C$26:$C$30,MATCH($O328,'Your rates'!$B$26:$B$30,0))&amp;"","")=""),", how often",""),3,200))</f>
        <v/>
      </c>
      <c r="H328" s="28">
        <f>IF($A328="","",IF($P328="","",IF(LEN($P328)-LEN(SUBSTITUTE($P328,",",""))+1&gt;SUMPRODUCT(ISNUMBER(SEARCH('Your rates'!$B$31:$B$36,$P328))*1),"Extra not on your list","")))</f>
        <v/>
      </c>
      <c r="I328" s="26">
        <f>IFERROR(TRIM(INDEX(Requests!$A328:$AN328,MATCH(Lists!$B$4,Requests!$A$1:$AN$1,0))&amp;""),"")</f>
        <v/>
      </c>
      <c r="J328" s="26">
        <f>IFERROR(TRIM(INDEX(Requests!$A328:$AN328,MATCH(Lists!$B$5,Requests!$A$1:$AN$1,0))&amp;""),"")</f>
        <v/>
      </c>
      <c r="K328" s="26">
        <f>IFERROR(TRIM(INDEX(Requests!$A328:$AN328,MATCH(Lists!$B$6,Requests!$A$1:$AN$1,0))&amp;""),"")</f>
        <v/>
      </c>
      <c r="L328" s="26">
        <f>IFERROR(TRIM(INDEX(Requests!$A328:$AN328,MATCH(Lists!$B$7,Requests!$A$1:$AN$1,0))&amp;""),"")</f>
        <v/>
      </c>
      <c r="M328" s="26">
        <f>IFERROR(TRIM(INDEX(Requests!$A328:$AN328,MATCH(Lists!$B$8,Requests!$A$1:$AN$1,0))&amp;""),"")</f>
        <v/>
      </c>
      <c r="N328" s="26">
        <f>IFERROR(TRIM(INDEX(Requests!$A328:$AN328,MATCH(Lists!$B$9,Requests!$A$1:$AN$1,0))&amp;""),"")</f>
        <v/>
      </c>
      <c r="O328" s="26">
        <f>IFERROR(TRIM(INDEX(Requests!$A328:$AN328,MATCH(Lists!$B$11,Requests!$A$1:$AN$1,0))&amp;""),"")</f>
        <v/>
      </c>
      <c r="P328" s="26">
        <f>IFERROR(TRIM(INDEX(Requests!$A328:$AN328,MATCH(Lists!$B$10,Requests!$A$1:$AN$1,0))&amp;""),"")</f>
        <v/>
      </c>
      <c r="Q328" s="29">
        <f>IF($A328="","",IFERROR(N(INDEX('Your rates'!$C$6:$C$11,MATCH($J328,'Your rates'!$B$6:$B$11,0))),0))</f>
        <v/>
      </c>
      <c r="R328" s="29">
        <f>IF($A328="","",IFERROR(N(INDEX('Your rates'!$C$12:$C$17,MATCH($K328,'Your rates'!$B$12:$B$17,0))),0))</f>
        <v/>
      </c>
      <c r="S328" s="30">
        <f>IF($A328="","",IFERROR(IF(INDEX('Your rates'!$C$18:$C$21,MATCH($M328,'Your rates'!$B$18:$B$21,0))&amp;""="",1,INDEX('Your rates'!$C$18:$C$21,MATCH($M328,'Your rates'!$B$18:$B$21,0))),1))</f>
        <v/>
      </c>
      <c r="T328" s="30">
        <f>IF($A328="","",IFERROR(IF(INDEX('Your rates'!$C$22:$C$25,MATCH($N328,'Your rates'!$B$22:$B$25,0))&amp;""="",1,INDEX('Your rates'!$C$22:$C$25,MATCH($N328,'Your rates'!$B$22:$B$25,0))),1))</f>
        <v/>
      </c>
      <c r="U328" s="30">
        <f>IF($A328="","",IFERROR(IF(INDEX('Your rates'!$C$26:$C$30,MATCH($O328,'Your rates'!$B$26:$B$30,0))&amp;""="",1,INDEX('Your rates'!$C$26:$C$30,MATCH($O328,'Your rates'!$B$26:$B$30,0))),1))</f>
        <v/>
      </c>
      <c r="V328" s="29">
        <f>IF($A328="","",SUMPRODUCT(ISNUMBER(SEARCH('Your rates'!$B$31:$B$36,$P328))*'Your rates'!$C$31:$C$36))</f>
        <v/>
      </c>
    </row>
    <row r="329">
      <c r="A329" s="26">
        <f>IFERROR(TRIM(INDEX(Requests!$A329:$AN329,MATCH(Lists!$B$2,Requests!$A$1:$AN$1,0))&amp;""),"")</f>
        <v/>
      </c>
      <c r="B329" s="26">
        <f>IFERROR(TRIM(INDEX(Requests!$A329:$AN329,MATCH(Lists!$B$3,Requests!$A$1:$AN$1,0))&amp;""),"")</f>
        <v/>
      </c>
      <c r="C329" s="27">
        <f>IF(OR($A329="",$J329="",$K329="",$M329="",$N329="",'Your rates'!$C$5=""),"",ROUND(MAX(N('Your rates'!$C$37),('Your rates'!$C$5+$Q329+$R329)*$S329*$T329*$U329+$V329),2))</f>
        <v/>
      </c>
      <c r="D329" s="27">
        <f>IF(OR($C329="",N('Your rates'!$C$38)=0),"",ROUND($C329*'Your rates'!$C$38,2))</f>
        <v/>
      </c>
      <c r="E329" s="28">
        <f>IF($A329="","",MID(IF($I329=Lists!$B$13,", office or commercial space","")&amp;IF($L329=Lists!$B$14,", size not sure","")&amp;IF($M329=Lists!$B$15,", not cleaned in a while",""),3,200))</f>
        <v/>
      </c>
      <c r="F329" s="28">
        <f>IF($A329="","",MID(IF($J329="",", bedrooms","")&amp;IF($K329="",", bathrooms","")&amp;IF($M329="",", condition","")&amp;IF($N329="",", which clean","")&amp;IF($O329="",", how often",""),3,200))</f>
        <v/>
      </c>
      <c r="G329" s="28">
        <f>IF($A329="","",MID(IF('Your rates'!$C$5="",", base price","")&amp;IF(AND($J329&lt;&gt;"",IFERROR(INDEX('Your rates'!$C$6:$C$11,MATCH($J329,'Your rates'!$B$6:$B$11,0))&amp;"","")=""),", bedrooms","")&amp;IF(AND($K329&lt;&gt;"",IFERROR(INDEX('Your rates'!$C$12:$C$17,MATCH($K329,'Your rates'!$B$12:$B$17,0))&amp;"","")=""),", bathrooms","")&amp;IF(AND($M329&lt;&gt;"",IFERROR(INDEX('Your rates'!$C$18:$C$21,MATCH($M329,'Your rates'!$B$18:$B$21,0))&amp;"","")=""),", condition","")&amp;IF(AND($N329&lt;&gt;"",IFERROR(INDEX('Your rates'!$C$22:$C$25,MATCH($N329,'Your rates'!$B$22:$B$25,0))&amp;"","")=""),", type of clean","")&amp;IF(AND($O329&lt;&gt;"",IFERROR(INDEX('Your rates'!$C$26:$C$30,MATCH($O329,'Your rates'!$B$26:$B$30,0))&amp;"","")=""),", how often",""),3,200))</f>
        <v/>
      </c>
      <c r="H329" s="28">
        <f>IF($A329="","",IF($P329="","",IF(LEN($P329)-LEN(SUBSTITUTE($P329,",",""))+1&gt;SUMPRODUCT(ISNUMBER(SEARCH('Your rates'!$B$31:$B$36,$P329))*1),"Extra not on your list","")))</f>
        <v/>
      </c>
      <c r="I329" s="26">
        <f>IFERROR(TRIM(INDEX(Requests!$A329:$AN329,MATCH(Lists!$B$4,Requests!$A$1:$AN$1,0))&amp;""),"")</f>
        <v/>
      </c>
      <c r="J329" s="26">
        <f>IFERROR(TRIM(INDEX(Requests!$A329:$AN329,MATCH(Lists!$B$5,Requests!$A$1:$AN$1,0))&amp;""),"")</f>
        <v/>
      </c>
      <c r="K329" s="26">
        <f>IFERROR(TRIM(INDEX(Requests!$A329:$AN329,MATCH(Lists!$B$6,Requests!$A$1:$AN$1,0))&amp;""),"")</f>
        <v/>
      </c>
      <c r="L329" s="26">
        <f>IFERROR(TRIM(INDEX(Requests!$A329:$AN329,MATCH(Lists!$B$7,Requests!$A$1:$AN$1,0))&amp;""),"")</f>
        <v/>
      </c>
      <c r="M329" s="26">
        <f>IFERROR(TRIM(INDEX(Requests!$A329:$AN329,MATCH(Lists!$B$8,Requests!$A$1:$AN$1,0))&amp;""),"")</f>
        <v/>
      </c>
      <c r="N329" s="26">
        <f>IFERROR(TRIM(INDEX(Requests!$A329:$AN329,MATCH(Lists!$B$9,Requests!$A$1:$AN$1,0))&amp;""),"")</f>
        <v/>
      </c>
      <c r="O329" s="26">
        <f>IFERROR(TRIM(INDEX(Requests!$A329:$AN329,MATCH(Lists!$B$11,Requests!$A$1:$AN$1,0))&amp;""),"")</f>
        <v/>
      </c>
      <c r="P329" s="26">
        <f>IFERROR(TRIM(INDEX(Requests!$A329:$AN329,MATCH(Lists!$B$10,Requests!$A$1:$AN$1,0))&amp;""),"")</f>
        <v/>
      </c>
      <c r="Q329" s="29">
        <f>IF($A329="","",IFERROR(N(INDEX('Your rates'!$C$6:$C$11,MATCH($J329,'Your rates'!$B$6:$B$11,0))),0))</f>
        <v/>
      </c>
      <c r="R329" s="29">
        <f>IF($A329="","",IFERROR(N(INDEX('Your rates'!$C$12:$C$17,MATCH($K329,'Your rates'!$B$12:$B$17,0))),0))</f>
        <v/>
      </c>
      <c r="S329" s="30">
        <f>IF($A329="","",IFERROR(IF(INDEX('Your rates'!$C$18:$C$21,MATCH($M329,'Your rates'!$B$18:$B$21,0))&amp;""="",1,INDEX('Your rates'!$C$18:$C$21,MATCH($M329,'Your rates'!$B$18:$B$21,0))),1))</f>
        <v/>
      </c>
      <c r="T329" s="30">
        <f>IF($A329="","",IFERROR(IF(INDEX('Your rates'!$C$22:$C$25,MATCH($N329,'Your rates'!$B$22:$B$25,0))&amp;""="",1,INDEX('Your rates'!$C$22:$C$25,MATCH($N329,'Your rates'!$B$22:$B$25,0))),1))</f>
        <v/>
      </c>
      <c r="U329" s="30">
        <f>IF($A329="","",IFERROR(IF(INDEX('Your rates'!$C$26:$C$30,MATCH($O329,'Your rates'!$B$26:$B$30,0))&amp;""="",1,INDEX('Your rates'!$C$26:$C$30,MATCH($O329,'Your rates'!$B$26:$B$30,0))),1))</f>
        <v/>
      </c>
      <c r="V329" s="29">
        <f>IF($A329="","",SUMPRODUCT(ISNUMBER(SEARCH('Your rates'!$B$31:$B$36,$P329))*'Your rates'!$C$31:$C$36))</f>
        <v/>
      </c>
    </row>
    <row r="330">
      <c r="A330" s="26">
        <f>IFERROR(TRIM(INDEX(Requests!$A330:$AN330,MATCH(Lists!$B$2,Requests!$A$1:$AN$1,0))&amp;""),"")</f>
        <v/>
      </c>
      <c r="B330" s="26">
        <f>IFERROR(TRIM(INDEX(Requests!$A330:$AN330,MATCH(Lists!$B$3,Requests!$A$1:$AN$1,0))&amp;""),"")</f>
        <v/>
      </c>
      <c r="C330" s="27">
        <f>IF(OR($A330="",$J330="",$K330="",$M330="",$N330="",'Your rates'!$C$5=""),"",ROUND(MAX(N('Your rates'!$C$37),('Your rates'!$C$5+$Q330+$R330)*$S330*$T330*$U330+$V330),2))</f>
        <v/>
      </c>
      <c r="D330" s="27">
        <f>IF(OR($C330="",N('Your rates'!$C$38)=0),"",ROUND($C330*'Your rates'!$C$38,2))</f>
        <v/>
      </c>
      <c r="E330" s="28">
        <f>IF($A330="","",MID(IF($I330=Lists!$B$13,", office or commercial space","")&amp;IF($L330=Lists!$B$14,", size not sure","")&amp;IF($M330=Lists!$B$15,", not cleaned in a while",""),3,200))</f>
        <v/>
      </c>
      <c r="F330" s="28">
        <f>IF($A330="","",MID(IF($J330="",", bedrooms","")&amp;IF($K330="",", bathrooms","")&amp;IF($M330="",", condition","")&amp;IF($N330="",", which clean","")&amp;IF($O330="",", how often",""),3,200))</f>
        <v/>
      </c>
      <c r="G330" s="28">
        <f>IF($A330="","",MID(IF('Your rates'!$C$5="",", base price","")&amp;IF(AND($J330&lt;&gt;"",IFERROR(INDEX('Your rates'!$C$6:$C$11,MATCH($J330,'Your rates'!$B$6:$B$11,0))&amp;"","")=""),", bedrooms","")&amp;IF(AND($K330&lt;&gt;"",IFERROR(INDEX('Your rates'!$C$12:$C$17,MATCH($K330,'Your rates'!$B$12:$B$17,0))&amp;"","")=""),", bathrooms","")&amp;IF(AND($M330&lt;&gt;"",IFERROR(INDEX('Your rates'!$C$18:$C$21,MATCH($M330,'Your rates'!$B$18:$B$21,0))&amp;"","")=""),", condition","")&amp;IF(AND($N330&lt;&gt;"",IFERROR(INDEX('Your rates'!$C$22:$C$25,MATCH($N330,'Your rates'!$B$22:$B$25,0))&amp;"","")=""),", type of clean","")&amp;IF(AND($O330&lt;&gt;"",IFERROR(INDEX('Your rates'!$C$26:$C$30,MATCH($O330,'Your rates'!$B$26:$B$30,0))&amp;"","")=""),", how often",""),3,200))</f>
        <v/>
      </c>
      <c r="H330" s="28">
        <f>IF($A330="","",IF($P330="","",IF(LEN($P330)-LEN(SUBSTITUTE($P330,",",""))+1&gt;SUMPRODUCT(ISNUMBER(SEARCH('Your rates'!$B$31:$B$36,$P330))*1),"Extra not on your list","")))</f>
        <v/>
      </c>
      <c r="I330" s="26">
        <f>IFERROR(TRIM(INDEX(Requests!$A330:$AN330,MATCH(Lists!$B$4,Requests!$A$1:$AN$1,0))&amp;""),"")</f>
        <v/>
      </c>
      <c r="J330" s="26">
        <f>IFERROR(TRIM(INDEX(Requests!$A330:$AN330,MATCH(Lists!$B$5,Requests!$A$1:$AN$1,0))&amp;""),"")</f>
        <v/>
      </c>
      <c r="K330" s="26">
        <f>IFERROR(TRIM(INDEX(Requests!$A330:$AN330,MATCH(Lists!$B$6,Requests!$A$1:$AN$1,0))&amp;""),"")</f>
        <v/>
      </c>
      <c r="L330" s="26">
        <f>IFERROR(TRIM(INDEX(Requests!$A330:$AN330,MATCH(Lists!$B$7,Requests!$A$1:$AN$1,0))&amp;""),"")</f>
        <v/>
      </c>
      <c r="M330" s="26">
        <f>IFERROR(TRIM(INDEX(Requests!$A330:$AN330,MATCH(Lists!$B$8,Requests!$A$1:$AN$1,0))&amp;""),"")</f>
        <v/>
      </c>
      <c r="N330" s="26">
        <f>IFERROR(TRIM(INDEX(Requests!$A330:$AN330,MATCH(Lists!$B$9,Requests!$A$1:$AN$1,0))&amp;""),"")</f>
        <v/>
      </c>
      <c r="O330" s="26">
        <f>IFERROR(TRIM(INDEX(Requests!$A330:$AN330,MATCH(Lists!$B$11,Requests!$A$1:$AN$1,0))&amp;""),"")</f>
        <v/>
      </c>
      <c r="P330" s="26">
        <f>IFERROR(TRIM(INDEX(Requests!$A330:$AN330,MATCH(Lists!$B$10,Requests!$A$1:$AN$1,0))&amp;""),"")</f>
        <v/>
      </c>
      <c r="Q330" s="29">
        <f>IF($A330="","",IFERROR(N(INDEX('Your rates'!$C$6:$C$11,MATCH($J330,'Your rates'!$B$6:$B$11,0))),0))</f>
        <v/>
      </c>
      <c r="R330" s="29">
        <f>IF($A330="","",IFERROR(N(INDEX('Your rates'!$C$12:$C$17,MATCH($K330,'Your rates'!$B$12:$B$17,0))),0))</f>
        <v/>
      </c>
      <c r="S330" s="30">
        <f>IF($A330="","",IFERROR(IF(INDEX('Your rates'!$C$18:$C$21,MATCH($M330,'Your rates'!$B$18:$B$21,0))&amp;""="",1,INDEX('Your rates'!$C$18:$C$21,MATCH($M330,'Your rates'!$B$18:$B$21,0))),1))</f>
        <v/>
      </c>
      <c r="T330" s="30">
        <f>IF($A330="","",IFERROR(IF(INDEX('Your rates'!$C$22:$C$25,MATCH($N330,'Your rates'!$B$22:$B$25,0))&amp;""="",1,INDEX('Your rates'!$C$22:$C$25,MATCH($N330,'Your rates'!$B$22:$B$25,0))),1))</f>
        <v/>
      </c>
      <c r="U330" s="30">
        <f>IF($A330="","",IFERROR(IF(INDEX('Your rates'!$C$26:$C$30,MATCH($O330,'Your rates'!$B$26:$B$30,0))&amp;""="",1,INDEX('Your rates'!$C$26:$C$30,MATCH($O330,'Your rates'!$B$26:$B$30,0))),1))</f>
        <v/>
      </c>
      <c r="V330" s="29">
        <f>IF($A330="","",SUMPRODUCT(ISNUMBER(SEARCH('Your rates'!$B$31:$B$36,$P330))*'Your rates'!$C$31:$C$36))</f>
        <v/>
      </c>
    </row>
    <row r="331">
      <c r="A331" s="26">
        <f>IFERROR(TRIM(INDEX(Requests!$A331:$AN331,MATCH(Lists!$B$2,Requests!$A$1:$AN$1,0))&amp;""),"")</f>
        <v/>
      </c>
      <c r="B331" s="26">
        <f>IFERROR(TRIM(INDEX(Requests!$A331:$AN331,MATCH(Lists!$B$3,Requests!$A$1:$AN$1,0))&amp;""),"")</f>
        <v/>
      </c>
      <c r="C331" s="27">
        <f>IF(OR($A331="",$J331="",$K331="",$M331="",$N331="",'Your rates'!$C$5=""),"",ROUND(MAX(N('Your rates'!$C$37),('Your rates'!$C$5+$Q331+$R331)*$S331*$T331*$U331+$V331),2))</f>
        <v/>
      </c>
      <c r="D331" s="27">
        <f>IF(OR($C331="",N('Your rates'!$C$38)=0),"",ROUND($C331*'Your rates'!$C$38,2))</f>
        <v/>
      </c>
      <c r="E331" s="28">
        <f>IF($A331="","",MID(IF($I331=Lists!$B$13,", office or commercial space","")&amp;IF($L331=Lists!$B$14,", size not sure","")&amp;IF($M331=Lists!$B$15,", not cleaned in a while",""),3,200))</f>
        <v/>
      </c>
      <c r="F331" s="28">
        <f>IF($A331="","",MID(IF($J331="",", bedrooms","")&amp;IF($K331="",", bathrooms","")&amp;IF($M331="",", condition","")&amp;IF($N331="",", which clean","")&amp;IF($O331="",", how often",""),3,200))</f>
        <v/>
      </c>
      <c r="G331" s="28">
        <f>IF($A331="","",MID(IF('Your rates'!$C$5="",", base price","")&amp;IF(AND($J331&lt;&gt;"",IFERROR(INDEX('Your rates'!$C$6:$C$11,MATCH($J331,'Your rates'!$B$6:$B$11,0))&amp;"","")=""),", bedrooms","")&amp;IF(AND($K331&lt;&gt;"",IFERROR(INDEX('Your rates'!$C$12:$C$17,MATCH($K331,'Your rates'!$B$12:$B$17,0))&amp;"","")=""),", bathrooms","")&amp;IF(AND($M331&lt;&gt;"",IFERROR(INDEX('Your rates'!$C$18:$C$21,MATCH($M331,'Your rates'!$B$18:$B$21,0))&amp;"","")=""),", condition","")&amp;IF(AND($N331&lt;&gt;"",IFERROR(INDEX('Your rates'!$C$22:$C$25,MATCH($N331,'Your rates'!$B$22:$B$25,0))&amp;"","")=""),", type of clean","")&amp;IF(AND($O331&lt;&gt;"",IFERROR(INDEX('Your rates'!$C$26:$C$30,MATCH($O331,'Your rates'!$B$26:$B$30,0))&amp;"","")=""),", how often",""),3,200))</f>
        <v/>
      </c>
      <c r="H331" s="28">
        <f>IF($A331="","",IF($P331="","",IF(LEN($P331)-LEN(SUBSTITUTE($P331,",",""))+1&gt;SUMPRODUCT(ISNUMBER(SEARCH('Your rates'!$B$31:$B$36,$P331))*1),"Extra not on your list","")))</f>
        <v/>
      </c>
      <c r="I331" s="26">
        <f>IFERROR(TRIM(INDEX(Requests!$A331:$AN331,MATCH(Lists!$B$4,Requests!$A$1:$AN$1,0))&amp;""),"")</f>
        <v/>
      </c>
      <c r="J331" s="26">
        <f>IFERROR(TRIM(INDEX(Requests!$A331:$AN331,MATCH(Lists!$B$5,Requests!$A$1:$AN$1,0))&amp;""),"")</f>
        <v/>
      </c>
      <c r="K331" s="26">
        <f>IFERROR(TRIM(INDEX(Requests!$A331:$AN331,MATCH(Lists!$B$6,Requests!$A$1:$AN$1,0))&amp;""),"")</f>
        <v/>
      </c>
      <c r="L331" s="26">
        <f>IFERROR(TRIM(INDEX(Requests!$A331:$AN331,MATCH(Lists!$B$7,Requests!$A$1:$AN$1,0))&amp;""),"")</f>
        <v/>
      </c>
      <c r="M331" s="26">
        <f>IFERROR(TRIM(INDEX(Requests!$A331:$AN331,MATCH(Lists!$B$8,Requests!$A$1:$AN$1,0))&amp;""),"")</f>
        <v/>
      </c>
      <c r="N331" s="26">
        <f>IFERROR(TRIM(INDEX(Requests!$A331:$AN331,MATCH(Lists!$B$9,Requests!$A$1:$AN$1,0))&amp;""),"")</f>
        <v/>
      </c>
      <c r="O331" s="26">
        <f>IFERROR(TRIM(INDEX(Requests!$A331:$AN331,MATCH(Lists!$B$11,Requests!$A$1:$AN$1,0))&amp;""),"")</f>
        <v/>
      </c>
      <c r="P331" s="26">
        <f>IFERROR(TRIM(INDEX(Requests!$A331:$AN331,MATCH(Lists!$B$10,Requests!$A$1:$AN$1,0))&amp;""),"")</f>
        <v/>
      </c>
      <c r="Q331" s="29">
        <f>IF($A331="","",IFERROR(N(INDEX('Your rates'!$C$6:$C$11,MATCH($J331,'Your rates'!$B$6:$B$11,0))),0))</f>
        <v/>
      </c>
      <c r="R331" s="29">
        <f>IF($A331="","",IFERROR(N(INDEX('Your rates'!$C$12:$C$17,MATCH($K331,'Your rates'!$B$12:$B$17,0))),0))</f>
        <v/>
      </c>
      <c r="S331" s="30">
        <f>IF($A331="","",IFERROR(IF(INDEX('Your rates'!$C$18:$C$21,MATCH($M331,'Your rates'!$B$18:$B$21,0))&amp;""="",1,INDEX('Your rates'!$C$18:$C$21,MATCH($M331,'Your rates'!$B$18:$B$21,0))),1))</f>
        <v/>
      </c>
      <c r="T331" s="30">
        <f>IF($A331="","",IFERROR(IF(INDEX('Your rates'!$C$22:$C$25,MATCH($N331,'Your rates'!$B$22:$B$25,0))&amp;""="",1,INDEX('Your rates'!$C$22:$C$25,MATCH($N331,'Your rates'!$B$22:$B$25,0))),1))</f>
        <v/>
      </c>
      <c r="U331" s="30">
        <f>IF($A331="","",IFERROR(IF(INDEX('Your rates'!$C$26:$C$30,MATCH($O331,'Your rates'!$B$26:$B$30,0))&amp;""="",1,INDEX('Your rates'!$C$26:$C$30,MATCH($O331,'Your rates'!$B$26:$B$30,0))),1))</f>
        <v/>
      </c>
      <c r="V331" s="29">
        <f>IF($A331="","",SUMPRODUCT(ISNUMBER(SEARCH('Your rates'!$B$31:$B$36,$P331))*'Your rates'!$C$31:$C$36))</f>
        <v/>
      </c>
    </row>
    <row r="332">
      <c r="A332" s="26">
        <f>IFERROR(TRIM(INDEX(Requests!$A332:$AN332,MATCH(Lists!$B$2,Requests!$A$1:$AN$1,0))&amp;""),"")</f>
        <v/>
      </c>
      <c r="B332" s="26">
        <f>IFERROR(TRIM(INDEX(Requests!$A332:$AN332,MATCH(Lists!$B$3,Requests!$A$1:$AN$1,0))&amp;""),"")</f>
        <v/>
      </c>
      <c r="C332" s="27">
        <f>IF(OR($A332="",$J332="",$K332="",$M332="",$N332="",'Your rates'!$C$5=""),"",ROUND(MAX(N('Your rates'!$C$37),('Your rates'!$C$5+$Q332+$R332)*$S332*$T332*$U332+$V332),2))</f>
        <v/>
      </c>
      <c r="D332" s="27">
        <f>IF(OR($C332="",N('Your rates'!$C$38)=0),"",ROUND($C332*'Your rates'!$C$38,2))</f>
        <v/>
      </c>
      <c r="E332" s="28">
        <f>IF($A332="","",MID(IF($I332=Lists!$B$13,", office or commercial space","")&amp;IF($L332=Lists!$B$14,", size not sure","")&amp;IF($M332=Lists!$B$15,", not cleaned in a while",""),3,200))</f>
        <v/>
      </c>
      <c r="F332" s="28">
        <f>IF($A332="","",MID(IF($J332="",", bedrooms","")&amp;IF($K332="",", bathrooms","")&amp;IF($M332="",", condition","")&amp;IF($N332="",", which clean","")&amp;IF($O332="",", how often",""),3,200))</f>
        <v/>
      </c>
      <c r="G332" s="28">
        <f>IF($A332="","",MID(IF('Your rates'!$C$5="",", base price","")&amp;IF(AND($J332&lt;&gt;"",IFERROR(INDEX('Your rates'!$C$6:$C$11,MATCH($J332,'Your rates'!$B$6:$B$11,0))&amp;"","")=""),", bedrooms","")&amp;IF(AND($K332&lt;&gt;"",IFERROR(INDEX('Your rates'!$C$12:$C$17,MATCH($K332,'Your rates'!$B$12:$B$17,0))&amp;"","")=""),", bathrooms","")&amp;IF(AND($M332&lt;&gt;"",IFERROR(INDEX('Your rates'!$C$18:$C$21,MATCH($M332,'Your rates'!$B$18:$B$21,0))&amp;"","")=""),", condition","")&amp;IF(AND($N332&lt;&gt;"",IFERROR(INDEX('Your rates'!$C$22:$C$25,MATCH($N332,'Your rates'!$B$22:$B$25,0))&amp;"","")=""),", type of clean","")&amp;IF(AND($O332&lt;&gt;"",IFERROR(INDEX('Your rates'!$C$26:$C$30,MATCH($O332,'Your rates'!$B$26:$B$30,0))&amp;"","")=""),", how often",""),3,200))</f>
        <v/>
      </c>
      <c r="H332" s="28">
        <f>IF($A332="","",IF($P332="","",IF(LEN($P332)-LEN(SUBSTITUTE($P332,",",""))+1&gt;SUMPRODUCT(ISNUMBER(SEARCH('Your rates'!$B$31:$B$36,$P332))*1),"Extra not on your list","")))</f>
        <v/>
      </c>
      <c r="I332" s="26">
        <f>IFERROR(TRIM(INDEX(Requests!$A332:$AN332,MATCH(Lists!$B$4,Requests!$A$1:$AN$1,0))&amp;""),"")</f>
        <v/>
      </c>
      <c r="J332" s="26">
        <f>IFERROR(TRIM(INDEX(Requests!$A332:$AN332,MATCH(Lists!$B$5,Requests!$A$1:$AN$1,0))&amp;""),"")</f>
        <v/>
      </c>
      <c r="K332" s="26">
        <f>IFERROR(TRIM(INDEX(Requests!$A332:$AN332,MATCH(Lists!$B$6,Requests!$A$1:$AN$1,0))&amp;""),"")</f>
        <v/>
      </c>
      <c r="L332" s="26">
        <f>IFERROR(TRIM(INDEX(Requests!$A332:$AN332,MATCH(Lists!$B$7,Requests!$A$1:$AN$1,0))&amp;""),"")</f>
        <v/>
      </c>
      <c r="M332" s="26">
        <f>IFERROR(TRIM(INDEX(Requests!$A332:$AN332,MATCH(Lists!$B$8,Requests!$A$1:$AN$1,0))&amp;""),"")</f>
        <v/>
      </c>
      <c r="N332" s="26">
        <f>IFERROR(TRIM(INDEX(Requests!$A332:$AN332,MATCH(Lists!$B$9,Requests!$A$1:$AN$1,0))&amp;""),"")</f>
        <v/>
      </c>
      <c r="O332" s="26">
        <f>IFERROR(TRIM(INDEX(Requests!$A332:$AN332,MATCH(Lists!$B$11,Requests!$A$1:$AN$1,0))&amp;""),"")</f>
        <v/>
      </c>
      <c r="P332" s="26">
        <f>IFERROR(TRIM(INDEX(Requests!$A332:$AN332,MATCH(Lists!$B$10,Requests!$A$1:$AN$1,0))&amp;""),"")</f>
        <v/>
      </c>
      <c r="Q332" s="29">
        <f>IF($A332="","",IFERROR(N(INDEX('Your rates'!$C$6:$C$11,MATCH($J332,'Your rates'!$B$6:$B$11,0))),0))</f>
        <v/>
      </c>
      <c r="R332" s="29">
        <f>IF($A332="","",IFERROR(N(INDEX('Your rates'!$C$12:$C$17,MATCH($K332,'Your rates'!$B$12:$B$17,0))),0))</f>
        <v/>
      </c>
      <c r="S332" s="30">
        <f>IF($A332="","",IFERROR(IF(INDEX('Your rates'!$C$18:$C$21,MATCH($M332,'Your rates'!$B$18:$B$21,0))&amp;""="",1,INDEX('Your rates'!$C$18:$C$21,MATCH($M332,'Your rates'!$B$18:$B$21,0))),1))</f>
        <v/>
      </c>
      <c r="T332" s="30">
        <f>IF($A332="","",IFERROR(IF(INDEX('Your rates'!$C$22:$C$25,MATCH($N332,'Your rates'!$B$22:$B$25,0))&amp;""="",1,INDEX('Your rates'!$C$22:$C$25,MATCH($N332,'Your rates'!$B$22:$B$25,0))),1))</f>
        <v/>
      </c>
      <c r="U332" s="30">
        <f>IF($A332="","",IFERROR(IF(INDEX('Your rates'!$C$26:$C$30,MATCH($O332,'Your rates'!$B$26:$B$30,0))&amp;""="",1,INDEX('Your rates'!$C$26:$C$30,MATCH($O332,'Your rates'!$B$26:$B$30,0))),1))</f>
        <v/>
      </c>
      <c r="V332" s="29">
        <f>IF($A332="","",SUMPRODUCT(ISNUMBER(SEARCH('Your rates'!$B$31:$B$36,$P332))*'Your rates'!$C$31:$C$36))</f>
        <v/>
      </c>
    </row>
    <row r="333">
      <c r="A333" s="26">
        <f>IFERROR(TRIM(INDEX(Requests!$A333:$AN333,MATCH(Lists!$B$2,Requests!$A$1:$AN$1,0))&amp;""),"")</f>
        <v/>
      </c>
      <c r="B333" s="26">
        <f>IFERROR(TRIM(INDEX(Requests!$A333:$AN333,MATCH(Lists!$B$3,Requests!$A$1:$AN$1,0))&amp;""),"")</f>
        <v/>
      </c>
      <c r="C333" s="27">
        <f>IF(OR($A333="",$J333="",$K333="",$M333="",$N333="",'Your rates'!$C$5=""),"",ROUND(MAX(N('Your rates'!$C$37),('Your rates'!$C$5+$Q333+$R333)*$S333*$T333*$U333+$V333),2))</f>
        <v/>
      </c>
      <c r="D333" s="27">
        <f>IF(OR($C333="",N('Your rates'!$C$38)=0),"",ROUND($C333*'Your rates'!$C$38,2))</f>
        <v/>
      </c>
      <c r="E333" s="28">
        <f>IF($A333="","",MID(IF($I333=Lists!$B$13,", office or commercial space","")&amp;IF($L333=Lists!$B$14,", size not sure","")&amp;IF($M333=Lists!$B$15,", not cleaned in a while",""),3,200))</f>
        <v/>
      </c>
      <c r="F333" s="28">
        <f>IF($A333="","",MID(IF($J333="",", bedrooms","")&amp;IF($K333="",", bathrooms","")&amp;IF($M333="",", condition","")&amp;IF($N333="",", which clean","")&amp;IF($O333="",", how often",""),3,200))</f>
        <v/>
      </c>
      <c r="G333" s="28">
        <f>IF($A333="","",MID(IF('Your rates'!$C$5="",", base price","")&amp;IF(AND($J333&lt;&gt;"",IFERROR(INDEX('Your rates'!$C$6:$C$11,MATCH($J333,'Your rates'!$B$6:$B$11,0))&amp;"","")=""),", bedrooms","")&amp;IF(AND($K333&lt;&gt;"",IFERROR(INDEX('Your rates'!$C$12:$C$17,MATCH($K333,'Your rates'!$B$12:$B$17,0))&amp;"","")=""),", bathrooms","")&amp;IF(AND($M333&lt;&gt;"",IFERROR(INDEX('Your rates'!$C$18:$C$21,MATCH($M333,'Your rates'!$B$18:$B$21,0))&amp;"","")=""),", condition","")&amp;IF(AND($N333&lt;&gt;"",IFERROR(INDEX('Your rates'!$C$22:$C$25,MATCH($N333,'Your rates'!$B$22:$B$25,0))&amp;"","")=""),", type of clean","")&amp;IF(AND($O333&lt;&gt;"",IFERROR(INDEX('Your rates'!$C$26:$C$30,MATCH($O333,'Your rates'!$B$26:$B$30,0))&amp;"","")=""),", how often",""),3,200))</f>
        <v/>
      </c>
      <c r="H333" s="28">
        <f>IF($A333="","",IF($P333="","",IF(LEN($P333)-LEN(SUBSTITUTE($P333,",",""))+1&gt;SUMPRODUCT(ISNUMBER(SEARCH('Your rates'!$B$31:$B$36,$P333))*1),"Extra not on your list","")))</f>
        <v/>
      </c>
      <c r="I333" s="26">
        <f>IFERROR(TRIM(INDEX(Requests!$A333:$AN333,MATCH(Lists!$B$4,Requests!$A$1:$AN$1,0))&amp;""),"")</f>
        <v/>
      </c>
      <c r="J333" s="26">
        <f>IFERROR(TRIM(INDEX(Requests!$A333:$AN333,MATCH(Lists!$B$5,Requests!$A$1:$AN$1,0))&amp;""),"")</f>
        <v/>
      </c>
      <c r="K333" s="26">
        <f>IFERROR(TRIM(INDEX(Requests!$A333:$AN333,MATCH(Lists!$B$6,Requests!$A$1:$AN$1,0))&amp;""),"")</f>
        <v/>
      </c>
      <c r="L333" s="26">
        <f>IFERROR(TRIM(INDEX(Requests!$A333:$AN333,MATCH(Lists!$B$7,Requests!$A$1:$AN$1,0))&amp;""),"")</f>
        <v/>
      </c>
      <c r="M333" s="26">
        <f>IFERROR(TRIM(INDEX(Requests!$A333:$AN333,MATCH(Lists!$B$8,Requests!$A$1:$AN$1,0))&amp;""),"")</f>
        <v/>
      </c>
      <c r="N333" s="26">
        <f>IFERROR(TRIM(INDEX(Requests!$A333:$AN333,MATCH(Lists!$B$9,Requests!$A$1:$AN$1,0))&amp;""),"")</f>
        <v/>
      </c>
      <c r="O333" s="26">
        <f>IFERROR(TRIM(INDEX(Requests!$A333:$AN333,MATCH(Lists!$B$11,Requests!$A$1:$AN$1,0))&amp;""),"")</f>
        <v/>
      </c>
      <c r="P333" s="26">
        <f>IFERROR(TRIM(INDEX(Requests!$A333:$AN333,MATCH(Lists!$B$10,Requests!$A$1:$AN$1,0))&amp;""),"")</f>
        <v/>
      </c>
      <c r="Q333" s="29">
        <f>IF($A333="","",IFERROR(N(INDEX('Your rates'!$C$6:$C$11,MATCH($J333,'Your rates'!$B$6:$B$11,0))),0))</f>
        <v/>
      </c>
      <c r="R333" s="29">
        <f>IF($A333="","",IFERROR(N(INDEX('Your rates'!$C$12:$C$17,MATCH($K333,'Your rates'!$B$12:$B$17,0))),0))</f>
        <v/>
      </c>
      <c r="S333" s="30">
        <f>IF($A333="","",IFERROR(IF(INDEX('Your rates'!$C$18:$C$21,MATCH($M333,'Your rates'!$B$18:$B$21,0))&amp;""="",1,INDEX('Your rates'!$C$18:$C$21,MATCH($M333,'Your rates'!$B$18:$B$21,0))),1))</f>
        <v/>
      </c>
      <c r="T333" s="30">
        <f>IF($A333="","",IFERROR(IF(INDEX('Your rates'!$C$22:$C$25,MATCH($N333,'Your rates'!$B$22:$B$25,0))&amp;""="",1,INDEX('Your rates'!$C$22:$C$25,MATCH($N333,'Your rates'!$B$22:$B$25,0))),1))</f>
        <v/>
      </c>
      <c r="U333" s="30">
        <f>IF($A333="","",IFERROR(IF(INDEX('Your rates'!$C$26:$C$30,MATCH($O333,'Your rates'!$B$26:$B$30,0))&amp;""="",1,INDEX('Your rates'!$C$26:$C$30,MATCH($O333,'Your rates'!$B$26:$B$30,0))),1))</f>
        <v/>
      </c>
      <c r="V333" s="29">
        <f>IF($A333="","",SUMPRODUCT(ISNUMBER(SEARCH('Your rates'!$B$31:$B$36,$P333))*'Your rates'!$C$31:$C$36))</f>
        <v/>
      </c>
    </row>
    <row r="334">
      <c r="A334" s="26">
        <f>IFERROR(TRIM(INDEX(Requests!$A334:$AN334,MATCH(Lists!$B$2,Requests!$A$1:$AN$1,0))&amp;""),"")</f>
        <v/>
      </c>
      <c r="B334" s="26">
        <f>IFERROR(TRIM(INDEX(Requests!$A334:$AN334,MATCH(Lists!$B$3,Requests!$A$1:$AN$1,0))&amp;""),"")</f>
        <v/>
      </c>
      <c r="C334" s="27">
        <f>IF(OR($A334="",$J334="",$K334="",$M334="",$N334="",'Your rates'!$C$5=""),"",ROUND(MAX(N('Your rates'!$C$37),('Your rates'!$C$5+$Q334+$R334)*$S334*$T334*$U334+$V334),2))</f>
        <v/>
      </c>
      <c r="D334" s="27">
        <f>IF(OR($C334="",N('Your rates'!$C$38)=0),"",ROUND($C334*'Your rates'!$C$38,2))</f>
        <v/>
      </c>
      <c r="E334" s="28">
        <f>IF($A334="","",MID(IF($I334=Lists!$B$13,", office or commercial space","")&amp;IF($L334=Lists!$B$14,", size not sure","")&amp;IF($M334=Lists!$B$15,", not cleaned in a while",""),3,200))</f>
        <v/>
      </c>
      <c r="F334" s="28">
        <f>IF($A334="","",MID(IF($J334="",", bedrooms","")&amp;IF($K334="",", bathrooms","")&amp;IF($M334="",", condition","")&amp;IF($N334="",", which clean","")&amp;IF($O334="",", how often",""),3,200))</f>
        <v/>
      </c>
      <c r="G334" s="28">
        <f>IF($A334="","",MID(IF('Your rates'!$C$5="",", base price","")&amp;IF(AND($J334&lt;&gt;"",IFERROR(INDEX('Your rates'!$C$6:$C$11,MATCH($J334,'Your rates'!$B$6:$B$11,0))&amp;"","")=""),", bedrooms","")&amp;IF(AND($K334&lt;&gt;"",IFERROR(INDEX('Your rates'!$C$12:$C$17,MATCH($K334,'Your rates'!$B$12:$B$17,0))&amp;"","")=""),", bathrooms","")&amp;IF(AND($M334&lt;&gt;"",IFERROR(INDEX('Your rates'!$C$18:$C$21,MATCH($M334,'Your rates'!$B$18:$B$21,0))&amp;"","")=""),", condition","")&amp;IF(AND($N334&lt;&gt;"",IFERROR(INDEX('Your rates'!$C$22:$C$25,MATCH($N334,'Your rates'!$B$22:$B$25,0))&amp;"","")=""),", type of clean","")&amp;IF(AND($O334&lt;&gt;"",IFERROR(INDEX('Your rates'!$C$26:$C$30,MATCH($O334,'Your rates'!$B$26:$B$30,0))&amp;"","")=""),", how often",""),3,200))</f>
        <v/>
      </c>
      <c r="H334" s="28">
        <f>IF($A334="","",IF($P334="","",IF(LEN($P334)-LEN(SUBSTITUTE($P334,",",""))+1&gt;SUMPRODUCT(ISNUMBER(SEARCH('Your rates'!$B$31:$B$36,$P334))*1),"Extra not on your list","")))</f>
        <v/>
      </c>
      <c r="I334" s="26">
        <f>IFERROR(TRIM(INDEX(Requests!$A334:$AN334,MATCH(Lists!$B$4,Requests!$A$1:$AN$1,0))&amp;""),"")</f>
        <v/>
      </c>
      <c r="J334" s="26">
        <f>IFERROR(TRIM(INDEX(Requests!$A334:$AN334,MATCH(Lists!$B$5,Requests!$A$1:$AN$1,0))&amp;""),"")</f>
        <v/>
      </c>
      <c r="K334" s="26">
        <f>IFERROR(TRIM(INDEX(Requests!$A334:$AN334,MATCH(Lists!$B$6,Requests!$A$1:$AN$1,0))&amp;""),"")</f>
        <v/>
      </c>
      <c r="L334" s="26">
        <f>IFERROR(TRIM(INDEX(Requests!$A334:$AN334,MATCH(Lists!$B$7,Requests!$A$1:$AN$1,0))&amp;""),"")</f>
        <v/>
      </c>
      <c r="M334" s="26">
        <f>IFERROR(TRIM(INDEX(Requests!$A334:$AN334,MATCH(Lists!$B$8,Requests!$A$1:$AN$1,0))&amp;""),"")</f>
        <v/>
      </c>
      <c r="N334" s="26">
        <f>IFERROR(TRIM(INDEX(Requests!$A334:$AN334,MATCH(Lists!$B$9,Requests!$A$1:$AN$1,0))&amp;""),"")</f>
        <v/>
      </c>
      <c r="O334" s="26">
        <f>IFERROR(TRIM(INDEX(Requests!$A334:$AN334,MATCH(Lists!$B$11,Requests!$A$1:$AN$1,0))&amp;""),"")</f>
        <v/>
      </c>
      <c r="P334" s="26">
        <f>IFERROR(TRIM(INDEX(Requests!$A334:$AN334,MATCH(Lists!$B$10,Requests!$A$1:$AN$1,0))&amp;""),"")</f>
        <v/>
      </c>
      <c r="Q334" s="29">
        <f>IF($A334="","",IFERROR(N(INDEX('Your rates'!$C$6:$C$11,MATCH($J334,'Your rates'!$B$6:$B$11,0))),0))</f>
        <v/>
      </c>
      <c r="R334" s="29">
        <f>IF($A334="","",IFERROR(N(INDEX('Your rates'!$C$12:$C$17,MATCH($K334,'Your rates'!$B$12:$B$17,0))),0))</f>
        <v/>
      </c>
      <c r="S334" s="30">
        <f>IF($A334="","",IFERROR(IF(INDEX('Your rates'!$C$18:$C$21,MATCH($M334,'Your rates'!$B$18:$B$21,0))&amp;""="",1,INDEX('Your rates'!$C$18:$C$21,MATCH($M334,'Your rates'!$B$18:$B$21,0))),1))</f>
        <v/>
      </c>
      <c r="T334" s="30">
        <f>IF($A334="","",IFERROR(IF(INDEX('Your rates'!$C$22:$C$25,MATCH($N334,'Your rates'!$B$22:$B$25,0))&amp;""="",1,INDEX('Your rates'!$C$22:$C$25,MATCH($N334,'Your rates'!$B$22:$B$25,0))),1))</f>
        <v/>
      </c>
      <c r="U334" s="30">
        <f>IF($A334="","",IFERROR(IF(INDEX('Your rates'!$C$26:$C$30,MATCH($O334,'Your rates'!$B$26:$B$30,0))&amp;""="",1,INDEX('Your rates'!$C$26:$C$30,MATCH($O334,'Your rates'!$B$26:$B$30,0))),1))</f>
        <v/>
      </c>
      <c r="V334" s="29">
        <f>IF($A334="","",SUMPRODUCT(ISNUMBER(SEARCH('Your rates'!$B$31:$B$36,$P334))*'Your rates'!$C$31:$C$36))</f>
        <v/>
      </c>
    </row>
    <row r="335">
      <c r="A335" s="26">
        <f>IFERROR(TRIM(INDEX(Requests!$A335:$AN335,MATCH(Lists!$B$2,Requests!$A$1:$AN$1,0))&amp;""),"")</f>
        <v/>
      </c>
      <c r="B335" s="26">
        <f>IFERROR(TRIM(INDEX(Requests!$A335:$AN335,MATCH(Lists!$B$3,Requests!$A$1:$AN$1,0))&amp;""),"")</f>
        <v/>
      </c>
      <c r="C335" s="27">
        <f>IF(OR($A335="",$J335="",$K335="",$M335="",$N335="",'Your rates'!$C$5=""),"",ROUND(MAX(N('Your rates'!$C$37),('Your rates'!$C$5+$Q335+$R335)*$S335*$T335*$U335+$V335),2))</f>
        <v/>
      </c>
      <c r="D335" s="27">
        <f>IF(OR($C335="",N('Your rates'!$C$38)=0),"",ROUND($C335*'Your rates'!$C$38,2))</f>
        <v/>
      </c>
      <c r="E335" s="28">
        <f>IF($A335="","",MID(IF($I335=Lists!$B$13,", office or commercial space","")&amp;IF($L335=Lists!$B$14,", size not sure","")&amp;IF($M335=Lists!$B$15,", not cleaned in a while",""),3,200))</f>
        <v/>
      </c>
      <c r="F335" s="28">
        <f>IF($A335="","",MID(IF($J335="",", bedrooms","")&amp;IF($K335="",", bathrooms","")&amp;IF($M335="",", condition","")&amp;IF($N335="",", which clean","")&amp;IF($O335="",", how often",""),3,200))</f>
        <v/>
      </c>
      <c r="G335" s="28">
        <f>IF($A335="","",MID(IF('Your rates'!$C$5="",", base price","")&amp;IF(AND($J335&lt;&gt;"",IFERROR(INDEX('Your rates'!$C$6:$C$11,MATCH($J335,'Your rates'!$B$6:$B$11,0))&amp;"","")=""),", bedrooms","")&amp;IF(AND($K335&lt;&gt;"",IFERROR(INDEX('Your rates'!$C$12:$C$17,MATCH($K335,'Your rates'!$B$12:$B$17,0))&amp;"","")=""),", bathrooms","")&amp;IF(AND($M335&lt;&gt;"",IFERROR(INDEX('Your rates'!$C$18:$C$21,MATCH($M335,'Your rates'!$B$18:$B$21,0))&amp;"","")=""),", condition","")&amp;IF(AND($N335&lt;&gt;"",IFERROR(INDEX('Your rates'!$C$22:$C$25,MATCH($N335,'Your rates'!$B$22:$B$25,0))&amp;"","")=""),", type of clean","")&amp;IF(AND($O335&lt;&gt;"",IFERROR(INDEX('Your rates'!$C$26:$C$30,MATCH($O335,'Your rates'!$B$26:$B$30,0))&amp;"","")=""),", how often",""),3,200))</f>
        <v/>
      </c>
      <c r="H335" s="28">
        <f>IF($A335="","",IF($P335="","",IF(LEN($P335)-LEN(SUBSTITUTE($P335,",",""))+1&gt;SUMPRODUCT(ISNUMBER(SEARCH('Your rates'!$B$31:$B$36,$P335))*1),"Extra not on your list","")))</f>
        <v/>
      </c>
      <c r="I335" s="26">
        <f>IFERROR(TRIM(INDEX(Requests!$A335:$AN335,MATCH(Lists!$B$4,Requests!$A$1:$AN$1,0))&amp;""),"")</f>
        <v/>
      </c>
      <c r="J335" s="26">
        <f>IFERROR(TRIM(INDEX(Requests!$A335:$AN335,MATCH(Lists!$B$5,Requests!$A$1:$AN$1,0))&amp;""),"")</f>
        <v/>
      </c>
      <c r="K335" s="26">
        <f>IFERROR(TRIM(INDEX(Requests!$A335:$AN335,MATCH(Lists!$B$6,Requests!$A$1:$AN$1,0))&amp;""),"")</f>
        <v/>
      </c>
      <c r="L335" s="26">
        <f>IFERROR(TRIM(INDEX(Requests!$A335:$AN335,MATCH(Lists!$B$7,Requests!$A$1:$AN$1,0))&amp;""),"")</f>
        <v/>
      </c>
      <c r="M335" s="26">
        <f>IFERROR(TRIM(INDEX(Requests!$A335:$AN335,MATCH(Lists!$B$8,Requests!$A$1:$AN$1,0))&amp;""),"")</f>
        <v/>
      </c>
      <c r="N335" s="26">
        <f>IFERROR(TRIM(INDEX(Requests!$A335:$AN335,MATCH(Lists!$B$9,Requests!$A$1:$AN$1,0))&amp;""),"")</f>
        <v/>
      </c>
      <c r="O335" s="26">
        <f>IFERROR(TRIM(INDEX(Requests!$A335:$AN335,MATCH(Lists!$B$11,Requests!$A$1:$AN$1,0))&amp;""),"")</f>
        <v/>
      </c>
      <c r="P335" s="26">
        <f>IFERROR(TRIM(INDEX(Requests!$A335:$AN335,MATCH(Lists!$B$10,Requests!$A$1:$AN$1,0))&amp;""),"")</f>
        <v/>
      </c>
      <c r="Q335" s="29">
        <f>IF($A335="","",IFERROR(N(INDEX('Your rates'!$C$6:$C$11,MATCH($J335,'Your rates'!$B$6:$B$11,0))),0))</f>
        <v/>
      </c>
      <c r="R335" s="29">
        <f>IF($A335="","",IFERROR(N(INDEX('Your rates'!$C$12:$C$17,MATCH($K335,'Your rates'!$B$12:$B$17,0))),0))</f>
        <v/>
      </c>
      <c r="S335" s="30">
        <f>IF($A335="","",IFERROR(IF(INDEX('Your rates'!$C$18:$C$21,MATCH($M335,'Your rates'!$B$18:$B$21,0))&amp;""="",1,INDEX('Your rates'!$C$18:$C$21,MATCH($M335,'Your rates'!$B$18:$B$21,0))),1))</f>
        <v/>
      </c>
      <c r="T335" s="30">
        <f>IF($A335="","",IFERROR(IF(INDEX('Your rates'!$C$22:$C$25,MATCH($N335,'Your rates'!$B$22:$B$25,0))&amp;""="",1,INDEX('Your rates'!$C$22:$C$25,MATCH($N335,'Your rates'!$B$22:$B$25,0))),1))</f>
        <v/>
      </c>
      <c r="U335" s="30">
        <f>IF($A335="","",IFERROR(IF(INDEX('Your rates'!$C$26:$C$30,MATCH($O335,'Your rates'!$B$26:$B$30,0))&amp;""="",1,INDEX('Your rates'!$C$26:$C$30,MATCH($O335,'Your rates'!$B$26:$B$30,0))),1))</f>
        <v/>
      </c>
      <c r="V335" s="29">
        <f>IF($A335="","",SUMPRODUCT(ISNUMBER(SEARCH('Your rates'!$B$31:$B$36,$P335))*'Your rates'!$C$31:$C$36))</f>
        <v/>
      </c>
    </row>
    <row r="336">
      <c r="A336" s="26">
        <f>IFERROR(TRIM(INDEX(Requests!$A336:$AN336,MATCH(Lists!$B$2,Requests!$A$1:$AN$1,0))&amp;""),"")</f>
        <v/>
      </c>
      <c r="B336" s="26">
        <f>IFERROR(TRIM(INDEX(Requests!$A336:$AN336,MATCH(Lists!$B$3,Requests!$A$1:$AN$1,0))&amp;""),"")</f>
        <v/>
      </c>
      <c r="C336" s="27">
        <f>IF(OR($A336="",$J336="",$K336="",$M336="",$N336="",'Your rates'!$C$5=""),"",ROUND(MAX(N('Your rates'!$C$37),('Your rates'!$C$5+$Q336+$R336)*$S336*$T336*$U336+$V336),2))</f>
        <v/>
      </c>
      <c r="D336" s="27">
        <f>IF(OR($C336="",N('Your rates'!$C$38)=0),"",ROUND($C336*'Your rates'!$C$38,2))</f>
        <v/>
      </c>
      <c r="E336" s="28">
        <f>IF($A336="","",MID(IF($I336=Lists!$B$13,", office or commercial space","")&amp;IF($L336=Lists!$B$14,", size not sure","")&amp;IF($M336=Lists!$B$15,", not cleaned in a while",""),3,200))</f>
        <v/>
      </c>
      <c r="F336" s="28">
        <f>IF($A336="","",MID(IF($J336="",", bedrooms","")&amp;IF($K336="",", bathrooms","")&amp;IF($M336="",", condition","")&amp;IF($N336="",", which clean","")&amp;IF($O336="",", how often",""),3,200))</f>
        <v/>
      </c>
      <c r="G336" s="28">
        <f>IF($A336="","",MID(IF('Your rates'!$C$5="",", base price","")&amp;IF(AND($J336&lt;&gt;"",IFERROR(INDEX('Your rates'!$C$6:$C$11,MATCH($J336,'Your rates'!$B$6:$B$11,0))&amp;"","")=""),", bedrooms","")&amp;IF(AND($K336&lt;&gt;"",IFERROR(INDEX('Your rates'!$C$12:$C$17,MATCH($K336,'Your rates'!$B$12:$B$17,0))&amp;"","")=""),", bathrooms","")&amp;IF(AND($M336&lt;&gt;"",IFERROR(INDEX('Your rates'!$C$18:$C$21,MATCH($M336,'Your rates'!$B$18:$B$21,0))&amp;"","")=""),", condition","")&amp;IF(AND($N336&lt;&gt;"",IFERROR(INDEX('Your rates'!$C$22:$C$25,MATCH($N336,'Your rates'!$B$22:$B$25,0))&amp;"","")=""),", type of clean","")&amp;IF(AND($O336&lt;&gt;"",IFERROR(INDEX('Your rates'!$C$26:$C$30,MATCH($O336,'Your rates'!$B$26:$B$30,0))&amp;"","")=""),", how often",""),3,200))</f>
        <v/>
      </c>
      <c r="H336" s="28">
        <f>IF($A336="","",IF($P336="","",IF(LEN($P336)-LEN(SUBSTITUTE($P336,",",""))+1&gt;SUMPRODUCT(ISNUMBER(SEARCH('Your rates'!$B$31:$B$36,$P336))*1),"Extra not on your list","")))</f>
        <v/>
      </c>
      <c r="I336" s="26">
        <f>IFERROR(TRIM(INDEX(Requests!$A336:$AN336,MATCH(Lists!$B$4,Requests!$A$1:$AN$1,0))&amp;""),"")</f>
        <v/>
      </c>
      <c r="J336" s="26">
        <f>IFERROR(TRIM(INDEX(Requests!$A336:$AN336,MATCH(Lists!$B$5,Requests!$A$1:$AN$1,0))&amp;""),"")</f>
        <v/>
      </c>
      <c r="K336" s="26">
        <f>IFERROR(TRIM(INDEX(Requests!$A336:$AN336,MATCH(Lists!$B$6,Requests!$A$1:$AN$1,0))&amp;""),"")</f>
        <v/>
      </c>
      <c r="L336" s="26">
        <f>IFERROR(TRIM(INDEX(Requests!$A336:$AN336,MATCH(Lists!$B$7,Requests!$A$1:$AN$1,0))&amp;""),"")</f>
        <v/>
      </c>
      <c r="M336" s="26">
        <f>IFERROR(TRIM(INDEX(Requests!$A336:$AN336,MATCH(Lists!$B$8,Requests!$A$1:$AN$1,0))&amp;""),"")</f>
        <v/>
      </c>
      <c r="N336" s="26">
        <f>IFERROR(TRIM(INDEX(Requests!$A336:$AN336,MATCH(Lists!$B$9,Requests!$A$1:$AN$1,0))&amp;""),"")</f>
        <v/>
      </c>
      <c r="O336" s="26">
        <f>IFERROR(TRIM(INDEX(Requests!$A336:$AN336,MATCH(Lists!$B$11,Requests!$A$1:$AN$1,0))&amp;""),"")</f>
        <v/>
      </c>
      <c r="P336" s="26">
        <f>IFERROR(TRIM(INDEX(Requests!$A336:$AN336,MATCH(Lists!$B$10,Requests!$A$1:$AN$1,0))&amp;""),"")</f>
        <v/>
      </c>
      <c r="Q336" s="29">
        <f>IF($A336="","",IFERROR(N(INDEX('Your rates'!$C$6:$C$11,MATCH($J336,'Your rates'!$B$6:$B$11,0))),0))</f>
        <v/>
      </c>
      <c r="R336" s="29">
        <f>IF($A336="","",IFERROR(N(INDEX('Your rates'!$C$12:$C$17,MATCH($K336,'Your rates'!$B$12:$B$17,0))),0))</f>
        <v/>
      </c>
      <c r="S336" s="30">
        <f>IF($A336="","",IFERROR(IF(INDEX('Your rates'!$C$18:$C$21,MATCH($M336,'Your rates'!$B$18:$B$21,0))&amp;""="",1,INDEX('Your rates'!$C$18:$C$21,MATCH($M336,'Your rates'!$B$18:$B$21,0))),1))</f>
        <v/>
      </c>
      <c r="T336" s="30">
        <f>IF($A336="","",IFERROR(IF(INDEX('Your rates'!$C$22:$C$25,MATCH($N336,'Your rates'!$B$22:$B$25,0))&amp;""="",1,INDEX('Your rates'!$C$22:$C$25,MATCH($N336,'Your rates'!$B$22:$B$25,0))),1))</f>
        <v/>
      </c>
      <c r="U336" s="30">
        <f>IF($A336="","",IFERROR(IF(INDEX('Your rates'!$C$26:$C$30,MATCH($O336,'Your rates'!$B$26:$B$30,0))&amp;""="",1,INDEX('Your rates'!$C$26:$C$30,MATCH($O336,'Your rates'!$B$26:$B$30,0))),1))</f>
        <v/>
      </c>
      <c r="V336" s="29">
        <f>IF($A336="","",SUMPRODUCT(ISNUMBER(SEARCH('Your rates'!$B$31:$B$36,$P336))*'Your rates'!$C$31:$C$36))</f>
        <v/>
      </c>
    </row>
    <row r="337">
      <c r="A337" s="26">
        <f>IFERROR(TRIM(INDEX(Requests!$A337:$AN337,MATCH(Lists!$B$2,Requests!$A$1:$AN$1,0))&amp;""),"")</f>
        <v/>
      </c>
      <c r="B337" s="26">
        <f>IFERROR(TRIM(INDEX(Requests!$A337:$AN337,MATCH(Lists!$B$3,Requests!$A$1:$AN$1,0))&amp;""),"")</f>
        <v/>
      </c>
      <c r="C337" s="27">
        <f>IF(OR($A337="",$J337="",$K337="",$M337="",$N337="",'Your rates'!$C$5=""),"",ROUND(MAX(N('Your rates'!$C$37),('Your rates'!$C$5+$Q337+$R337)*$S337*$T337*$U337+$V337),2))</f>
        <v/>
      </c>
      <c r="D337" s="27">
        <f>IF(OR($C337="",N('Your rates'!$C$38)=0),"",ROUND($C337*'Your rates'!$C$38,2))</f>
        <v/>
      </c>
      <c r="E337" s="28">
        <f>IF($A337="","",MID(IF($I337=Lists!$B$13,", office or commercial space","")&amp;IF($L337=Lists!$B$14,", size not sure","")&amp;IF($M337=Lists!$B$15,", not cleaned in a while",""),3,200))</f>
        <v/>
      </c>
      <c r="F337" s="28">
        <f>IF($A337="","",MID(IF($J337="",", bedrooms","")&amp;IF($K337="",", bathrooms","")&amp;IF($M337="",", condition","")&amp;IF($N337="",", which clean","")&amp;IF($O337="",", how often",""),3,200))</f>
        <v/>
      </c>
      <c r="G337" s="28">
        <f>IF($A337="","",MID(IF('Your rates'!$C$5="",", base price","")&amp;IF(AND($J337&lt;&gt;"",IFERROR(INDEX('Your rates'!$C$6:$C$11,MATCH($J337,'Your rates'!$B$6:$B$11,0))&amp;"","")=""),", bedrooms","")&amp;IF(AND($K337&lt;&gt;"",IFERROR(INDEX('Your rates'!$C$12:$C$17,MATCH($K337,'Your rates'!$B$12:$B$17,0))&amp;"","")=""),", bathrooms","")&amp;IF(AND($M337&lt;&gt;"",IFERROR(INDEX('Your rates'!$C$18:$C$21,MATCH($M337,'Your rates'!$B$18:$B$21,0))&amp;"","")=""),", condition","")&amp;IF(AND($N337&lt;&gt;"",IFERROR(INDEX('Your rates'!$C$22:$C$25,MATCH($N337,'Your rates'!$B$22:$B$25,0))&amp;"","")=""),", type of clean","")&amp;IF(AND($O337&lt;&gt;"",IFERROR(INDEX('Your rates'!$C$26:$C$30,MATCH($O337,'Your rates'!$B$26:$B$30,0))&amp;"","")=""),", how often",""),3,200))</f>
        <v/>
      </c>
      <c r="H337" s="28">
        <f>IF($A337="","",IF($P337="","",IF(LEN($P337)-LEN(SUBSTITUTE($P337,",",""))+1&gt;SUMPRODUCT(ISNUMBER(SEARCH('Your rates'!$B$31:$B$36,$P337))*1),"Extra not on your list","")))</f>
        <v/>
      </c>
      <c r="I337" s="26">
        <f>IFERROR(TRIM(INDEX(Requests!$A337:$AN337,MATCH(Lists!$B$4,Requests!$A$1:$AN$1,0))&amp;""),"")</f>
        <v/>
      </c>
      <c r="J337" s="26">
        <f>IFERROR(TRIM(INDEX(Requests!$A337:$AN337,MATCH(Lists!$B$5,Requests!$A$1:$AN$1,0))&amp;""),"")</f>
        <v/>
      </c>
      <c r="K337" s="26">
        <f>IFERROR(TRIM(INDEX(Requests!$A337:$AN337,MATCH(Lists!$B$6,Requests!$A$1:$AN$1,0))&amp;""),"")</f>
        <v/>
      </c>
      <c r="L337" s="26">
        <f>IFERROR(TRIM(INDEX(Requests!$A337:$AN337,MATCH(Lists!$B$7,Requests!$A$1:$AN$1,0))&amp;""),"")</f>
        <v/>
      </c>
      <c r="M337" s="26">
        <f>IFERROR(TRIM(INDEX(Requests!$A337:$AN337,MATCH(Lists!$B$8,Requests!$A$1:$AN$1,0))&amp;""),"")</f>
        <v/>
      </c>
      <c r="N337" s="26">
        <f>IFERROR(TRIM(INDEX(Requests!$A337:$AN337,MATCH(Lists!$B$9,Requests!$A$1:$AN$1,0))&amp;""),"")</f>
        <v/>
      </c>
      <c r="O337" s="26">
        <f>IFERROR(TRIM(INDEX(Requests!$A337:$AN337,MATCH(Lists!$B$11,Requests!$A$1:$AN$1,0))&amp;""),"")</f>
        <v/>
      </c>
      <c r="P337" s="26">
        <f>IFERROR(TRIM(INDEX(Requests!$A337:$AN337,MATCH(Lists!$B$10,Requests!$A$1:$AN$1,0))&amp;""),"")</f>
        <v/>
      </c>
      <c r="Q337" s="29">
        <f>IF($A337="","",IFERROR(N(INDEX('Your rates'!$C$6:$C$11,MATCH($J337,'Your rates'!$B$6:$B$11,0))),0))</f>
        <v/>
      </c>
      <c r="R337" s="29">
        <f>IF($A337="","",IFERROR(N(INDEX('Your rates'!$C$12:$C$17,MATCH($K337,'Your rates'!$B$12:$B$17,0))),0))</f>
        <v/>
      </c>
      <c r="S337" s="30">
        <f>IF($A337="","",IFERROR(IF(INDEX('Your rates'!$C$18:$C$21,MATCH($M337,'Your rates'!$B$18:$B$21,0))&amp;""="",1,INDEX('Your rates'!$C$18:$C$21,MATCH($M337,'Your rates'!$B$18:$B$21,0))),1))</f>
        <v/>
      </c>
      <c r="T337" s="30">
        <f>IF($A337="","",IFERROR(IF(INDEX('Your rates'!$C$22:$C$25,MATCH($N337,'Your rates'!$B$22:$B$25,0))&amp;""="",1,INDEX('Your rates'!$C$22:$C$25,MATCH($N337,'Your rates'!$B$22:$B$25,0))),1))</f>
        <v/>
      </c>
      <c r="U337" s="30">
        <f>IF($A337="","",IFERROR(IF(INDEX('Your rates'!$C$26:$C$30,MATCH($O337,'Your rates'!$B$26:$B$30,0))&amp;""="",1,INDEX('Your rates'!$C$26:$C$30,MATCH($O337,'Your rates'!$B$26:$B$30,0))),1))</f>
        <v/>
      </c>
      <c r="V337" s="29">
        <f>IF($A337="","",SUMPRODUCT(ISNUMBER(SEARCH('Your rates'!$B$31:$B$36,$P337))*'Your rates'!$C$31:$C$36))</f>
        <v/>
      </c>
    </row>
    <row r="338">
      <c r="A338" s="26">
        <f>IFERROR(TRIM(INDEX(Requests!$A338:$AN338,MATCH(Lists!$B$2,Requests!$A$1:$AN$1,0))&amp;""),"")</f>
        <v/>
      </c>
      <c r="B338" s="26">
        <f>IFERROR(TRIM(INDEX(Requests!$A338:$AN338,MATCH(Lists!$B$3,Requests!$A$1:$AN$1,0))&amp;""),"")</f>
        <v/>
      </c>
      <c r="C338" s="27">
        <f>IF(OR($A338="",$J338="",$K338="",$M338="",$N338="",'Your rates'!$C$5=""),"",ROUND(MAX(N('Your rates'!$C$37),('Your rates'!$C$5+$Q338+$R338)*$S338*$T338*$U338+$V338),2))</f>
        <v/>
      </c>
      <c r="D338" s="27">
        <f>IF(OR($C338="",N('Your rates'!$C$38)=0),"",ROUND($C338*'Your rates'!$C$38,2))</f>
        <v/>
      </c>
      <c r="E338" s="28">
        <f>IF($A338="","",MID(IF($I338=Lists!$B$13,", office or commercial space","")&amp;IF($L338=Lists!$B$14,", size not sure","")&amp;IF($M338=Lists!$B$15,", not cleaned in a while",""),3,200))</f>
        <v/>
      </c>
      <c r="F338" s="28">
        <f>IF($A338="","",MID(IF($J338="",", bedrooms","")&amp;IF($K338="",", bathrooms","")&amp;IF($M338="",", condition","")&amp;IF($N338="",", which clean","")&amp;IF($O338="",", how often",""),3,200))</f>
        <v/>
      </c>
      <c r="G338" s="28">
        <f>IF($A338="","",MID(IF('Your rates'!$C$5="",", base price","")&amp;IF(AND($J338&lt;&gt;"",IFERROR(INDEX('Your rates'!$C$6:$C$11,MATCH($J338,'Your rates'!$B$6:$B$11,0))&amp;"","")=""),", bedrooms","")&amp;IF(AND($K338&lt;&gt;"",IFERROR(INDEX('Your rates'!$C$12:$C$17,MATCH($K338,'Your rates'!$B$12:$B$17,0))&amp;"","")=""),", bathrooms","")&amp;IF(AND($M338&lt;&gt;"",IFERROR(INDEX('Your rates'!$C$18:$C$21,MATCH($M338,'Your rates'!$B$18:$B$21,0))&amp;"","")=""),", condition","")&amp;IF(AND($N338&lt;&gt;"",IFERROR(INDEX('Your rates'!$C$22:$C$25,MATCH($N338,'Your rates'!$B$22:$B$25,0))&amp;"","")=""),", type of clean","")&amp;IF(AND($O338&lt;&gt;"",IFERROR(INDEX('Your rates'!$C$26:$C$30,MATCH($O338,'Your rates'!$B$26:$B$30,0))&amp;"","")=""),", how often",""),3,200))</f>
        <v/>
      </c>
      <c r="H338" s="28">
        <f>IF($A338="","",IF($P338="","",IF(LEN($P338)-LEN(SUBSTITUTE($P338,",",""))+1&gt;SUMPRODUCT(ISNUMBER(SEARCH('Your rates'!$B$31:$B$36,$P338))*1),"Extra not on your list","")))</f>
        <v/>
      </c>
      <c r="I338" s="26">
        <f>IFERROR(TRIM(INDEX(Requests!$A338:$AN338,MATCH(Lists!$B$4,Requests!$A$1:$AN$1,0))&amp;""),"")</f>
        <v/>
      </c>
      <c r="J338" s="26">
        <f>IFERROR(TRIM(INDEX(Requests!$A338:$AN338,MATCH(Lists!$B$5,Requests!$A$1:$AN$1,0))&amp;""),"")</f>
        <v/>
      </c>
      <c r="K338" s="26">
        <f>IFERROR(TRIM(INDEX(Requests!$A338:$AN338,MATCH(Lists!$B$6,Requests!$A$1:$AN$1,0))&amp;""),"")</f>
        <v/>
      </c>
      <c r="L338" s="26">
        <f>IFERROR(TRIM(INDEX(Requests!$A338:$AN338,MATCH(Lists!$B$7,Requests!$A$1:$AN$1,0))&amp;""),"")</f>
        <v/>
      </c>
      <c r="M338" s="26">
        <f>IFERROR(TRIM(INDEX(Requests!$A338:$AN338,MATCH(Lists!$B$8,Requests!$A$1:$AN$1,0))&amp;""),"")</f>
        <v/>
      </c>
      <c r="N338" s="26">
        <f>IFERROR(TRIM(INDEX(Requests!$A338:$AN338,MATCH(Lists!$B$9,Requests!$A$1:$AN$1,0))&amp;""),"")</f>
        <v/>
      </c>
      <c r="O338" s="26">
        <f>IFERROR(TRIM(INDEX(Requests!$A338:$AN338,MATCH(Lists!$B$11,Requests!$A$1:$AN$1,0))&amp;""),"")</f>
        <v/>
      </c>
      <c r="P338" s="26">
        <f>IFERROR(TRIM(INDEX(Requests!$A338:$AN338,MATCH(Lists!$B$10,Requests!$A$1:$AN$1,0))&amp;""),"")</f>
        <v/>
      </c>
      <c r="Q338" s="29">
        <f>IF($A338="","",IFERROR(N(INDEX('Your rates'!$C$6:$C$11,MATCH($J338,'Your rates'!$B$6:$B$11,0))),0))</f>
        <v/>
      </c>
      <c r="R338" s="29">
        <f>IF($A338="","",IFERROR(N(INDEX('Your rates'!$C$12:$C$17,MATCH($K338,'Your rates'!$B$12:$B$17,0))),0))</f>
        <v/>
      </c>
      <c r="S338" s="30">
        <f>IF($A338="","",IFERROR(IF(INDEX('Your rates'!$C$18:$C$21,MATCH($M338,'Your rates'!$B$18:$B$21,0))&amp;""="",1,INDEX('Your rates'!$C$18:$C$21,MATCH($M338,'Your rates'!$B$18:$B$21,0))),1))</f>
        <v/>
      </c>
      <c r="T338" s="30">
        <f>IF($A338="","",IFERROR(IF(INDEX('Your rates'!$C$22:$C$25,MATCH($N338,'Your rates'!$B$22:$B$25,0))&amp;""="",1,INDEX('Your rates'!$C$22:$C$25,MATCH($N338,'Your rates'!$B$22:$B$25,0))),1))</f>
        <v/>
      </c>
      <c r="U338" s="30">
        <f>IF($A338="","",IFERROR(IF(INDEX('Your rates'!$C$26:$C$30,MATCH($O338,'Your rates'!$B$26:$B$30,0))&amp;""="",1,INDEX('Your rates'!$C$26:$C$30,MATCH($O338,'Your rates'!$B$26:$B$30,0))),1))</f>
        <v/>
      </c>
      <c r="V338" s="29">
        <f>IF($A338="","",SUMPRODUCT(ISNUMBER(SEARCH('Your rates'!$B$31:$B$36,$P338))*'Your rates'!$C$31:$C$36))</f>
        <v/>
      </c>
    </row>
    <row r="339">
      <c r="A339" s="26">
        <f>IFERROR(TRIM(INDEX(Requests!$A339:$AN339,MATCH(Lists!$B$2,Requests!$A$1:$AN$1,0))&amp;""),"")</f>
        <v/>
      </c>
      <c r="B339" s="26">
        <f>IFERROR(TRIM(INDEX(Requests!$A339:$AN339,MATCH(Lists!$B$3,Requests!$A$1:$AN$1,0))&amp;""),"")</f>
        <v/>
      </c>
      <c r="C339" s="27">
        <f>IF(OR($A339="",$J339="",$K339="",$M339="",$N339="",'Your rates'!$C$5=""),"",ROUND(MAX(N('Your rates'!$C$37),('Your rates'!$C$5+$Q339+$R339)*$S339*$T339*$U339+$V339),2))</f>
        <v/>
      </c>
      <c r="D339" s="27">
        <f>IF(OR($C339="",N('Your rates'!$C$38)=0),"",ROUND($C339*'Your rates'!$C$38,2))</f>
        <v/>
      </c>
      <c r="E339" s="28">
        <f>IF($A339="","",MID(IF($I339=Lists!$B$13,", office or commercial space","")&amp;IF($L339=Lists!$B$14,", size not sure","")&amp;IF($M339=Lists!$B$15,", not cleaned in a while",""),3,200))</f>
        <v/>
      </c>
      <c r="F339" s="28">
        <f>IF($A339="","",MID(IF($J339="",", bedrooms","")&amp;IF($K339="",", bathrooms","")&amp;IF($M339="",", condition","")&amp;IF($N339="",", which clean","")&amp;IF($O339="",", how often",""),3,200))</f>
        <v/>
      </c>
      <c r="G339" s="28">
        <f>IF($A339="","",MID(IF('Your rates'!$C$5="",", base price","")&amp;IF(AND($J339&lt;&gt;"",IFERROR(INDEX('Your rates'!$C$6:$C$11,MATCH($J339,'Your rates'!$B$6:$B$11,0))&amp;"","")=""),", bedrooms","")&amp;IF(AND($K339&lt;&gt;"",IFERROR(INDEX('Your rates'!$C$12:$C$17,MATCH($K339,'Your rates'!$B$12:$B$17,0))&amp;"","")=""),", bathrooms","")&amp;IF(AND($M339&lt;&gt;"",IFERROR(INDEX('Your rates'!$C$18:$C$21,MATCH($M339,'Your rates'!$B$18:$B$21,0))&amp;"","")=""),", condition","")&amp;IF(AND($N339&lt;&gt;"",IFERROR(INDEX('Your rates'!$C$22:$C$25,MATCH($N339,'Your rates'!$B$22:$B$25,0))&amp;"","")=""),", type of clean","")&amp;IF(AND($O339&lt;&gt;"",IFERROR(INDEX('Your rates'!$C$26:$C$30,MATCH($O339,'Your rates'!$B$26:$B$30,0))&amp;"","")=""),", how often",""),3,200))</f>
        <v/>
      </c>
      <c r="H339" s="28">
        <f>IF($A339="","",IF($P339="","",IF(LEN($P339)-LEN(SUBSTITUTE($P339,",",""))+1&gt;SUMPRODUCT(ISNUMBER(SEARCH('Your rates'!$B$31:$B$36,$P339))*1),"Extra not on your list","")))</f>
        <v/>
      </c>
      <c r="I339" s="26">
        <f>IFERROR(TRIM(INDEX(Requests!$A339:$AN339,MATCH(Lists!$B$4,Requests!$A$1:$AN$1,0))&amp;""),"")</f>
        <v/>
      </c>
      <c r="J339" s="26">
        <f>IFERROR(TRIM(INDEX(Requests!$A339:$AN339,MATCH(Lists!$B$5,Requests!$A$1:$AN$1,0))&amp;""),"")</f>
        <v/>
      </c>
      <c r="K339" s="26">
        <f>IFERROR(TRIM(INDEX(Requests!$A339:$AN339,MATCH(Lists!$B$6,Requests!$A$1:$AN$1,0))&amp;""),"")</f>
        <v/>
      </c>
      <c r="L339" s="26">
        <f>IFERROR(TRIM(INDEX(Requests!$A339:$AN339,MATCH(Lists!$B$7,Requests!$A$1:$AN$1,0))&amp;""),"")</f>
        <v/>
      </c>
      <c r="M339" s="26">
        <f>IFERROR(TRIM(INDEX(Requests!$A339:$AN339,MATCH(Lists!$B$8,Requests!$A$1:$AN$1,0))&amp;""),"")</f>
        <v/>
      </c>
      <c r="N339" s="26">
        <f>IFERROR(TRIM(INDEX(Requests!$A339:$AN339,MATCH(Lists!$B$9,Requests!$A$1:$AN$1,0))&amp;""),"")</f>
        <v/>
      </c>
      <c r="O339" s="26">
        <f>IFERROR(TRIM(INDEX(Requests!$A339:$AN339,MATCH(Lists!$B$11,Requests!$A$1:$AN$1,0))&amp;""),"")</f>
        <v/>
      </c>
      <c r="P339" s="26">
        <f>IFERROR(TRIM(INDEX(Requests!$A339:$AN339,MATCH(Lists!$B$10,Requests!$A$1:$AN$1,0))&amp;""),"")</f>
        <v/>
      </c>
      <c r="Q339" s="29">
        <f>IF($A339="","",IFERROR(N(INDEX('Your rates'!$C$6:$C$11,MATCH($J339,'Your rates'!$B$6:$B$11,0))),0))</f>
        <v/>
      </c>
      <c r="R339" s="29">
        <f>IF($A339="","",IFERROR(N(INDEX('Your rates'!$C$12:$C$17,MATCH($K339,'Your rates'!$B$12:$B$17,0))),0))</f>
        <v/>
      </c>
      <c r="S339" s="30">
        <f>IF($A339="","",IFERROR(IF(INDEX('Your rates'!$C$18:$C$21,MATCH($M339,'Your rates'!$B$18:$B$21,0))&amp;""="",1,INDEX('Your rates'!$C$18:$C$21,MATCH($M339,'Your rates'!$B$18:$B$21,0))),1))</f>
        <v/>
      </c>
      <c r="T339" s="30">
        <f>IF($A339="","",IFERROR(IF(INDEX('Your rates'!$C$22:$C$25,MATCH($N339,'Your rates'!$B$22:$B$25,0))&amp;""="",1,INDEX('Your rates'!$C$22:$C$25,MATCH($N339,'Your rates'!$B$22:$B$25,0))),1))</f>
        <v/>
      </c>
      <c r="U339" s="30">
        <f>IF($A339="","",IFERROR(IF(INDEX('Your rates'!$C$26:$C$30,MATCH($O339,'Your rates'!$B$26:$B$30,0))&amp;""="",1,INDEX('Your rates'!$C$26:$C$30,MATCH($O339,'Your rates'!$B$26:$B$30,0))),1))</f>
        <v/>
      </c>
      <c r="V339" s="29">
        <f>IF($A339="","",SUMPRODUCT(ISNUMBER(SEARCH('Your rates'!$B$31:$B$36,$P339))*'Your rates'!$C$31:$C$36))</f>
        <v/>
      </c>
    </row>
    <row r="340">
      <c r="A340" s="26">
        <f>IFERROR(TRIM(INDEX(Requests!$A340:$AN340,MATCH(Lists!$B$2,Requests!$A$1:$AN$1,0))&amp;""),"")</f>
        <v/>
      </c>
      <c r="B340" s="26">
        <f>IFERROR(TRIM(INDEX(Requests!$A340:$AN340,MATCH(Lists!$B$3,Requests!$A$1:$AN$1,0))&amp;""),"")</f>
        <v/>
      </c>
      <c r="C340" s="27">
        <f>IF(OR($A340="",$J340="",$K340="",$M340="",$N340="",'Your rates'!$C$5=""),"",ROUND(MAX(N('Your rates'!$C$37),('Your rates'!$C$5+$Q340+$R340)*$S340*$T340*$U340+$V340),2))</f>
        <v/>
      </c>
      <c r="D340" s="27">
        <f>IF(OR($C340="",N('Your rates'!$C$38)=0),"",ROUND($C340*'Your rates'!$C$38,2))</f>
        <v/>
      </c>
      <c r="E340" s="28">
        <f>IF($A340="","",MID(IF($I340=Lists!$B$13,", office or commercial space","")&amp;IF($L340=Lists!$B$14,", size not sure","")&amp;IF($M340=Lists!$B$15,", not cleaned in a while",""),3,200))</f>
        <v/>
      </c>
      <c r="F340" s="28">
        <f>IF($A340="","",MID(IF($J340="",", bedrooms","")&amp;IF($K340="",", bathrooms","")&amp;IF($M340="",", condition","")&amp;IF($N340="",", which clean","")&amp;IF($O340="",", how often",""),3,200))</f>
        <v/>
      </c>
      <c r="G340" s="28">
        <f>IF($A340="","",MID(IF('Your rates'!$C$5="",", base price","")&amp;IF(AND($J340&lt;&gt;"",IFERROR(INDEX('Your rates'!$C$6:$C$11,MATCH($J340,'Your rates'!$B$6:$B$11,0))&amp;"","")=""),", bedrooms","")&amp;IF(AND($K340&lt;&gt;"",IFERROR(INDEX('Your rates'!$C$12:$C$17,MATCH($K340,'Your rates'!$B$12:$B$17,0))&amp;"","")=""),", bathrooms","")&amp;IF(AND($M340&lt;&gt;"",IFERROR(INDEX('Your rates'!$C$18:$C$21,MATCH($M340,'Your rates'!$B$18:$B$21,0))&amp;"","")=""),", condition","")&amp;IF(AND($N340&lt;&gt;"",IFERROR(INDEX('Your rates'!$C$22:$C$25,MATCH($N340,'Your rates'!$B$22:$B$25,0))&amp;"","")=""),", type of clean","")&amp;IF(AND($O340&lt;&gt;"",IFERROR(INDEX('Your rates'!$C$26:$C$30,MATCH($O340,'Your rates'!$B$26:$B$30,0))&amp;"","")=""),", how often",""),3,200))</f>
        <v/>
      </c>
      <c r="H340" s="28">
        <f>IF($A340="","",IF($P340="","",IF(LEN($P340)-LEN(SUBSTITUTE($P340,",",""))+1&gt;SUMPRODUCT(ISNUMBER(SEARCH('Your rates'!$B$31:$B$36,$P340))*1),"Extra not on your list","")))</f>
        <v/>
      </c>
      <c r="I340" s="26">
        <f>IFERROR(TRIM(INDEX(Requests!$A340:$AN340,MATCH(Lists!$B$4,Requests!$A$1:$AN$1,0))&amp;""),"")</f>
        <v/>
      </c>
      <c r="J340" s="26">
        <f>IFERROR(TRIM(INDEX(Requests!$A340:$AN340,MATCH(Lists!$B$5,Requests!$A$1:$AN$1,0))&amp;""),"")</f>
        <v/>
      </c>
      <c r="K340" s="26">
        <f>IFERROR(TRIM(INDEX(Requests!$A340:$AN340,MATCH(Lists!$B$6,Requests!$A$1:$AN$1,0))&amp;""),"")</f>
        <v/>
      </c>
      <c r="L340" s="26">
        <f>IFERROR(TRIM(INDEX(Requests!$A340:$AN340,MATCH(Lists!$B$7,Requests!$A$1:$AN$1,0))&amp;""),"")</f>
        <v/>
      </c>
      <c r="M340" s="26">
        <f>IFERROR(TRIM(INDEX(Requests!$A340:$AN340,MATCH(Lists!$B$8,Requests!$A$1:$AN$1,0))&amp;""),"")</f>
        <v/>
      </c>
      <c r="N340" s="26">
        <f>IFERROR(TRIM(INDEX(Requests!$A340:$AN340,MATCH(Lists!$B$9,Requests!$A$1:$AN$1,0))&amp;""),"")</f>
        <v/>
      </c>
      <c r="O340" s="26">
        <f>IFERROR(TRIM(INDEX(Requests!$A340:$AN340,MATCH(Lists!$B$11,Requests!$A$1:$AN$1,0))&amp;""),"")</f>
        <v/>
      </c>
      <c r="P340" s="26">
        <f>IFERROR(TRIM(INDEX(Requests!$A340:$AN340,MATCH(Lists!$B$10,Requests!$A$1:$AN$1,0))&amp;""),"")</f>
        <v/>
      </c>
      <c r="Q340" s="29">
        <f>IF($A340="","",IFERROR(N(INDEX('Your rates'!$C$6:$C$11,MATCH($J340,'Your rates'!$B$6:$B$11,0))),0))</f>
        <v/>
      </c>
      <c r="R340" s="29">
        <f>IF($A340="","",IFERROR(N(INDEX('Your rates'!$C$12:$C$17,MATCH($K340,'Your rates'!$B$12:$B$17,0))),0))</f>
        <v/>
      </c>
      <c r="S340" s="30">
        <f>IF($A340="","",IFERROR(IF(INDEX('Your rates'!$C$18:$C$21,MATCH($M340,'Your rates'!$B$18:$B$21,0))&amp;""="",1,INDEX('Your rates'!$C$18:$C$21,MATCH($M340,'Your rates'!$B$18:$B$21,0))),1))</f>
        <v/>
      </c>
      <c r="T340" s="30">
        <f>IF($A340="","",IFERROR(IF(INDEX('Your rates'!$C$22:$C$25,MATCH($N340,'Your rates'!$B$22:$B$25,0))&amp;""="",1,INDEX('Your rates'!$C$22:$C$25,MATCH($N340,'Your rates'!$B$22:$B$25,0))),1))</f>
        <v/>
      </c>
      <c r="U340" s="30">
        <f>IF($A340="","",IFERROR(IF(INDEX('Your rates'!$C$26:$C$30,MATCH($O340,'Your rates'!$B$26:$B$30,0))&amp;""="",1,INDEX('Your rates'!$C$26:$C$30,MATCH($O340,'Your rates'!$B$26:$B$30,0))),1))</f>
        <v/>
      </c>
      <c r="V340" s="29">
        <f>IF($A340="","",SUMPRODUCT(ISNUMBER(SEARCH('Your rates'!$B$31:$B$36,$P340))*'Your rates'!$C$31:$C$36))</f>
        <v/>
      </c>
    </row>
    <row r="341">
      <c r="A341" s="26">
        <f>IFERROR(TRIM(INDEX(Requests!$A341:$AN341,MATCH(Lists!$B$2,Requests!$A$1:$AN$1,0))&amp;""),"")</f>
        <v/>
      </c>
      <c r="B341" s="26">
        <f>IFERROR(TRIM(INDEX(Requests!$A341:$AN341,MATCH(Lists!$B$3,Requests!$A$1:$AN$1,0))&amp;""),"")</f>
        <v/>
      </c>
      <c r="C341" s="27">
        <f>IF(OR($A341="",$J341="",$K341="",$M341="",$N341="",'Your rates'!$C$5=""),"",ROUND(MAX(N('Your rates'!$C$37),('Your rates'!$C$5+$Q341+$R341)*$S341*$T341*$U341+$V341),2))</f>
        <v/>
      </c>
      <c r="D341" s="27">
        <f>IF(OR($C341="",N('Your rates'!$C$38)=0),"",ROUND($C341*'Your rates'!$C$38,2))</f>
        <v/>
      </c>
      <c r="E341" s="28">
        <f>IF($A341="","",MID(IF($I341=Lists!$B$13,", office or commercial space","")&amp;IF($L341=Lists!$B$14,", size not sure","")&amp;IF($M341=Lists!$B$15,", not cleaned in a while",""),3,200))</f>
        <v/>
      </c>
      <c r="F341" s="28">
        <f>IF($A341="","",MID(IF($J341="",", bedrooms","")&amp;IF($K341="",", bathrooms","")&amp;IF($M341="",", condition","")&amp;IF($N341="",", which clean","")&amp;IF($O341="",", how often",""),3,200))</f>
        <v/>
      </c>
      <c r="G341" s="28">
        <f>IF($A341="","",MID(IF('Your rates'!$C$5="",", base price","")&amp;IF(AND($J341&lt;&gt;"",IFERROR(INDEX('Your rates'!$C$6:$C$11,MATCH($J341,'Your rates'!$B$6:$B$11,0))&amp;"","")=""),", bedrooms","")&amp;IF(AND($K341&lt;&gt;"",IFERROR(INDEX('Your rates'!$C$12:$C$17,MATCH($K341,'Your rates'!$B$12:$B$17,0))&amp;"","")=""),", bathrooms","")&amp;IF(AND($M341&lt;&gt;"",IFERROR(INDEX('Your rates'!$C$18:$C$21,MATCH($M341,'Your rates'!$B$18:$B$21,0))&amp;"","")=""),", condition","")&amp;IF(AND($N341&lt;&gt;"",IFERROR(INDEX('Your rates'!$C$22:$C$25,MATCH($N341,'Your rates'!$B$22:$B$25,0))&amp;"","")=""),", type of clean","")&amp;IF(AND($O341&lt;&gt;"",IFERROR(INDEX('Your rates'!$C$26:$C$30,MATCH($O341,'Your rates'!$B$26:$B$30,0))&amp;"","")=""),", how often",""),3,200))</f>
        <v/>
      </c>
      <c r="H341" s="28">
        <f>IF($A341="","",IF($P341="","",IF(LEN($P341)-LEN(SUBSTITUTE($P341,",",""))+1&gt;SUMPRODUCT(ISNUMBER(SEARCH('Your rates'!$B$31:$B$36,$P341))*1),"Extra not on your list","")))</f>
        <v/>
      </c>
      <c r="I341" s="26">
        <f>IFERROR(TRIM(INDEX(Requests!$A341:$AN341,MATCH(Lists!$B$4,Requests!$A$1:$AN$1,0))&amp;""),"")</f>
        <v/>
      </c>
      <c r="J341" s="26">
        <f>IFERROR(TRIM(INDEX(Requests!$A341:$AN341,MATCH(Lists!$B$5,Requests!$A$1:$AN$1,0))&amp;""),"")</f>
        <v/>
      </c>
      <c r="K341" s="26">
        <f>IFERROR(TRIM(INDEX(Requests!$A341:$AN341,MATCH(Lists!$B$6,Requests!$A$1:$AN$1,0))&amp;""),"")</f>
        <v/>
      </c>
      <c r="L341" s="26">
        <f>IFERROR(TRIM(INDEX(Requests!$A341:$AN341,MATCH(Lists!$B$7,Requests!$A$1:$AN$1,0))&amp;""),"")</f>
        <v/>
      </c>
      <c r="M341" s="26">
        <f>IFERROR(TRIM(INDEX(Requests!$A341:$AN341,MATCH(Lists!$B$8,Requests!$A$1:$AN$1,0))&amp;""),"")</f>
        <v/>
      </c>
      <c r="N341" s="26">
        <f>IFERROR(TRIM(INDEX(Requests!$A341:$AN341,MATCH(Lists!$B$9,Requests!$A$1:$AN$1,0))&amp;""),"")</f>
        <v/>
      </c>
      <c r="O341" s="26">
        <f>IFERROR(TRIM(INDEX(Requests!$A341:$AN341,MATCH(Lists!$B$11,Requests!$A$1:$AN$1,0))&amp;""),"")</f>
        <v/>
      </c>
      <c r="P341" s="26">
        <f>IFERROR(TRIM(INDEX(Requests!$A341:$AN341,MATCH(Lists!$B$10,Requests!$A$1:$AN$1,0))&amp;""),"")</f>
        <v/>
      </c>
      <c r="Q341" s="29">
        <f>IF($A341="","",IFERROR(N(INDEX('Your rates'!$C$6:$C$11,MATCH($J341,'Your rates'!$B$6:$B$11,0))),0))</f>
        <v/>
      </c>
      <c r="R341" s="29">
        <f>IF($A341="","",IFERROR(N(INDEX('Your rates'!$C$12:$C$17,MATCH($K341,'Your rates'!$B$12:$B$17,0))),0))</f>
        <v/>
      </c>
      <c r="S341" s="30">
        <f>IF($A341="","",IFERROR(IF(INDEX('Your rates'!$C$18:$C$21,MATCH($M341,'Your rates'!$B$18:$B$21,0))&amp;""="",1,INDEX('Your rates'!$C$18:$C$21,MATCH($M341,'Your rates'!$B$18:$B$21,0))),1))</f>
        <v/>
      </c>
      <c r="T341" s="30">
        <f>IF($A341="","",IFERROR(IF(INDEX('Your rates'!$C$22:$C$25,MATCH($N341,'Your rates'!$B$22:$B$25,0))&amp;""="",1,INDEX('Your rates'!$C$22:$C$25,MATCH($N341,'Your rates'!$B$22:$B$25,0))),1))</f>
        <v/>
      </c>
      <c r="U341" s="30">
        <f>IF($A341="","",IFERROR(IF(INDEX('Your rates'!$C$26:$C$30,MATCH($O341,'Your rates'!$B$26:$B$30,0))&amp;""="",1,INDEX('Your rates'!$C$26:$C$30,MATCH($O341,'Your rates'!$B$26:$B$30,0))),1))</f>
        <v/>
      </c>
      <c r="V341" s="29">
        <f>IF($A341="","",SUMPRODUCT(ISNUMBER(SEARCH('Your rates'!$B$31:$B$36,$P341))*'Your rates'!$C$31:$C$36))</f>
        <v/>
      </c>
    </row>
    <row r="342">
      <c r="A342" s="26">
        <f>IFERROR(TRIM(INDEX(Requests!$A342:$AN342,MATCH(Lists!$B$2,Requests!$A$1:$AN$1,0))&amp;""),"")</f>
        <v/>
      </c>
      <c r="B342" s="26">
        <f>IFERROR(TRIM(INDEX(Requests!$A342:$AN342,MATCH(Lists!$B$3,Requests!$A$1:$AN$1,0))&amp;""),"")</f>
        <v/>
      </c>
      <c r="C342" s="27">
        <f>IF(OR($A342="",$J342="",$K342="",$M342="",$N342="",'Your rates'!$C$5=""),"",ROUND(MAX(N('Your rates'!$C$37),('Your rates'!$C$5+$Q342+$R342)*$S342*$T342*$U342+$V342),2))</f>
        <v/>
      </c>
      <c r="D342" s="27">
        <f>IF(OR($C342="",N('Your rates'!$C$38)=0),"",ROUND($C342*'Your rates'!$C$38,2))</f>
        <v/>
      </c>
      <c r="E342" s="28">
        <f>IF($A342="","",MID(IF($I342=Lists!$B$13,", office or commercial space","")&amp;IF($L342=Lists!$B$14,", size not sure","")&amp;IF($M342=Lists!$B$15,", not cleaned in a while",""),3,200))</f>
        <v/>
      </c>
      <c r="F342" s="28">
        <f>IF($A342="","",MID(IF($J342="",", bedrooms","")&amp;IF($K342="",", bathrooms","")&amp;IF($M342="",", condition","")&amp;IF($N342="",", which clean","")&amp;IF($O342="",", how often",""),3,200))</f>
        <v/>
      </c>
      <c r="G342" s="28">
        <f>IF($A342="","",MID(IF('Your rates'!$C$5="",", base price","")&amp;IF(AND($J342&lt;&gt;"",IFERROR(INDEX('Your rates'!$C$6:$C$11,MATCH($J342,'Your rates'!$B$6:$B$11,0))&amp;"","")=""),", bedrooms","")&amp;IF(AND($K342&lt;&gt;"",IFERROR(INDEX('Your rates'!$C$12:$C$17,MATCH($K342,'Your rates'!$B$12:$B$17,0))&amp;"","")=""),", bathrooms","")&amp;IF(AND($M342&lt;&gt;"",IFERROR(INDEX('Your rates'!$C$18:$C$21,MATCH($M342,'Your rates'!$B$18:$B$21,0))&amp;"","")=""),", condition","")&amp;IF(AND($N342&lt;&gt;"",IFERROR(INDEX('Your rates'!$C$22:$C$25,MATCH($N342,'Your rates'!$B$22:$B$25,0))&amp;"","")=""),", type of clean","")&amp;IF(AND($O342&lt;&gt;"",IFERROR(INDEX('Your rates'!$C$26:$C$30,MATCH($O342,'Your rates'!$B$26:$B$30,0))&amp;"","")=""),", how often",""),3,200))</f>
        <v/>
      </c>
      <c r="H342" s="28">
        <f>IF($A342="","",IF($P342="","",IF(LEN($P342)-LEN(SUBSTITUTE($P342,",",""))+1&gt;SUMPRODUCT(ISNUMBER(SEARCH('Your rates'!$B$31:$B$36,$P342))*1),"Extra not on your list","")))</f>
        <v/>
      </c>
      <c r="I342" s="26">
        <f>IFERROR(TRIM(INDEX(Requests!$A342:$AN342,MATCH(Lists!$B$4,Requests!$A$1:$AN$1,0))&amp;""),"")</f>
        <v/>
      </c>
      <c r="J342" s="26">
        <f>IFERROR(TRIM(INDEX(Requests!$A342:$AN342,MATCH(Lists!$B$5,Requests!$A$1:$AN$1,0))&amp;""),"")</f>
        <v/>
      </c>
      <c r="K342" s="26">
        <f>IFERROR(TRIM(INDEX(Requests!$A342:$AN342,MATCH(Lists!$B$6,Requests!$A$1:$AN$1,0))&amp;""),"")</f>
        <v/>
      </c>
      <c r="L342" s="26">
        <f>IFERROR(TRIM(INDEX(Requests!$A342:$AN342,MATCH(Lists!$B$7,Requests!$A$1:$AN$1,0))&amp;""),"")</f>
        <v/>
      </c>
      <c r="M342" s="26">
        <f>IFERROR(TRIM(INDEX(Requests!$A342:$AN342,MATCH(Lists!$B$8,Requests!$A$1:$AN$1,0))&amp;""),"")</f>
        <v/>
      </c>
      <c r="N342" s="26">
        <f>IFERROR(TRIM(INDEX(Requests!$A342:$AN342,MATCH(Lists!$B$9,Requests!$A$1:$AN$1,0))&amp;""),"")</f>
        <v/>
      </c>
      <c r="O342" s="26">
        <f>IFERROR(TRIM(INDEX(Requests!$A342:$AN342,MATCH(Lists!$B$11,Requests!$A$1:$AN$1,0))&amp;""),"")</f>
        <v/>
      </c>
      <c r="P342" s="26">
        <f>IFERROR(TRIM(INDEX(Requests!$A342:$AN342,MATCH(Lists!$B$10,Requests!$A$1:$AN$1,0))&amp;""),"")</f>
        <v/>
      </c>
      <c r="Q342" s="29">
        <f>IF($A342="","",IFERROR(N(INDEX('Your rates'!$C$6:$C$11,MATCH($J342,'Your rates'!$B$6:$B$11,0))),0))</f>
        <v/>
      </c>
      <c r="R342" s="29">
        <f>IF($A342="","",IFERROR(N(INDEX('Your rates'!$C$12:$C$17,MATCH($K342,'Your rates'!$B$12:$B$17,0))),0))</f>
        <v/>
      </c>
      <c r="S342" s="30">
        <f>IF($A342="","",IFERROR(IF(INDEX('Your rates'!$C$18:$C$21,MATCH($M342,'Your rates'!$B$18:$B$21,0))&amp;""="",1,INDEX('Your rates'!$C$18:$C$21,MATCH($M342,'Your rates'!$B$18:$B$21,0))),1))</f>
        <v/>
      </c>
      <c r="T342" s="30">
        <f>IF($A342="","",IFERROR(IF(INDEX('Your rates'!$C$22:$C$25,MATCH($N342,'Your rates'!$B$22:$B$25,0))&amp;""="",1,INDEX('Your rates'!$C$22:$C$25,MATCH($N342,'Your rates'!$B$22:$B$25,0))),1))</f>
        <v/>
      </c>
      <c r="U342" s="30">
        <f>IF($A342="","",IFERROR(IF(INDEX('Your rates'!$C$26:$C$30,MATCH($O342,'Your rates'!$B$26:$B$30,0))&amp;""="",1,INDEX('Your rates'!$C$26:$C$30,MATCH($O342,'Your rates'!$B$26:$B$30,0))),1))</f>
        <v/>
      </c>
      <c r="V342" s="29">
        <f>IF($A342="","",SUMPRODUCT(ISNUMBER(SEARCH('Your rates'!$B$31:$B$36,$P342))*'Your rates'!$C$31:$C$36))</f>
        <v/>
      </c>
    </row>
    <row r="343">
      <c r="A343" s="26">
        <f>IFERROR(TRIM(INDEX(Requests!$A343:$AN343,MATCH(Lists!$B$2,Requests!$A$1:$AN$1,0))&amp;""),"")</f>
        <v/>
      </c>
      <c r="B343" s="26">
        <f>IFERROR(TRIM(INDEX(Requests!$A343:$AN343,MATCH(Lists!$B$3,Requests!$A$1:$AN$1,0))&amp;""),"")</f>
        <v/>
      </c>
      <c r="C343" s="27">
        <f>IF(OR($A343="",$J343="",$K343="",$M343="",$N343="",'Your rates'!$C$5=""),"",ROUND(MAX(N('Your rates'!$C$37),('Your rates'!$C$5+$Q343+$R343)*$S343*$T343*$U343+$V343),2))</f>
        <v/>
      </c>
      <c r="D343" s="27">
        <f>IF(OR($C343="",N('Your rates'!$C$38)=0),"",ROUND($C343*'Your rates'!$C$38,2))</f>
        <v/>
      </c>
      <c r="E343" s="28">
        <f>IF($A343="","",MID(IF($I343=Lists!$B$13,", office or commercial space","")&amp;IF($L343=Lists!$B$14,", size not sure","")&amp;IF($M343=Lists!$B$15,", not cleaned in a while",""),3,200))</f>
        <v/>
      </c>
      <c r="F343" s="28">
        <f>IF($A343="","",MID(IF($J343="",", bedrooms","")&amp;IF($K343="",", bathrooms","")&amp;IF($M343="",", condition","")&amp;IF($N343="",", which clean","")&amp;IF($O343="",", how often",""),3,200))</f>
        <v/>
      </c>
      <c r="G343" s="28">
        <f>IF($A343="","",MID(IF('Your rates'!$C$5="",", base price","")&amp;IF(AND($J343&lt;&gt;"",IFERROR(INDEX('Your rates'!$C$6:$C$11,MATCH($J343,'Your rates'!$B$6:$B$11,0))&amp;"","")=""),", bedrooms","")&amp;IF(AND($K343&lt;&gt;"",IFERROR(INDEX('Your rates'!$C$12:$C$17,MATCH($K343,'Your rates'!$B$12:$B$17,0))&amp;"","")=""),", bathrooms","")&amp;IF(AND($M343&lt;&gt;"",IFERROR(INDEX('Your rates'!$C$18:$C$21,MATCH($M343,'Your rates'!$B$18:$B$21,0))&amp;"","")=""),", condition","")&amp;IF(AND($N343&lt;&gt;"",IFERROR(INDEX('Your rates'!$C$22:$C$25,MATCH($N343,'Your rates'!$B$22:$B$25,0))&amp;"","")=""),", type of clean","")&amp;IF(AND($O343&lt;&gt;"",IFERROR(INDEX('Your rates'!$C$26:$C$30,MATCH($O343,'Your rates'!$B$26:$B$30,0))&amp;"","")=""),", how often",""),3,200))</f>
        <v/>
      </c>
      <c r="H343" s="28">
        <f>IF($A343="","",IF($P343="","",IF(LEN($P343)-LEN(SUBSTITUTE($P343,",",""))+1&gt;SUMPRODUCT(ISNUMBER(SEARCH('Your rates'!$B$31:$B$36,$P343))*1),"Extra not on your list","")))</f>
        <v/>
      </c>
      <c r="I343" s="26">
        <f>IFERROR(TRIM(INDEX(Requests!$A343:$AN343,MATCH(Lists!$B$4,Requests!$A$1:$AN$1,0))&amp;""),"")</f>
        <v/>
      </c>
      <c r="J343" s="26">
        <f>IFERROR(TRIM(INDEX(Requests!$A343:$AN343,MATCH(Lists!$B$5,Requests!$A$1:$AN$1,0))&amp;""),"")</f>
        <v/>
      </c>
      <c r="K343" s="26">
        <f>IFERROR(TRIM(INDEX(Requests!$A343:$AN343,MATCH(Lists!$B$6,Requests!$A$1:$AN$1,0))&amp;""),"")</f>
        <v/>
      </c>
      <c r="L343" s="26">
        <f>IFERROR(TRIM(INDEX(Requests!$A343:$AN343,MATCH(Lists!$B$7,Requests!$A$1:$AN$1,0))&amp;""),"")</f>
        <v/>
      </c>
      <c r="M343" s="26">
        <f>IFERROR(TRIM(INDEX(Requests!$A343:$AN343,MATCH(Lists!$B$8,Requests!$A$1:$AN$1,0))&amp;""),"")</f>
        <v/>
      </c>
      <c r="N343" s="26">
        <f>IFERROR(TRIM(INDEX(Requests!$A343:$AN343,MATCH(Lists!$B$9,Requests!$A$1:$AN$1,0))&amp;""),"")</f>
        <v/>
      </c>
      <c r="O343" s="26">
        <f>IFERROR(TRIM(INDEX(Requests!$A343:$AN343,MATCH(Lists!$B$11,Requests!$A$1:$AN$1,0))&amp;""),"")</f>
        <v/>
      </c>
      <c r="P343" s="26">
        <f>IFERROR(TRIM(INDEX(Requests!$A343:$AN343,MATCH(Lists!$B$10,Requests!$A$1:$AN$1,0))&amp;""),"")</f>
        <v/>
      </c>
      <c r="Q343" s="29">
        <f>IF($A343="","",IFERROR(N(INDEX('Your rates'!$C$6:$C$11,MATCH($J343,'Your rates'!$B$6:$B$11,0))),0))</f>
        <v/>
      </c>
      <c r="R343" s="29">
        <f>IF($A343="","",IFERROR(N(INDEX('Your rates'!$C$12:$C$17,MATCH($K343,'Your rates'!$B$12:$B$17,0))),0))</f>
        <v/>
      </c>
      <c r="S343" s="30">
        <f>IF($A343="","",IFERROR(IF(INDEX('Your rates'!$C$18:$C$21,MATCH($M343,'Your rates'!$B$18:$B$21,0))&amp;""="",1,INDEX('Your rates'!$C$18:$C$21,MATCH($M343,'Your rates'!$B$18:$B$21,0))),1))</f>
        <v/>
      </c>
      <c r="T343" s="30">
        <f>IF($A343="","",IFERROR(IF(INDEX('Your rates'!$C$22:$C$25,MATCH($N343,'Your rates'!$B$22:$B$25,0))&amp;""="",1,INDEX('Your rates'!$C$22:$C$25,MATCH($N343,'Your rates'!$B$22:$B$25,0))),1))</f>
        <v/>
      </c>
      <c r="U343" s="30">
        <f>IF($A343="","",IFERROR(IF(INDEX('Your rates'!$C$26:$C$30,MATCH($O343,'Your rates'!$B$26:$B$30,0))&amp;""="",1,INDEX('Your rates'!$C$26:$C$30,MATCH($O343,'Your rates'!$B$26:$B$30,0))),1))</f>
        <v/>
      </c>
      <c r="V343" s="29">
        <f>IF($A343="","",SUMPRODUCT(ISNUMBER(SEARCH('Your rates'!$B$31:$B$36,$P343))*'Your rates'!$C$31:$C$36))</f>
        <v/>
      </c>
    </row>
    <row r="344">
      <c r="A344" s="26">
        <f>IFERROR(TRIM(INDEX(Requests!$A344:$AN344,MATCH(Lists!$B$2,Requests!$A$1:$AN$1,0))&amp;""),"")</f>
        <v/>
      </c>
      <c r="B344" s="26">
        <f>IFERROR(TRIM(INDEX(Requests!$A344:$AN344,MATCH(Lists!$B$3,Requests!$A$1:$AN$1,0))&amp;""),"")</f>
        <v/>
      </c>
      <c r="C344" s="27">
        <f>IF(OR($A344="",$J344="",$K344="",$M344="",$N344="",'Your rates'!$C$5=""),"",ROUND(MAX(N('Your rates'!$C$37),('Your rates'!$C$5+$Q344+$R344)*$S344*$T344*$U344+$V344),2))</f>
        <v/>
      </c>
      <c r="D344" s="27">
        <f>IF(OR($C344="",N('Your rates'!$C$38)=0),"",ROUND($C344*'Your rates'!$C$38,2))</f>
        <v/>
      </c>
      <c r="E344" s="28">
        <f>IF($A344="","",MID(IF($I344=Lists!$B$13,", office or commercial space","")&amp;IF($L344=Lists!$B$14,", size not sure","")&amp;IF($M344=Lists!$B$15,", not cleaned in a while",""),3,200))</f>
        <v/>
      </c>
      <c r="F344" s="28">
        <f>IF($A344="","",MID(IF($J344="",", bedrooms","")&amp;IF($K344="",", bathrooms","")&amp;IF($M344="",", condition","")&amp;IF($N344="",", which clean","")&amp;IF($O344="",", how often",""),3,200))</f>
        <v/>
      </c>
      <c r="G344" s="28">
        <f>IF($A344="","",MID(IF('Your rates'!$C$5="",", base price","")&amp;IF(AND($J344&lt;&gt;"",IFERROR(INDEX('Your rates'!$C$6:$C$11,MATCH($J344,'Your rates'!$B$6:$B$11,0))&amp;"","")=""),", bedrooms","")&amp;IF(AND($K344&lt;&gt;"",IFERROR(INDEX('Your rates'!$C$12:$C$17,MATCH($K344,'Your rates'!$B$12:$B$17,0))&amp;"","")=""),", bathrooms","")&amp;IF(AND($M344&lt;&gt;"",IFERROR(INDEX('Your rates'!$C$18:$C$21,MATCH($M344,'Your rates'!$B$18:$B$21,0))&amp;"","")=""),", condition","")&amp;IF(AND($N344&lt;&gt;"",IFERROR(INDEX('Your rates'!$C$22:$C$25,MATCH($N344,'Your rates'!$B$22:$B$25,0))&amp;"","")=""),", type of clean","")&amp;IF(AND($O344&lt;&gt;"",IFERROR(INDEX('Your rates'!$C$26:$C$30,MATCH($O344,'Your rates'!$B$26:$B$30,0))&amp;"","")=""),", how often",""),3,200))</f>
        <v/>
      </c>
      <c r="H344" s="28">
        <f>IF($A344="","",IF($P344="","",IF(LEN($P344)-LEN(SUBSTITUTE($P344,",",""))+1&gt;SUMPRODUCT(ISNUMBER(SEARCH('Your rates'!$B$31:$B$36,$P344))*1),"Extra not on your list","")))</f>
        <v/>
      </c>
      <c r="I344" s="26">
        <f>IFERROR(TRIM(INDEX(Requests!$A344:$AN344,MATCH(Lists!$B$4,Requests!$A$1:$AN$1,0))&amp;""),"")</f>
        <v/>
      </c>
      <c r="J344" s="26">
        <f>IFERROR(TRIM(INDEX(Requests!$A344:$AN344,MATCH(Lists!$B$5,Requests!$A$1:$AN$1,0))&amp;""),"")</f>
        <v/>
      </c>
      <c r="K344" s="26">
        <f>IFERROR(TRIM(INDEX(Requests!$A344:$AN344,MATCH(Lists!$B$6,Requests!$A$1:$AN$1,0))&amp;""),"")</f>
        <v/>
      </c>
      <c r="L344" s="26">
        <f>IFERROR(TRIM(INDEX(Requests!$A344:$AN344,MATCH(Lists!$B$7,Requests!$A$1:$AN$1,0))&amp;""),"")</f>
        <v/>
      </c>
      <c r="M344" s="26">
        <f>IFERROR(TRIM(INDEX(Requests!$A344:$AN344,MATCH(Lists!$B$8,Requests!$A$1:$AN$1,0))&amp;""),"")</f>
        <v/>
      </c>
      <c r="N344" s="26">
        <f>IFERROR(TRIM(INDEX(Requests!$A344:$AN344,MATCH(Lists!$B$9,Requests!$A$1:$AN$1,0))&amp;""),"")</f>
        <v/>
      </c>
      <c r="O344" s="26">
        <f>IFERROR(TRIM(INDEX(Requests!$A344:$AN344,MATCH(Lists!$B$11,Requests!$A$1:$AN$1,0))&amp;""),"")</f>
        <v/>
      </c>
      <c r="P344" s="26">
        <f>IFERROR(TRIM(INDEX(Requests!$A344:$AN344,MATCH(Lists!$B$10,Requests!$A$1:$AN$1,0))&amp;""),"")</f>
        <v/>
      </c>
      <c r="Q344" s="29">
        <f>IF($A344="","",IFERROR(N(INDEX('Your rates'!$C$6:$C$11,MATCH($J344,'Your rates'!$B$6:$B$11,0))),0))</f>
        <v/>
      </c>
      <c r="R344" s="29">
        <f>IF($A344="","",IFERROR(N(INDEX('Your rates'!$C$12:$C$17,MATCH($K344,'Your rates'!$B$12:$B$17,0))),0))</f>
        <v/>
      </c>
      <c r="S344" s="30">
        <f>IF($A344="","",IFERROR(IF(INDEX('Your rates'!$C$18:$C$21,MATCH($M344,'Your rates'!$B$18:$B$21,0))&amp;""="",1,INDEX('Your rates'!$C$18:$C$21,MATCH($M344,'Your rates'!$B$18:$B$21,0))),1))</f>
        <v/>
      </c>
      <c r="T344" s="30">
        <f>IF($A344="","",IFERROR(IF(INDEX('Your rates'!$C$22:$C$25,MATCH($N344,'Your rates'!$B$22:$B$25,0))&amp;""="",1,INDEX('Your rates'!$C$22:$C$25,MATCH($N344,'Your rates'!$B$22:$B$25,0))),1))</f>
        <v/>
      </c>
      <c r="U344" s="30">
        <f>IF($A344="","",IFERROR(IF(INDEX('Your rates'!$C$26:$C$30,MATCH($O344,'Your rates'!$B$26:$B$30,0))&amp;""="",1,INDEX('Your rates'!$C$26:$C$30,MATCH($O344,'Your rates'!$B$26:$B$30,0))),1))</f>
        <v/>
      </c>
      <c r="V344" s="29">
        <f>IF($A344="","",SUMPRODUCT(ISNUMBER(SEARCH('Your rates'!$B$31:$B$36,$P344))*'Your rates'!$C$31:$C$36))</f>
        <v/>
      </c>
    </row>
    <row r="345">
      <c r="A345" s="26">
        <f>IFERROR(TRIM(INDEX(Requests!$A345:$AN345,MATCH(Lists!$B$2,Requests!$A$1:$AN$1,0))&amp;""),"")</f>
        <v/>
      </c>
      <c r="B345" s="26">
        <f>IFERROR(TRIM(INDEX(Requests!$A345:$AN345,MATCH(Lists!$B$3,Requests!$A$1:$AN$1,0))&amp;""),"")</f>
        <v/>
      </c>
      <c r="C345" s="27">
        <f>IF(OR($A345="",$J345="",$K345="",$M345="",$N345="",'Your rates'!$C$5=""),"",ROUND(MAX(N('Your rates'!$C$37),('Your rates'!$C$5+$Q345+$R345)*$S345*$T345*$U345+$V345),2))</f>
        <v/>
      </c>
      <c r="D345" s="27">
        <f>IF(OR($C345="",N('Your rates'!$C$38)=0),"",ROUND($C345*'Your rates'!$C$38,2))</f>
        <v/>
      </c>
      <c r="E345" s="28">
        <f>IF($A345="","",MID(IF($I345=Lists!$B$13,", office or commercial space","")&amp;IF($L345=Lists!$B$14,", size not sure","")&amp;IF($M345=Lists!$B$15,", not cleaned in a while",""),3,200))</f>
        <v/>
      </c>
      <c r="F345" s="28">
        <f>IF($A345="","",MID(IF($J345="",", bedrooms","")&amp;IF($K345="",", bathrooms","")&amp;IF($M345="",", condition","")&amp;IF($N345="",", which clean","")&amp;IF($O345="",", how often",""),3,200))</f>
        <v/>
      </c>
      <c r="G345" s="28">
        <f>IF($A345="","",MID(IF('Your rates'!$C$5="",", base price","")&amp;IF(AND($J345&lt;&gt;"",IFERROR(INDEX('Your rates'!$C$6:$C$11,MATCH($J345,'Your rates'!$B$6:$B$11,0))&amp;"","")=""),", bedrooms","")&amp;IF(AND($K345&lt;&gt;"",IFERROR(INDEX('Your rates'!$C$12:$C$17,MATCH($K345,'Your rates'!$B$12:$B$17,0))&amp;"","")=""),", bathrooms","")&amp;IF(AND($M345&lt;&gt;"",IFERROR(INDEX('Your rates'!$C$18:$C$21,MATCH($M345,'Your rates'!$B$18:$B$21,0))&amp;"","")=""),", condition","")&amp;IF(AND($N345&lt;&gt;"",IFERROR(INDEX('Your rates'!$C$22:$C$25,MATCH($N345,'Your rates'!$B$22:$B$25,0))&amp;"","")=""),", type of clean","")&amp;IF(AND($O345&lt;&gt;"",IFERROR(INDEX('Your rates'!$C$26:$C$30,MATCH($O345,'Your rates'!$B$26:$B$30,0))&amp;"","")=""),", how often",""),3,200))</f>
        <v/>
      </c>
      <c r="H345" s="28">
        <f>IF($A345="","",IF($P345="","",IF(LEN($P345)-LEN(SUBSTITUTE($P345,",",""))+1&gt;SUMPRODUCT(ISNUMBER(SEARCH('Your rates'!$B$31:$B$36,$P345))*1),"Extra not on your list","")))</f>
        <v/>
      </c>
      <c r="I345" s="26">
        <f>IFERROR(TRIM(INDEX(Requests!$A345:$AN345,MATCH(Lists!$B$4,Requests!$A$1:$AN$1,0))&amp;""),"")</f>
        <v/>
      </c>
      <c r="J345" s="26">
        <f>IFERROR(TRIM(INDEX(Requests!$A345:$AN345,MATCH(Lists!$B$5,Requests!$A$1:$AN$1,0))&amp;""),"")</f>
        <v/>
      </c>
      <c r="K345" s="26">
        <f>IFERROR(TRIM(INDEX(Requests!$A345:$AN345,MATCH(Lists!$B$6,Requests!$A$1:$AN$1,0))&amp;""),"")</f>
        <v/>
      </c>
      <c r="L345" s="26">
        <f>IFERROR(TRIM(INDEX(Requests!$A345:$AN345,MATCH(Lists!$B$7,Requests!$A$1:$AN$1,0))&amp;""),"")</f>
        <v/>
      </c>
      <c r="M345" s="26">
        <f>IFERROR(TRIM(INDEX(Requests!$A345:$AN345,MATCH(Lists!$B$8,Requests!$A$1:$AN$1,0))&amp;""),"")</f>
        <v/>
      </c>
      <c r="N345" s="26">
        <f>IFERROR(TRIM(INDEX(Requests!$A345:$AN345,MATCH(Lists!$B$9,Requests!$A$1:$AN$1,0))&amp;""),"")</f>
        <v/>
      </c>
      <c r="O345" s="26">
        <f>IFERROR(TRIM(INDEX(Requests!$A345:$AN345,MATCH(Lists!$B$11,Requests!$A$1:$AN$1,0))&amp;""),"")</f>
        <v/>
      </c>
      <c r="P345" s="26">
        <f>IFERROR(TRIM(INDEX(Requests!$A345:$AN345,MATCH(Lists!$B$10,Requests!$A$1:$AN$1,0))&amp;""),"")</f>
        <v/>
      </c>
      <c r="Q345" s="29">
        <f>IF($A345="","",IFERROR(N(INDEX('Your rates'!$C$6:$C$11,MATCH($J345,'Your rates'!$B$6:$B$11,0))),0))</f>
        <v/>
      </c>
      <c r="R345" s="29">
        <f>IF($A345="","",IFERROR(N(INDEX('Your rates'!$C$12:$C$17,MATCH($K345,'Your rates'!$B$12:$B$17,0))),0))</f>
        <v/>
      </c>
      <c r="S345" s="30">
        <f>IF($A345="","",IFERROR(IF(INDEX('Your rates'!$C$18:$C$21,MATCH($M345,'Your rates'!$B$18:$B$21,0))&amp;""="",1,INDEX('Your rates'!$C$18:$C$21,MATCH($M345,'Your rates'!$B$18:$B$21,0))),1))</f>
        <v/>
      </c>
      <c r="T345" s="30">
        <f>IF($A345="","",IFERROR(IF(INDEX('Your rates'!$C$22:$C$25,MATCH($N345,'Your rates'!$B$22:$B$25,0))&amp;""="",1,INDEX('Your rates'!$C$22:$C$25,MATCH($N345,'Your rates'!$B$22:$B$25,0))),1))</f>
        <v/>
      </c>
      <c r="U345" s="30">
        <f>IF($A345="","",IFERROR(IF(INDEX('Your rates'!$C$26:$C$30,MATCH($O345,'Your rates'!$B$26:$B$30,0))&amp;""="",1,INDEX('Your rates'!$C$26:$C$30,MATCH($O345,'Your rates'!$B$26:$B$30,0))),1))</f>
        <v/>
      </c>
      <c r="V345" s="29">
        <f>IF($A345="","",SUMPRODUCT(ISNUMBER(SEARCH('Your rates'!$B$31:$B$36,$P345))*'Your rates'!$C$31:$C$36))</f>
        <v/>
      </c>
    </row>
    <row r="346">
      <c r="A346" s="26">
        <f>IFERROR(TRIM(INDEX(Requests!$A346:$AN346,MATCH(Lists!$B$2,Requests!$A$1:$AN$1,0))&amp;""),"")</f>
        <v/>
      </c>
      <c r="B346" s="26">
        <f>IFERROR(TRIM(INDEX(Requests!$A346:$AN346,MATCH(Lists!$B$3,Requests!$A$1:$AN$1,0))&amp;""),"")</f>
        <v/>
      </c>
      <c r="C346" s="27">
        <f>IF(OR($A346="",$J346="",$K346="",$M346="",$N346="",'Your rates'!$C$5=""),"",ROUND(MAX(N('Your rates'!$C$37),('Your rates'!$C$5+$Q346+$R346)*$S346*$T346*$U346+$V346),2))</f>
        <v/>
      </c>
      <c r="D346" s="27">
        <f>IF(OR($C346="",N('Your rates'!$C$38)=0),"",ROUND($C346*'Your rates'!$C$38,2))</f>
        <v/>
      </c>
      <c r="E346" s="28">
        <f>IF($A346="","",MID(IF($I346=Lists!$B$13,", office or commercial space","")&amp;IF($L346=Lists!$B$14,", size not sure","")&amp;IF($M346=Lists!$B$15,", not cleaned in a while",""),3,200))</f>
        <v/>
      </c>
      <c r="F346" s="28">
        <f>IF($A346="","",MID(IF($J346="",", bedrooms","")&amp;IF($K346="",", bathrooms","")&amp;IF($M346="",", condition","")&amp;IF($N346="",", which clean","")&amp;IF($O346="",", how often",""),3,200))</f>
        <v/>
      </c>
      <c r="G346" s="28">
        <f>IF($A346="","",MID(IF('Your rates'!$C$5="",", base price","")&amp;IF(AND($J346&lt;&gt;"",IFERROR(INDEX('Your rates'!$C$6:$C$11,MATCH($J346,'Your rates'!$B$6:$B$11,0))&amp;"","")=""),", bedrooms","")&amp;IF(AND($K346&lt;&gt;"",IFERROR(INDEX('Your rates'!$C$12:$C$17,MATCH($K346,'Your rates'!$B$12:$B$17,0))&amp;"","")=""),", bathrooms","")&amp;IF(AND($M346&lt;&gt;"",IFERROR(INDEX('Your rates'!$C$18:$C$21,MATCH($M346,'Your rates'!$B$18:$B$21,0))&amp;"","")=""),", condition","")&amp;IF(AND($N346&lt;&gt;"",IFERROR(INDEX('Your rates'!$C$22:$C$25,MATCH($N346,'Your rates'!$B$22:$B$25,0))&amp;"","")=""),", type of clean","")&amp;IF(AND($O346&lt;&gt;"",IFERROR(INDEX('Your rates'!$C$26:$C$30,MATCH($O346,'Your rates'!$B$26:$B$30,0))&amp;"","")=""),", how often",""),3,200))</f>
        <v/>
      </c>
      <c r="H346" s="28">
        <f>IF($A346="","",IF($P346="","",IF(LEN($P346)-LEN(SUBSTITUTE($P346,",",""))+1&gt;SUMPRODUCT(ISNUMBER(SEARCH('Your rates'!$B$31:$B$36,$P346))*1),"Extra not on your list","")))</f>
        <v/>
      </c>
      <c r="I346" s="26">
        <f>IFERROR(TRIM(INDEX(Requests!$A346:$AN346,MATCH(Lists!$B$4,Requests!$A$1:$AN$1,0))&amp;""),"")</f>
        <v/>
      </c>
      <c r="J346" s="26">
        <f>IFERROR(TRIM(INDEX(Requests!$A346:$AN346,MATCH(Lists!$B$5,Requests!$A$1:$AN$1,0))&amp;""),"")</f>
        <v/>
      </c>
      <c r="K346" s="26">
        <f>IFERROR(TRIM(INDEX(Requests!$A346:$AN346,MATCH(Lists!$B$6,Requests!$A$1:$AN$1,0))&amp;""),"")</f>
        <v/>
      </c>
      <c r="L346" s="26">
        <f>IFERROR(TRIM(INDEX(Requests!$A346:$AN346,MATCH(Lists!$B$7,Requests!$A$1:$AN$1,0))&amp;""),"")</f>
        <v/>
      </c>
      <c r="M346" s="26">
        <f>IFERROR(TRIM(INDEX(Requests!$A346:$AN346,MATCH(Lists!$B$8,Requests!$A$1:$AN$1,0))&amp;""),"")</f>
        <v/>
      </c>
      <c r="N346" s="26">
        <f>IFERROR(TRIM(INDEX(Requests!$A346:$AN346,MATCH(Lists!$B$9,Requests!$A$1:$AN$1,0))&amp;""),"")</f>
        <v/>
      </c>
      <c r="O346" s="26">
        <f>IFERROR(TRIM(INDEX(Requests!$A346:$AN346,MATCH(Lists!$B$11,Requests!$A$1:$AN$1,0))&amp;""),"")</f>
        <v/>
      </c>
      <c r="P346" s="26">
        <f>IFERROR(TRIM(INDEX(Requests!$A346:$AN346,MATCH(Lists!$B$10,Requests!$A$1:$AN$1,0))&amp;""),"")</f>
        <v/>
      </c>
      <c r="Q346" s="29">
        <f>IF($A346="","",IFERROR(N(INDEX('Your rates'!$C$6:$C$11,MATCH($J346,'Your rates'!$B$6:$B$11,0))),0))</f>
        <v/>
      </c>
      <c r="R346" s="29">
        <f>IF($A346="","",IFERROR(N(INDEX('Your rates'!$C$12:$C$17,MATCH($K346,'Your rates'!$B$12:$B$17,0))),0))</f>
        <v/>
      </c>
      <c r="S346" s="30">
        <f>IF($A346="","",IFERROR(IF(INDEX('Your rates'!$C$18:$C$21,MATCH($M346,'Your rates'!$B$18:$B$21,0))&amp;""="",1,INDEX('Your rates'!$C$18:$C$21,MATCH($M346,'Your rates'!$B$18:$B$21,0))),1))</f>
        <v/>
      </c>
      <c r="T346" s="30">
        <f>IF($A346="","",IFERROR(IF(INDEX('Your rates'!$C$22:$C$25,MATCH($N346,'Your rates'!$B$22:$B$25,0))&amp;""="",1,INDEX('Your rates'!$C$22:$C$25,MATCH($N346,'Your rates'!$B$22:$B$25,0))),1))</f>
        <v/>
      </c>
      <c r="U346" s="30">
        <f>IF($A346="","",IFERROR(IF(INDEX('Your rates'!$C$26:$C$30,MATCH($O346,'Your rates'!$B$26:$B$30,0))&amp;""="",1,INDEX('Your rates'!$C$26:$C$30,MATCH($O346,'Your rates'!$B$26:$B$30,0))),1))</f>
        <v/>
      </c>
      <c r="V346" s="29">
        <f>IF($A346="","",SUMPRODUCT(ISNUMBER(SEARCH('Your rates'!$B$31:$B$36,$P346))*'Your rates'!$C$31:$C$36))</f>
        <v/>
      </c>
    </row>
    <row r="347">
      <c r="A347" s="26">
        <f>IFERROR(TRIM(INDEX(Requests!$A347:$AN347,MATCH(Lists!$B$2,Requests!$A$1:$AN$1,0))&amp;""),"")</f>
        <v/>
      </c>
      <c r="B347" s="26">
        <f>IFERROR(TRIM(INDEX(Requests!$A347:$AN347,MATCH(Lists!$B$3,Requests!$A$1:$AN$1,0))&amp;""),"")</f>
        <v/>
      </c>
      <c r="C347" s="27">
        <f>IF(OR($A347="",$J347="",$K347="",$M347="",$N347="",'Your rates'!$C$5=""),"",ROUND(MAX(N('Your rates'!$C$37),('Your rates'!$C$5+$Q347+$R347)*$S347*$T347*$U347+$V347),2))</f>
        <v/>
      </c>
      <c r="D347" s="27">
        <f>IF(OR($C347="",N('Your rates'!$C$38)=0),"",ROUND($C347*'Your rates'!$C$38,2))</f>
        <v/>
      </c>
      <c r="E347" s="28">
        <f>IF($A347="","",MID(IF($I347=Lists!$B$13,", office or commercial space","")&amp;IF($L347=Lists!$B$14,", size not sure","")&amp;IF($M347=Lists!$B$15,", not cleaned in a while",""),3,200))</f>
        <v/>
      </c>
      <c r="F347" s="28">
        <f>IF($A347="","",MID(IF($J347="",", bedrooms","")&amp;IF($K347="",", bathrooms","")&amp;IF($M347="",", condition","")&amp;IF($N347="",", which clean","")&amp;IF($O347="",", how often",""),3,200))</f>
        <v/>
      </c>
      <c r="G347" s="28">
        <f>IF($A347="","",MID(IF('Your rates'!$C$5="",", base price","")&amp;IF(AND($J347&lt;&gt;"",IFERROR(INDEX('Your rates'!$C$6:$C$11,MATCH($J347,'Your rates'!$B$6:$B$11,0))&amp;"","")=""),", bedrooms","")&amp;IF(AND($K347&lt;&gt;"",IFERROR(INDEX('Your rates'!$C$12:$C$17,MATCH($K347,'Your rates'!$B$12:$B$17,0))&amp;"","")=""),", bathrooms","")&amp;IF(AND($M347&lt;&gt;"",IFERROR(INDEX('Your rates'!$C$18:$C$21,MATCH($M347,'Your rates'!$B$18:$B$21,0))&amp;"","")=""),", condition","")&amp;IF(AND($N347&lt;&gt;"",IFERROR(INDEX('Your rates'!$C$22:$C$25,MATCH($N347,'Your rates'!$B$22:$B$25,0))&amp;"","")=""),", type of clean","")&amp;IF(AND($O347&lt;&gt;"",IFERROR(INDEX('Your rates'!$C$26:$C$30,MATCH($O347,'Your rates'!$B$26:$B$30,0))&amp;"","")=""),", how often",""),3,200))</f>
        <v/>
      </c>
      <c r="H347" s="28">
        <f>IF($A347="","",IF($P347="","",IF(LEN($P347)-LEN(SUBSTITUTE($P347,",",""))+1&gt;SUMPRODUCT(ISNUMBER(SEARCH('Your rates'!$B$31:$B$36,$P347))*1),"Extra not on your list","")))</f>
        <v/>
      </c>
      <c r="I347" s="26">
        <f>IFERROR(TRIM(INDEX(Requests!$A347:$AN347,MATCH(Lists!$B$4,Requests!$A$1:$AN$1,0))&amp;""),"")</f>
        <v/>
      </c>
      <c r="J347" s="26">
        <f>IFERROR(TRIM(INDEX(Requests!$A347:$AN347,MATCH(Lists!$B$5,Requests!$A$1:$AN$1,0))&amp;""),"")</f>
        <v/>
      </c>
      <c r="K347" s="26">
        <f>IFERROR(TRIM(INDEX(Requests!$A347:$AN347,MATCH(Lists!$B$6,Requests!$A$1:$AN$1,0))&amp;""),"")</f>
        <v/>
      </c>
      <c r="L347" s="26">
        <f>IFERROR(TRIM(INDEX(Requests!$A347:$AN347,MATCH(Lists!$B$7,Requests!$A$1:$AN$1,0))&amp;""),"")</f>
        <v/>
      </c>
      <c r="M347" s="26">
        <f>IFERROR(TRIM(INDEX(Requests!$A347:$AN347,MATCH(Lists!$B$8,Requests!$A$1:$AN$1,0))&amp;""),"")</f>
        <v/>
      </c>
      <c r="N347" s="26">
        <f>IFERROR(TRIM(INDEX(Requests!$A347:$AN347,MATCH(Lists!$B$9,Requests!$A$1:$AN$1,0))&amp;""),"")</f>
        <v/>
      </c>
      <c r="O347" s="26">
        <f>IFERROR(TRIM(INDEX(Requests!$A347:$AN347,MATCH(Lists!$B$11,Requests!$A$1:$AN$1,0))&amp;""),"")</f>
        <v/>
      </c>
      <c r="P347" s="26">
        <f>IFERROR(TRIM(INDEX(Requests!$A347:$AN347,MATCH(Lists!$B$10,Requests!$A$1:$AN$1,0))&amp;""),"")</f>
        <v/>
      </c>
      <c r="Q347" s="29">
        <f>IF($A347="","",IFERROR(N(INDEX('Your rates'!$C$6:$C$11,MATCH($J347,'Your rates'!$B$6:$B$11,0))),0))</f>
        <v/>
      </c>
      <c r="R347" s="29">
        <f>IF($A347="","",IFERROR(N(INDEX('Your rates'!$C$12:$C$17,MATCH($K347,'Your rates'!$B$12:$B$17,0))),0))</f>
        <v/>
      </c>
      <c r="S347" s="30">
        <f>IF($A347="","",IFERROR(IF(INDEX('Your rates'!$C$18:$C$21,MATCH($M347,'Your rates'!$B$18:$B$21,0))&amp;""="",1,INDEX('Your rates'!$C$18:$C$21,MATCH($M347,'Your rates'!$B$18:$B$21,0))),1))</f>
        <v/>
      </c>
      <c r="T347" s="30">
        <f>IF($A347="","",IFERROR(IF(INDEX('Your rates'!$C$22:$C$25,MATCH($N347,'Your rates'!$B$22:$B$25,0))&amp;""="",1,INDEX('Your rates'!$C$22:$C$25,MATCH($N347,'Your rates'!$B$22:$B$25,0))),1))</f>
        <v/>
      </c>
      <c r="U347" s="30">
        <f>IF($A347="","",IFERROR(IF(INDEX('Your rates'!$C$26:$C$30,MATCH($O347,'Your rates'!$B$26:$B$30,0))&amp;""="",1,INDEX('Your rates'!$C$26:$C$30,MATCH($O347,'Your rates'!$B$26:$B$30,0))),1))</f>
        <v/>
      </c>
      <c r="V347" s="29">
        <f>IF($A347="","",SUMPRODUCT(ISNUMBER(SEARCH('Your rates'!$B$31:$B$36,$P347))*'Your rates'!$C$31:$C$36))</f>
        <v/>
      </c>
    </row>
    <row r="348">
      <c r="A348" s="26">
        <f>IFERROR(TRIM(INDEX(Requests!$A348:$AN348,MATCH(Lists!$B$2,Requests!$A$1:$AN$1,0))&amp;""),"")</f>
        <v/>
      </c>
      <c r="B348" s="26">
        <f>IFERROR(TRIM(INDEX(Requests!$A348:$AN348,MATCH(Lists!$B$3,Requests!$A$1:$AN$1,0))&amp;""),"")</f>
        <v/>
      </c>
      <c r="C348" s="27">
        <f>IF(OR($A348="",$J348="",$K348="",$M348="",$N348="",'Your rates'!$C$5=""),"",ROUND(MAX(N('Your rates'!$C$37),('Your rates'!$C$5+$Q348+$R348)*$S348*$T348*$U348+$V348),2))</f>
        <v/>
      </c>
      <c r="D348" s="27">
        <f>IF(OR($C348="",N('Your rates'!$C$38)=0),"",ROUND($C348*'Your rates'!$C$38,2))</f>
        <v/>
      </c>
      <c r="E348" s="28">
        <f>IF($A348="","",MID(IF($I348=Lists!$B$13,", office or commercial space","")&amp;IF($L348=Lists!$B$14,", size not sure","")&amp;IF($M348=Lists!$B$15,", not cleaned in a while",""),3,200))</f>
        <v/>
      </c>
      <c r="F348" s="28">
        <f>IF($A348="","",MID(IF($J348="",", bedrooms","")&amp;IF($K348="",", bathrooms","")&amp;IF($M348="",", condition","")&amp;IF($N348="",", which clean","")&amp;IF($O348="",", how often",""),3,200))</f>
        <v/>
      </c>
      <c r="G348" s="28">
        <f>IF($A348="","",MID(IF('Your rates'!$C$5="",", base price","")&amp;IF(AND($J348&lt;&gt;"",IFERROR(INDEX('Your rates'!$C$6:$C$11,MATCH($J348,'Your rates'!$B$6:$B$11,0))&amp;"","")=""),", bedrooms","")&amp;IF(AND($K348&lt;&gt;"",IFERROR(INDEX('Your rates'!$C$12:$C$17,MATCH($K348,'Your rates'!$B$12:$B$17,0))&amp;"","")=""),", bathrooms","")&amp;IF(AND($M348&lt;&gt;"",IFERROR(INDEX('Your rates'!$C$18:$C$21,MATCH($M348,'Your rates'!$B$18:$B$21,0))&amp;"","")=""),", condition","")&amp;IF(AND($N348&lt;&gt;"",IFERROR(INDEX('Your rates'!$C$22:$C$25,MATCH($N348,'Your rates'!$B$22:$B$25,0))&amp;"","")=""),", type of clean","")&amp;IF(AND($O348&lt;&gt;"",IFERROR(INDEX('Your rates'!$C$26:$C$30,MATCH($O348,'Your rates'!$B$26:$B$30,0))&amp;"","")=""),", how often",""),3,200))</f>
        <v/>
      </c>
      <c r="H348" s="28">
        <f>IF($A348="","",IF($P348="","",IF(LEN($P348)-LEN(SUBSTITUTE($P348,",",""))+1&gt;SUMPRODUCT(ISNUMBER(SEARCH('Your rates'!$B$31:$B$36,$P348))*1),"Extra not on your list","")))</f>
        <v/>
      </c>
      <c r="I348" s="26">
        <f>IFERROR(TRIM(INDEX(Requests!$A348:$AN348,MATCH(Lists!$B$4,Requests!$A$1:$AN$1,0))&amp;""),"")</f>
        <v/>
      </c>
      <c r="J348" s="26">
        <f>IFERROR(TRIM(INDEX(Requests!$A348:$AN348,MATCH(Lists!$B$5,Requests!$A$1:$AN$1,0))&amp;""),"")</f>
        <v/>
      </c>
      <c r="K348" s="26">
        <f>IFERROR(TRIM(INDEX(Requests!$A348:$AN348,MATCH(Lists!$B$6,Requests!$A$1:$AN$1,0))&amp;""),"")</f>
        <v/>
      </c>
      <c r="L348" s="26">
        <f>IFERROR(TRIM(INDEX(Requests!$A348:$AN348,MATCH(Lists!$B$7,Requests!$A$1:$AN$1,0))&amp;""),"")</f>
        <v/>
      </c>
      <c r="M348" s="26">
        <f>IFERROR(TRIM(INDEX(Requests!$A348:$AN348,MATCH(Lists!$B$8,Requests!$A$1:$AN$1,0))&amp;""),"")</f>
        <v/>
      </c>
      <c r="N348" s="26">
        <f>IFERROR(TRIM(INDEX(Requests!$A348:$AN348,MATCH(Lists!$B$9,Requests!$A$1:$AN$1,0))&amp;""),"")</f>
        <v/>
      </c>
      <c r="O348" s="26">
        <f>IFERROR(TRIM(INDEX(Requests!$A348:$AN348,MATCH(Lists!$B$11,Requests!$A$1:$AN$1,0))&amp;""),"")</f>
        <v/>
      </c>
      <c r="P348" s="26">
        <f>IFERROR(TRIM(INDEX(Requests!$A348:$AN348,MATCH(Lists!$B$10,Requests!$A$1:$AN$1,0))&amp;""),"")</f>
        <v/>
      </c>
      <c r="Q348" s="29">
        <f>IF($A348="","",IFERROR(N(INDEX('Your rates'!$C$6:$C$11,MATCH($J348,'Your rates'!$B$6:$B$11,0))),0))</f>
        <v/>
      </c>
      <c r="R348" s="29">
        <f>IF($A348="","",IFERROR(N(INDEX('Your rates'!$C$12:$C$17,MATCH($K348,'Your rates'!$B$12:$B$17,0))),0))</f>
        <v/>
      </c>
      <c r="S348" s="30">
        <f>IF($A348="","",IFERROR(IF(INDEX('Your rates'!$C$18:$C$21,MATCH($M348,'Your rates'!$B$18:$B$21,0))&amp;""="",1,INDEX('Your rates'!$C$18:$C$21,MATCH($M348,'Your rates'!$B$18:$B$21,0))),1))</f>
        <v/>
      </c>
      <c r="T348" s="30">
        <f>IF($A348="","",IFERROR(IF(INDEX('Your rates'!$C$22:$C$25,MATCH($N348,'Your rates'!$B$22:$B$25,0))&amp;""="",1,INDEX('Your rates'!$C$22:$C$25,MATCH($N348,'Your rates'!$B$22:$B$25,0))),1))</f>
        <v/>
      </c>
      <c r="U348" s="30">
        <f>IF($A348="","",IFERROR(IF(INDEX('Your rates'!$C$26:$C$30,MATCH($O348,'Your rates'!$B$26:$B$30,0))&amp;""="",1,INDEX('Your rates'!$C$26:$C$30,MATCH($O348,'Your rates'!$B$26:$B$30,0))),1))</f>
        <v/>
      </c>
      <c r="V348" s="29">
        <f>IF($A348="","",SUMPRODUCT(ISNUMBER(SEARCH('Your rates'!$B$31:$B$36,$P348))*'Your rates'!$C$31:$C$36))</f>
        <v/>
      </c>
    </row>
    <row r="349">
      <c r="A349" s="26">
        <f>IFERROR(TRIM(INDEX(Requests!$A349:$AN349,MATCH(Lists!$B$2,Requests!$A$1:$AN$1,0))&amp;""),"")</f>
        <v/>
      </c>
      <c r="B349" s="26">
        <f>IFERROR(TRIM(INDEX(Requests!$A349:$AN349,MATCH(Lists!$B$3,Requests!$A$1:$AN$1,0))&amp;""),"")</f>
        <v/>
      </c>
      <c r="C349" s="27">
        <f>IF(OR($A349="",$J349="",$K349="",$M349="",$N349="",'Your rates'!$C$5=""),"",ROUND(MAX(N('Your rates'!$C$37),('Your rates'!$C$5+$Q349+$R349)*$S349*$T349*$U349+$V349),2))</f>
        <v/>
      </c>
      <c r="D349" s="27">
        <f>IF(OR($C349="",N('Your rates'!$C$38)=0),"",ROUND($C349*'Your rates'!$C$38,2))</f>
        <v/>
      </c>
      <c r="E349" s="28">
        <f>IF($A349="","",MID(IF($I349=Lists!$B$13,", office or commercial space","")&amp;IF($L349=Lists!$B$14,", size not sure","")&amp;IF($M349=Lists!$B$15,", not cleaned in a while",""),3,200))</f>
        <v/>
      </c>
      <c r="F349" s="28">
        <f>IF($A349="","",MID(IF($J349="",", bedrooms","")&amp;IF($K349="",", bathrooms","")&amp;IF($M349="",", condition","")&amp;IF($N349="",", which clean","")&amp;IF($O349="",", how often",""),3,200))</f>
        <v/>
      </c>
      <c r="G349" s="28">
        <f>IF($A349="","",MID(IF('Your rates'!$C$5="",", base price","")&amp;IF(AND($J349&lt;&gt;"",IFERROR(INDEX('Your rates'!$C$6:$C$11,MATCH($J349,'Your rates'!$B$6:$B$11,0))&amp;"","")=""),", bedrooms","")&amp;IF(AND($K349&lt;&gt;"",IFERROR(INDEX('Your rates'!$C$12:$C$17,MATCH($K349,'Your rates'!$B$12:$B$17,0))&amp;"","")=""),", bathrooms","")&amp;IF(AND($M349&lt;&gt;"",IFERROR(INDEX('Your rates'!$C$18:$C$21,MATCH($M349,'Your rates'!$B$18:$B$21,0))&amp;"","")=""),", condition","")&amp;IF(AND($N349&lt;&gt;"",IFERROR(INDEX('Your rates'!$C$22:$C$25,MATCH($N349,'Your rates'!$B$22:$B$25,0))&amp;"","")=""),", type of clean","")&amp;IF(AND($O349&lt;&gt;"",IFERROR(INDEX('Your rates'!$C$26:$C$30,MATCH($O349,'Your rates'!$B$26:$B$30,0))&amp;"","")=""),", how often",""),3,200))</f>
        <v/>
      </c>
      <c r="H349" s="28">
        <f>IF($A349="","",IF($P349="","",IF(LEN($P349)-LEN(SUBSTITUTE($P349,",",""))+1&gt;SUMPRODUCT(ISNUMBER(SEARCH('Your rates'!$B$31:$B$36,$P349))*1),"Extra not on your list","")))</f>
        <v/>
      </c>
      <c r="I349" s="26">
        <f>IFERROR(TRIM(INDEX(Requests!$A349:$AN349,MATCH(Lists!$B$4,Requests!$A$1:$AN$1,0))&amp;""),"")</f>
        <v/>
      </c>
      <c r="J349" s="26">
        <f>IFERROR(TRIM(INDEX(Requests!$A349:$AN349,MATCH(Lists!$B$5,Requests!$A$1:$AN$1,0))&amp;""),"")</f>
        <v/>
      </c>
      <c r="K349" s="26">
        <f>IFERROR(TRIM(INDEX(Requests!$A349:$AN349,MATCH(Lists!$B$6,Requests!$A$1:$AN$1,0))&amp;""),"")</f>
        <v/>
      </c>
      <c r="L349" s="26">
        <f>IFERROR(TRIM(INDEX(Requests!$A349:$AN349,MATCH(Lists!$B$7,Requests!$A$1:$AN$1,0))&amp;""),"")</f>
        <v/>
      </c>
      <c r="M349" s="26">
        <f>IFERROR(TRIM(INDEX(Requests!$A349:$AN349,MATCH(Lists!$B$8,Requests!$A$1:$AN$1,0))&amp;""),"")</f>
        <v/>
      </c>
      <c r="N349" s="26">
        <f>IFERROR(TRIM(INDEX(Requests!$A349:$AN349,MATCH(Lists!$B$9,Requests!$A$1:$AN$1,0))&amp;""),"")</f>
        <v/>
      </c>
      <c r="O349" s="26">
        <f>IFERROR(TRIM(INDEX(Requests!$A349:$AN349,MATCH(Lists!$B$11,Requests!$A$1:$AN$1,0))&amp;""),"")</f>
        <v/>
      </c>
      <c r="P349" s="26">
        <f>IFERROR(TRIM(INDEX(Requests!$A349:$AN349,MATCH(Lists!$B$10,Requests!$A$1:$AN$1,0))&amp;""),"")</f>
        <v/>
      </c>
      <c r="Q349" s="29">
        <f>IF($A349="","",IFERROR(N(INDEX('Your rates'!$C$6:$C$11,MATCH($J349,'Your rates'!$B$6:$B$11,0))),0))</f>
        <v/>
      </c>
      <c r="R349" s="29">
        <f>IF($A349="","",IFERROR(N(INDEX('Your rates'!$C$12:$C$17,MATCH($K349,'Your rates'!$B$12:$B$17,0))),0))</f>
        <v/>
      </c>
      <c r="S349" s="30">
        <f>IF($A349="","",IFERROR(IF(INDEX('Your rates'!$C$18:$C$21,MATCH($M349,'Your rates'!$B$18:$B$21,0))&amp;""="",1,INDEX('Your rates'!$C$18:$C$21,MATCH($M349,'Your rates'!$B$18:$B$21,0))),1))</f>
        <v/>
      </c>
      <c r="T349" s="30">
        <f>IF($A349="","",IFERROR(IF(INDEX('Your rates'!$C$22:$C$25,MATCH($N349,'Your rates'!$B$22:$B$25,0))&amp;""="",1,INDEX('Your rates'!$C$22:$C$25,MATCH($N349,'Your rates'!$B$22:$B$25,0))),1))</f>
        <v/>
      </c>
      <c r="U349" s="30">
        <f>IF($A349="","",IFERROR(IF(INDEX('Your rates'!$C$26:$C$30,MATCH($O349,'Your rates'!$B$26:$B$30,0))&amp;""="",1,INDEX('Your rates'!$C$26:$C$30,MATCH($O349,'Your rates'!$B$26:$B$30,0))),1))</f>
        <v/>
      </c>
      <c r="V349" s="29">
        <f>IF($A349="","",SUMPRODUCT(ISNUMBER(SEARCH('Your rates'!$B$31:$B$36,$P349))*'Your rates'!$C$31:$C$36))</f>
        <v/>
      </c>
    </row>
    <row r="350">
      <c r="A350" s="26">
        <f>IFERROR(TRIM(INDEX(Requests!$A350:$AN350,MATCH(Lists!$B$2,Requests!$A$1:$AN$1,0))&amp;""),"")</f>
        <v/>
      </c>
      <c r="B350" s="26">
        <f>IFERROR(TRIM(INDEX(Requests!$A350:$AN350,MATCH(Lists!$B$3,Requests!$A$1:$AN$1,0))&amp;""),"")</f>
        <v/>
      </c>
      <c r="C350" s="27">
        <f>IF(OR($A350="",$J350="",$K350="",$M350="",$N350="",'Your rates'!$C$5=""),"",ROUND(MAX(N('Your rates'!$C$37),('Your rates'!$C$5+$Q350+$R350)*$S350*$T350*$U350+$V350),2))</f>
        <v/>
      </c>
      <c r="D350" s="27">
        <f>IF(OR($C350="",N('Your rates'!$C$38)=0),"",ROUND($C350*'Your rates'!$C$38,2))</f>
        <v/>
      </c>
      <c r="E350" s="28">
        <f>IF($A350="","",MID(IF($I350=Lists!$B$13,", office or commercial space","")&amp;IF($L350=Lists!$B$14,", size not sure","")&amp;IF($M350=Lists!$B$15,", not cleaned in a while",""),3,200))</f>
        <v/>
      </c>
      <c r="F350" s="28">
        <f>IF($A350="","",MID(IF($J350="",", bedrooms","")&amp;IF($K350="",", bathrooms","")&amp;IF($M350="",", condition","")&amp;IF($N350="",", which clean","")&amp;IF($O350="",", how often",""),3,200))</f>
        <v/>
      </c>
      <c r="G350" s="28">
        <f>IF($A350="","",MID(IF('Your rates'!$C$5="",", base price","")&amp;IF(AND($J350&lt;&gt;"",IFERROR(INDEX('Your rates'!$C$6:$C$11,MATCH($J350,'Your rates'!$B$6:$B$11,0))&amp;"","")=""),", bedrooms","")&amp;IF(AND($K350&lt;&gt;"",IFERROR(INDEX('Your rates'!$C$12:$C$17,MATCH($K350,'Your rates'!$B$12:$B$17,0))&amp;"","")=""),", bathrooms","")&amp;IF(AND($M350&lt;&gt;"",IFERROR(INDEX('Your rates'!$C$18:$C$21,MATCH($M350,'Your rates'!$B$18:$B$21,0))&amp;"","")=""),", condition","")&amp;IF(AND($N350&lt;&gt;"",IFERROR(INDEX('Your rates'!$C$22:$C$25,MATCH($N350,'Your rates'!$B$22:$B$25,0))&amp;"","")=""),", type of clean","")&amp;IF(AND($O350&lt;&gt;"",IFERROR(INDEX('Your rates'!$C$26:$C$30,MATCH($O350,'Your rates'!$B$26:$B$30,0))&amp;"","")=""),", how often",""),3,200))</f>
        <v/>
      </c>
      <c r="H350" s="28">
        <f>IF($A350="","",IF($P350="","",IF(LEN($P350)-LEN(SUBSTITUTE($P350,",",""))+1&gt;SUMPRODUCT(ISNUMBER(SEARCH('Your rates'!$B$31:$B$36,$P350))*1),"Extra not on your list","")))</f>
        <v/>
      </c>
      <c r="I350" s="26">
        <f>IFERROR(TRIM(INDEX(Requests!$A350:$AN350,MATCH(Lists!$B$4,Requests!$A$1:$AN$1,0))&amp;""),"")</f>
        <v/>
      </c>
      <c r="J350" s="26">
        <f>IFERROR(TRIM(INDEX(Requests!$A350:$AN350,MATCH(Lists!$B$5,Requests!$A$1:$AN$1,0))&amp;""),"")</f>
        <v/>
      </c>
      <c r="K350" s="26">
        <f>IFERROR(TRIM(INDEX(Requests!$A350:$AN350,MATCH(Lists!$B$6,Requests!$A$1:$AN$1,0))&amp;""),"")</f>
        <v/>
      </c>
      <c r="L350" s="26">
        <f>IFERROR(TRIM(INDEX(Requests!$A350:$AN350,MATCH(Lists!$B$7,Requests!$A$1:$AN$1,0))&amp;""),"")</f>
        <v/>
      </c>
      <c r="M350" s="26">
        <f>IFERROR(TRIM(INDEX(Requests!$A350:$AN350,MATCH(Lists!$B$8,Requests!$A$1:$AN$1,0))&amp;""),"")</f>
        <v/>
      </c>
      <c r="N350" s="26">
        <f>IFERROR(TRIM(INDEX(Requests!$A350:$AN350,MATCH(Lists!$B$9,Requests!$A$1:$AN$1,0))&amp;""),"")</f>
        <v/>
      </c>
      <c r="O350" s="26">
        <f>IFERROR(TRIM(INDEX(Requests!$A350:$AN350,MATCH(Lists!$B$11,Requests!$A$1:$AN$1,0))&amp;""),"")</f>
        <v/>
      </c>
      <c r="P350" s="26">
        <f>IFERROR(TRIM(INDEX(Requests!$A350:$AN350,MATCH(Lists!$B$10,Requests!$A$1:$AN$1,0))&amp;""),"")</f>
        <v/>
      </c>
      <c r="Q350" s="29">
        <f>IF($A350="","",IFERROR(N(INDEX('Your rates'!$C$6:$C$11,MATCH($J350,'Your rates'!$B$6:$B$11,0))),0))</f>
        <v/>
      </c>
      <c r="R350" s="29">
        <f>IF($A350="","",IFERROR(N(INDEX('Your rates'!$C$12:$C$17,MATCH($K350,'Your rates'!$B$12:$B$17,0))),0))</f>
        <v/>
      </c>
      <c r="S350" s="30">
        <f>IF($A350="","",IFERROR(IF(INDEX('Your rates'!$C$18:$C$21,MATCH($M350,'Your rates'!$B$18:$B$21,0))&amp;""="",1,INDEX('Your rates'!$C$18:$C$21,MATCH($M350,'Your rates'!$B$18:$B$21,0))),1))</f>
        <v/>
      </c>
      <c r="T350" s="30">
        <f>IF($A350="","",IFERROR(IF(INDEX('Your rates'!$C$22:$C$25,MATCH($N350,'Your rates'!$B$22:$B$25,0))&amp;""="",1,INDEX('Your rates'!$C$22:$C$25,MATCH($N350,'Your rates'!$B$22:$B$25,0))),1))</f>
        <v/>
      </c>
      <c r="U350" s="30">
        <f>IF($A350="","",IFERROR(IF(INDEX('Your rates'!$C$26:$C$30,MATCH($O350,'Your rates'!$B$26:$B$30,0))&amp;""="",1,INDEX('Your rates'!$C$26:$C$30,MATCH($O350,'Your rates'!$B$26:$B$30,0))),1))</f>
        <v/>
      </c>
      <c r="V350" s="29">
        <f>IF($A350="","",SUMPRODUCT(ISNUMBER(SEARCH('Your rates'!$B$31:$B$36,$P350))*'Your rates'!$C$31:$C$36))</f>
        <v/>
      </c>
    </row>
    <row r="351">
      <c r="A351" s="26">
        <f>IFERROR(TRIM(INDEX(Requests!$A351:$AN351,MATCH(Lists!$B$2,Requests!$A$1:$AN$1,0))&amp;""),"")</f>
        <v/>
      </c>
      <c r="B351" s="26">
        <f>IFERROR(TRIM(INDEX(Requests!$A351:$AN351,MATCH(Lists!$B$3,Requests!$A$1:$AN$1,0))&amp;""),"")</f>
        <v/>
      </c>
      <c r="C351" s="27">
        <f>IF(OR($A351="",$J351="",$K351="",$M351="",$N351="",'Your rates'!$C$5=""),"",ROUND(MAX(N('Your rates'!$C$37),('Your rates'!$C$5+$Q351+$R351)*$S351*$T351*$U351+$V351),2))</f>
        <v/>
      </c>
      <c r="D351" s="27">
        <f>IF(OR($C351="",N('Your rates'!$C$38)=0),"",ROUND($C351*'Your rates'!$C$38,2))</f>
        <v/>
      </c>
      <c r="E351" s="28">
        <f>IF($A351="","",MID(IF($I351=Lists!$B$13,", office or commercial space","")&amp;IF($L351=Lists!$B$14,", size not sure","")&amp;IF($M351=Lists!$B$15,", not cleaned in a while",""),3,200))</f>
        <v/>
      </c>
      <c r="F351" s="28">
        <f>IF($A351="","",MID(IF($J351="",", bedrooms","")&amp;IF($K351="",", bathrooms","")&amp;IF($M351="",", condition","")&amp;IF($N351="",", which clean","")&amp;IF($O351="",", how often",""),3,200))</f>
        <v/>
      </c>
      <c r="G351" s="28">
        <f>IF($A351="","",MID(IF('Your rates'!$C$5="",", base price","")&amp;IF(AND($J351&lt;&gt;"",IFERROR(INDEX('Your rates'!$C$6:$C$11,MATCH($J351,'Your rates'!$B$6:$B$11,0))&amp;"","")=""),", bedrooms","")&amp;IF(AND($K351&lt;&gt;"",IFERROR(INDEX('Your rates'!$C$12:$C$17,MATCH($K351,'Your rates'!$B$12:$B$17,0))&amp;"","")=""),", bathrooms","")&amp;IF(AND($M351&lt;&gt;"",IFERROR(INDEX('Your rates'!$C$18:$C$21,MATCH($M351,'Your rates'!$B$18:$B$21,0))&amp;"","")=""),", condition","")&amp;IF(AND($N351&lt;&gt;"",IFERROR(INDEX('Your rates'!$C$22:$C$25,MATCH($N351,'Your rates'!$B$22:$B$25,0))&amp;"","")=""),", type of clean","")&amp;IF(AND($O351&lt;&gt;"",IFERROR(INDEX('Your rates'!$C$26:$C$30,MATCH($O351,'Your rates'!$B$26:$B$30,0))&amp;"","")=""),", how often",""),3,200))</f>
        <v/>
      </c>
      <c r="H351" s="28">
        <f>IF($A351="","",IF($P351="","",IF(LEN($P351)-LEN(SUBSTITUTE($P351,",",""))+1&gt;SUMPRODUCT(ISNUMBER(SEARCH('Your rates'!$B$31:$B$36,$P351))*1),"Extra not on your list","")))</f>
        <v/>
      </c>
      <c r="I351" s="26">
        <f>IFERROR(TRIM(INDEX(Requests!$A351:$AN351,MATCH(Lists!$B$4,Requests!$A$1:$AN$1,0))&amp;""),"")</f>
        <v/>
      </c>
      <c r="J351" s="26">
        <f>IFERROR(TRIM(INDEX(Requests!$A351:$AN351,MATCH(Lists!$B$5,Requests!$A$1:$AN$1,0))&amp;""),"")</f>
        <v/>
      </c>
      <c r="K351" s="26">
        <f>IFERROR(TRIM(INDEX(Requests!$A351:$AN351,MATCH(Lists!$B$6,Requests!$A$1:$AN$1,0))&amp;""),"")</f>
        <v/>
      </c>
      <c r="L351" s="26">
        <f>IFERROR(TRIM(INDEX(Requests!$A351:$AN351,MATCH(Lists!$B$7,Requests!$A$1:$AN$1,0))&amp;""),"")</f>
        <v/>
      </c>
      <c r="M351" s="26">
        <f>IFERROR(TRIM(INDEX(Requests!$A351:$AN351,MATCH(Lists!$B$8,Requests!$A$1:$AN$1,0))&amp;""),"")</f>
        <v/>
      </c>
      <c r="N351" s="26">
        <f>IFERROR(TRIM(INDEX(Requests!$A351:$AN351,MATCH(Lists!$B$9,Requests!$A$1:$AN$1,0))&amp;""),"")</f>
        <v/>
      </c>
      <c r="O351" s="26">
        <f>IFERROR(TRIM(INDEX(Requests!$A351:$AN351,MATCH(Lists!$B$11,Requests!$A$1:$AN$1,0))&amp;""),"")</f>
        <v/>
      </c>
      <c r="P351" s="26">
        <f>IFERROR(TRIM(INDEX(Requests!$A351:$AN351,MATCH(Lists!$B$10,Requests!$A$1:$AN$1,0))&amp;""),"")</f>
        <v/>
      </c>
      <c r="Q351" s="29">
        <f>IF($A351="","",IFERROR(N(INDEX('Your rates'!$C$6:$C$11,MATCH($J351,'Your rates'!$B$6:$B$11,0))),0))</f>
        <v/>
      </c>
      <c r="R351" s="29">
        <f>IF($A351="","",IFERROR(N(INDEX('Your rates'!$C$12:$C$17,MATCH($K351,'Your rates'!$B$12:$B$17,0))),0))</f>
        <v/>
      </c>
      <c r="S351" s="30">
        <f>IF($A351="","",IFERROR(IF(INDEX('Your rates'!$C$18:$C$21,MATCH($M351,'Your rates'!$B$18:$B$21,0))&amp;""="",1,INDEX('Your rates'!$C$18:$C$21,MATCH($M351,'Your rates'!$B$18:$B$21,0))),1))</f>
        <v/>
      </c>
      <c r="T351" s="30">
        <f>IF($A351="","",IFERROR(IF(INDEX('Your rates'!$C$22:$C$25,MATCH($N351,'Your rates'!$B$22:$B$25,0))&amp;""="",1,INDEX('Your rates'!$C$22:$C$25,MATCH($N351,'Your rates'!$B$22:$B$25,0))),1))</f>
        <v/>
      </c>
      <c r="U351" s="30">
        <f>IF($A351="","",IFERROR(IF(INDEX('Your rates'!$C$26:$C$30,MATCH($O351,'Your rates'!$B$26:$B$30,0))&amp;""="",1,INDEX('Your rates'!$C$26:$C$30,MATCH($O351,'Your rates'!$B$26:$B$30,0))),1))</f>
        <v/>
      </c>
      <c r="V351" s="29">
        <f>IF($A351="","",SUMPRODUCT(ISNUMBER(SEARCH('Your rates'!$B$31:$B$36,$P351))*'Your rates'!$C$31:$C$36))</f>
        <v/>
      </c>
    </row>
    <row r="352">
      <c r="A352" s="26">
        <f>IFERROR(TRIM(INDEX(Requests!$A352:$AN352,MATCH(Lists!$B$2,Requests!$A$1:$AN$1,0))&amp;""),"")</f>
        <v/>
      </c>
      <c r="B352" s="26">
        <f>IFERROR(TRIM(INDEX(Requests!$A352:$AN352,MATCH(Lists!$B$3,Requests!$A$1:$AN$1,0))&amp;""),"")</f>
        <v/>
      </c>
      <c r="C352" s="27">
        <f>IF(OR($A352="",$J352="",$K352="",$M352="",$N352="",'Your rates'!$C$5=""),"",ROUND(MAX(N('Your rates'!$C$37),('Your rates'!$C$5+$Q352+$R352)*$S352*$T352*$U352+$V352),2))</f>
        <v/>
      </c>
      <c r="D352" s="27">
        <f>IF(OR($C352="",N('Your rates'!$C$38)=0),"",ROUND($C352*'Your rates'!$C$38,2))</f>
        <v/>
      </c>
      <c r="E352" s="28">
        <f>IF($A352="","",MID(IF($I352=Lists!$B$13,", office or commercial space","")&amp;IF($L352=Lists!$B$14,", size not sure","")&amp;IF($M352=Lists!$B$15,", not cleaned in a while",""),3,200))</f>
        <v/>
      </c>
      <c r="F352" s="28">
        <f>IF($A352="","",MID(IF($J352="",", bedrooms","")&amp;IF($K352="",", bathrooms","")&amp;IF($M352="",", condition","")&amp;IF($N352="",", which clean","")&amp;IF($O352="",", how often",""),3,200))</f>
        <v/>
      </c>
      <c r="G352" s="28">
        <f>IF($A352="","",MID(IF('Your rates'!$C$5="",", base price","")&amp;IF(AND($J352&lt;&gt;"",IFERROR(INDEX('Your rates'!$C$6:$C$11,MATCH($J352,'Your rates'!$B$6:$B$11,0))&amp;"","")=""),", bedrooms","")&amp;IF(AND($K352&lt;&gt;"",IFERROR(INDEX('Your rates'!$C$12:$C$17,MATCH($K352,'Your rates'!$B$12:$B$17,0))&amp;"","")=""),", bathrooms","")&amp;IF(AND($M352&lt;&gt;"",IFERROR(INDEX('Your rates'!$C$18:$C$21,MATCH($M352,'Your rates'!$B$18:$B$21,0))&amp;"","")=""),", condition","")&amp;IF(AND($N352&lt;&gt;"",IFERROR(INDEX('Your rates'!$C$22:$C$25,MATCH($N352,'Your rates'!$B$22:$B$25,0))&amp;"","")=""),", type of clean","")&amp;IF(AND($O352&lt;&gt;"",IFERROR(INDEX('Your rates'!$C$26:$C$30,MATCH($O352,'Your rates'!$B$26:$B$30,0))&amp;"","")=""),", how often",""),3,200))</f>
        <v/>
      </c>
      <c r="H352" s="28">
        <f>IF($A352="","",IF($P352="","",IF(LEN($P352)-LEN(SUBSTITUTE($P352,",",""))+1&gt;SUMPRODUCT(ISNUMBER(SEARCH('Your rates'!$B$31:$B$36,$P352))*1),"Extra not on your list","")))</f>
        <v/>
      </c>
      <c r="I352" s="26">
        <f>IFERROR(TRIM(INDEX(Requests!$A352:$AN352,MATCH(Lists!$B$4,Requests!$A$1:$AN$1,0))&amp;""),"")</f>
        <v/>
      </c>
      <c r="J352" s="26">
        <f>IFERROR(TRIM(INDEX(Requests!$A352:$AN352,MATCH(Lists!$B$5,Requests!$A$1:$AN$1,0))&amp;""),"")</f>
        <v/>
      </c>
      <c r="K352" s="26">
        <f>IFERROR(TRIM(INDEX(Requests!$A352:$AN352,MATCH(Lists!$B$6,Requests!$A$1:$AN$1,0))&amp;""),"")</f>
        <v/>
      </c>
      <c r="L352" s="26">
        <f>IFERROR(TRIM(INDEX(Requests!$A352:$AN352,MATCH(Lists!$B$7,Requests!$A$1:$AN$1,0))&amp;""),"")</f>
        <v/>
      </c>
      <c r="M352" s="26">
        <f>IFERROR(TRIM(INDEX(Requests!$A352:$AN352,MATCH(Lists!$B$8,Requests!$A$1:$AN$1,0))&amp;""),"")</f>
        <v/>
      </c>
      <c r="N352" s="26">
        <f>IFERROR(TRIM(INDEX(Requests!$A352:$AN352,MATCH(Lists!$B$9,Requests!$A$1:$AN$1,0))&amp;""),"")</f>
        <v/>
      </c>
      <c r="O352" s="26">
        <f>IFERROR(TRIM(INDEX(Requests!$A352:$AN352,MATCH(Lists!$B$11,Requests!$A$1:$AN$1,0))&amp;""),"")</f>
        <v/>
      </c>
      <c r="P352" s="26">
        <f>IFERROR(TRIM(INDEX(Requests!$A352:$AN352,MATCH(Lists!$B$10,Requests!$A$1:$AN$1,0))&amp;""),"")</f>
        <v/>
      </c>
      <c r="Q352" s="29">
        <f>IF($A352="","",IFERROR(N(INDEX('Your rates'!$C$6:$C$11,MATCH($J352,'Your rates'!$B$6:$B$11,0))),0))</f>
        <v/>
      </c>
      <c r="R352" s="29">
        <f>IF($A352="","",IFERROR(N(INDEX('Your rates'!$C$12:$C$17,MATCH($K352,'Your rates'!$B$12:$B$17,0))),0))</f>
        <v/>
      </c>
      <c r="S352" s="30">
        <f>IF($A352="","",IFERROR(IF(INDEX('Your rates'!$C$18:$C$21,MATCH($M352,'Your rates'!$B$18:$B$21,0))&amp;""="",1,INDEX('Your rates'!$C$18:$C$21,MATCH($M352,'Your rates'!$B$18:$B$21,0))),1))</f>
        <v/>
      </c>
      <c r="T352" s="30">
        <f>IF($A352="","",IFERROR(IF(INDEX('Your rates'!$C$22:$C$25,MATCH($N352,'Your rates'!$B$22:$B$25,0))&amp;""="",1,INDEX('Your rates'!$C$22:$C$25,MATCH($N352,'Your rates'!$B$22:$B$25,0))),1))</f>
        <v/>
      </c>
      <c r="U352" s="30">
        <f>IF($A352="","",IFERROR(IF(INDEX('Your rates'!$C$26:$C$30,MATCH($O352,'Your rates'!$B$26:$B$30,0))&amp;""="",1,INDEX('Your rates'!$C$26:$C$30,MATCH($O352,'Your rates'!$B$26:$B$30,0))),1))</f>
        <v/>
      </c>
      <c r="V352" s="29">
        <f>IF($A352="","",SUMPRODUCT(ISNUMBER(SEARCH('Your rates'!$B$31:$B$36,$P352))*'Your rates'!$C$31:$C$36))</f>
        <v/>
      </c>
    </row>
    <row r="353">
      <c r="A353" s="26">
        <f>IFERROR(TRIM(INDEX(Requests!$A353:$AN353,MATCH(Lists!$B$2,Requests!$A$1:$AN$1,0))&amp;""),"")</f>
        <v/>
      </c>
      <c r="B353" s="26">
        <f>IFERROR(TRIM(INDEX(Requests!$A353:$AN353,MATCH(Lists!$B$3,Requests!$A$1:$AN$1,0))&amp;""),"")</f>
        <v/>
      </c>
      <c r="C353" s="27">
        <f>IF(OR($A353="",$J353="",$K353="",$M353="",$N353="",'Your rates'!$C$5=""),"",ROUND(MAX(N('Your rates'!$C$37),('Your rates'!$C$5+$Q353+$R353)*$S353*$T353*$U353+$V353),2))</f>
        <v/>
      </c>
      <c r="D353" s="27">
        <f>IF(OR($C353="",N('Your rates'!$C$38)=0),"",ROUND($C353*'Your rates'!$C$38,2))</f>
        <v/>
      </c>
      <c r="E353" s="28">
        <f>IF($A353="","",MID(IF($I353=Lists!$B$13,", office or commercial space","")&amp;IF($L353=Lists!$B$14,", size not sure","")&amp;IF($M353=Lists!$B$15,", not cleaned in a while",""),3,200))</f>
        <v/>
      </c>
      <c r="F353" s="28">
        <f>IF($A353="","",MID(IF($J353="",", bedrooms","")&amp;IF($K353="",", bathrooms","")&amp;IF($M353="",", condition","")&amp;IF($N353="",", which clean","")&amp;IF($O353="",", how often",""),3,200))</f>
        <v/>
      </c>
      <c r="G353" s="28">
        <f>IF($A353="","",MID(IF('Your rates'!$C$5="",", base price","")&amp;IF(AND($J353&lt;&gt;"",IFERROR(INDEX('Your rates'!$C$6:$C$11,MATCH($J353,'Your rates'!$B$6:$B$11,0))&amp;"","")=""),", bedrooms","")&amp;IF(AND($K353&lt;&gt;"",IFERROR(INDEX('Your rates'!$C$12:$C$17,MATCH($K353,'Your rates'!$B$12:$B$17,0))&amp;"","")=""),", bathrooms","")&amp;IF(AND($M353&lt;&gt;"",IFERROR(INDEX('Your rates'!$C$18:$C$21,MATCH($M353,'Your rates'!$B$18:$B$21,0))&amp;"","")=""),", condition","")&amp;IF(AND($N353&lt;&gt;"",IFERROR(INDEX('Your rates'!$C$22:$C$25,MATCH($N353,'Your rates'!$B$22:$B$25,0))&amp;"","")=""),", type of clean","")&amp;IF(AND($O353&lt;&gt;"",IFERROR(INDEX('Your rates'!$C$26:$C$30,MATCH($O353,'Your rates'!$B$26:$B$30,0))&amp;"","")=""),", how often",""),3,200))</f>
        <v/>
      </c>
      <c r="H353" s="28">
        <f>IF($A353="","",IF($P353="","",IF(LEN($P353)-LEN(SUBSTITUTE($P353,",",""))+1&gt;SUMPRODUCT(ISNUMBER(SEARCH('Your rates'!$B$31:$B$36,$P353))*1),"Extra not on your list","")))</f>
        <v/>
      </c>
      <c r="I353" s="26">
        <f>IFERROR(TRIM(INDEX(Requests!$A353:$AN353,MATCH(Lists!$B$4,Requests!$A$1:$AN$1,0))&amp;""),"")</f>
        <v/>
      </c>
      <c r="J353" s="26">
        <f>IFERROR(TRIM(INDEX(Requests!$A353:$AN353,MATCH(Lists!$B$5,Requests!$A$1:$AN$1,0))&amp;""),"")</f>
        <v/>
      </c>
      <c r="K353" s="26">
        <f>IFERROR(TRIM(INDEX(Requests!$A353:$AN353,MATCH(Lists!$B$6,Requests!$A$1:$AN$1,0))&amp;""),"")</f>
        <v/>
      </c>
      <c r="L353" s="26">
        <f>IFERROR(TRIM(INDEX(Requests!$A353:$AN353,MATCH(Lists!$B$7,Requests!$A$1:$AN$1,0))&amp;""),"")</f>
        <v/>
      </c>
      <c r="M353" s="26">
        <f>IFERROR(TRIM(INDEX(Requests!$A353:$AN353,MATCH(Lists!$B$8,Requests!$A$1:$AN$1,0))&amp;""),"")</f>
        <v/>
      </c>
      <c r="N353" s="26">
        <f>IFERROR(TRIM(INDEX(Requests!$A353:$AN353,MATCH(Lists!$B$9,Requests!$A$1:$AN$1,0))&amp;""),"")</f>
        <v/>
      </c>
      <c r="O353" s="26">
        <f>IFERROR(TRIM(INDEX(Requests!$A353:$AN353,MATCH(Lists!$B$11,Requests!$A$1:$AN$1,0))&amp;""),"")</f>
        <v/>
      </c>
      <c r="P353" s="26">
        <f>IFERROR(TRIM(INDEX(Requests!$A353:$AN353,MATCH(Lists!$B$10,Requests!$A$1:$AN$1,0))&amp;""),"")</f>
        <v/>
      </c>
      <c r="Q353" s="29">
        <f>IF($A353="","",IFERROR(N(INDEX('Your rates'!$C$6:$C$11,MATCH($J353,'Your rates'!$B$6:$B$11,0))),0))</f>
        <v/>
      </c>
      <c r="R353" s="29">
        <f>IF($A353="","",IFERROR(N(INDEX('Your rates'!$C$12:$C$17,MATCH($K353,'Your rates'!$B$12:$B$17,0))),0))</f>
        <v/>
      </c>
      <c r="S353" s="30">
        <f>IF($A353="","",IFERROR(IF(INDEX('Your rates'!$C$18:$C$21,MATCH($M353,'Your rates'!$B$18:$B$21,0))&amp;""="",1,INDEX('Your rates'!$C$18:$C$21,MATCH($M353,'Your rates'!$B$18:$B$21,0))),1))</f>
        <v/>
      </c>
      <c r="T353" s="30">
        <f>IF($A353="","",IFERROR(IF(INDEX('Your rates'!$C$22:$C$25,MATCH($N353,'Your rates'!$B$22:$B$25,0))&amp;""="",1,INDEX('Your rates'!$C$22:$C$25,MATCH($N353,'Your rates'!$B$22:$B$25,0))),1))</f>
        <v/>
      </c>
      <c r="U353" s="30">
        <f>IF($A353="","",IFERROR(IF(INDEX('Your rates'!$C$26:$C$30,MATCH($O353,'Your rates'!$B$26:$B$30,0))&amp;""="",1,INDEX('Your rates'!$C$26:$C$30,MATCH($O353,'Your rates'!$B$26:$B$30,0))),1))</f>
        <v/>
      </c>
      <c r="V353" s="29">
        <f>IF($A353="","",SUMPRODUCT(ISNUMBER(SEARCH('Your rates'!$B$31:$B$36,$P353))*'Your rates'!$C$31:$C$36))</f>
        <v/>
      </c>
    </row>
    <row r="354">
      <c r="A354" s="26">
        <f>IFERROR(TRIM(INDEX(Requests!$A354:$AN354,MATCH(Lists!$B$2,Requests!$A$1:$AN$1,0))&amp;""),"")</f>
        <v/>
      </c>
      <c r="B354" s="26">
        <f>IFERROR(TRIM(INDEX(Requests!$A354:$AN354,MATCH(Lists!$B$3,Requests!$A$1:$AN$1,0))&amp;""),"")</f>
        <v/>
      </c>
      <c r="C354" s="27">
        <f>IF(OR($A354="",$J354="",$K354="",$M354="",$N354="",'Your rates'!$C$5=""),"",ROUND(MAX(N('Your rates'!$C$37),('Your rates'!$C$5+$Q354+$R354)*$S354*$T354*$U354+$V354),2))</f>
        <v/>
      </c>
      <c r="D354" s="27">
        <f>IF(OR($C354="",N('Your rates'!$C$38)=0),"",ROUND($C354*'Your rates'!$C$38,2))</f>
        <v/>
      </c>
      <c r="E354" s="28">
        <f>IF($A354="","",MID(IF($I354=Lists!$B$13,", office or commercial space","")&amp;IF($L354=Lists!$B$14,", size not sure","")&amp;IF($M354=Lists!$B$15,", not cleaned in a while",""),3,200))</f>
        <v/>
      </c>
      <c r="F354" s="28">
        <f>IF($A354="","",MID(IF($J354="",", bedrooms","")&amp;IF($K354="",", bathrooms","")&amp;IF($M354="",", condition","")&amp;IF($N354="",", which clean","")&amp;IF($O354="",", how often",""),3,200))</f>
        <v/>
      </c>
      <c r="G354" s="28">
        <f>IF($A354="","",MID(IF('Your rates'!$C$5="",", base price","")&amp;IF(AND($J354&lt;&gt;"",IFERROR(INDEX('Your rates'!$C$6:$C$11,MATCH($J354,'Your rates'!$B$6:$B$11,0))&amp;"","")=""),", bedrooms","")&amp;IF(AND($K354&lt;&gt;"",IFERROR(INDEX('Your rates'!$C$12:$C$17,MATCH($K354,'Your rates'!$B$12:$B$17,0))&amp;"","")=""),", bathrooms","")&amp;IF(AND($M354&lt;&gt;"",IFERROR(INDEX('Your rates'!$C$18:$C$21,MATCH($M354,'Your rates'!$B$18:$B$21,0))&amp;"","")=""),", condition","")&amp;IF(AND($N354&lt;&gt;"",IFERROR(INDEX('Your rates'!$C$22:$C$25,MATCH($N354,'Your rates'!$B$22:$B$25,0))&amp;"","")=""),", type of clean","")&amp;IF(AND($O354&lt;&gt;"",IFERROR(INDEX('Your rates'!$C$26:$C$30,MATCH($O354,'Your rates'!$B$26:$B$30,0))&amp;"","")=""),", how often",""),3,200))</f>
        <v/>
      </c>
      <c r="H354" s="28">
        <f>IF($A354="","",IF($P354="","",IF(LEN($P354)-LEN(SUBSTITUTE($P354,",",""))+1&gt;SUMPRODUCT(ISNUMBER(SEARCH('Your rates'!$B$31:$B$36,$P354))*1),"Extra not on your list","")))</f>
        <v/>
      </c>
      <c r="I354" s="26">
        <f>IFERROR(TRIM(INDEX(Requests!$A354:$AN354,MATCH(Lists!$B$4,Requests!$A$1:$AN$1,0))&amp;""),"")</f>
        <v/>
      </c>
      <c r="J354" s="26">
        <f>IFERROR(TRIM(INDEX(Requests!$A354:$AN354,MATCH(Lists!$B$5,Requests!$A$1:$AN$1,0))&amp;""),"")</f>
        <v/>
      </c>
      <c r="K354" s="26">
        <f>IFERROR(TRIM(INDEX(Requests!$A354:$AN354,MATCH(Lists!$B$6,Requests!$A$1:$AN$1,0))&amp;""),"")</f>
        <v/>
      </c>
      <c r="L354" s="26">
        <f>IFERROR(TRIM(INDEX(Requests!$A354:$AN354,MATCH(Lists!$B$7,Requests!$A$1:$AN$1,0))&amp;""),"")</f>
        <v/>
      </c>
      <c r="M354" s="26">
        <f>IFERROR(TRIM(INDEX(Requests!$A354:$AN354,MATCH(Lists!$B$8,Requests!$A$1:$AN$1,0))&amp;""),"")</f>
        <v/>
      </c>
      <c r="N354" s="26">
        <f>IFERROR(TRIM(INDEX(Requests!$A354:$AN354,MATCH(Lists!$B$9,Requests!$A$1:$AN$1,0))&amp;""),"")</f>
        <v/>
      </c>
      <c r="O354" s="26">
        <f>IFERROR(TRIM(INDEX(Requests!$A354:$AN354,MATCH(Lists!$B$11,Requests!$A$1:$AN$1,0))&amp;""),"")</f>
        <v/>
      </c>
      <c r="P354" s="26">
        <f>IFERROR(TRIM(INDEX(Requests!$A354:$AN354,MATCH(Lists!$B$10,Requests!$A$1:$AN$1,0))&amp;""),"")</f>
        <v/>
      </c>
      <c r="Q354" s="29">
        <f>IF($A354="","",IFERROR(N(INDEX('Your rates'!$C$6:$C$11,MATCH($J354,'Your rates'!$B$6:$B$11,0))),0))</f>
        <v/>
      </c>
      <c r="R354" s="29">
        <f>IF($A354="","",IFERROR(N(INDEX('Your rates'!$C$12:$C$17,MATCH($K354,'Your rates'!$B$12:$B$17,0))),0))</f>
        <v/>
      </c>
      <c r="S354" s="30">
        <f>IF($A354="","",IFERROR(IF(INDEX('Your rates'!$C$18:$C$21,MATCH($M354,'Your rates'!$B$18:$B$21,0))&amp;""="",1,INDEX('Your rates'!$C$18:$C$21,MATCH($M354,'Your rates'!$B$18:$B$21,0))),1))</f>
        <v/>
      </c>
      <c r="T354" s="30">
        <f>IF($A354="","",IFERROR(IF(INDEX('Your rates'!$C$22:$C$25,MATCH($N354,'Your rates'!$B$22:$B$25,0))&amp;""="",1,INDEX('Your rates'!$C$22:$C$25,MATCH($N354,'Your rates'!$B$22:$B$25,0))),1))</f>
        <v/>
      </c>
      <c r="U354" s="30">
        <f>IF($A354="","",IFERROR(IF(INDEX('Your rates'!$C$26:$C$30,MATCH($O354,'Your rates'!$B$26:$B$30,0))&amp;""="",1,INDEX('Your rates'!$C$26:$C$30,MATCH($O354,'Your rates'!$B$26:$B$30,0))),1))</f>
        <v/>
      </c>
      <c r="V354" s="29">
        <f>IF($A354="","",SUMPRODUCT(ISNUMBER(SEARCH('Your rates'!$B$31:$B$36,$P354))*'Your rates'!$C$31:$C$36))</f>
        <v/>
      </c>
    </row>
    <row r="355">
      <c r="A355" s="26">
        <f>IFERROR(TRIM(INDEX(Requests!$A355:$AN355,MATCH(Lists!$B$2,Requests!$A$1:$AN$1,0))&amp;""),"")</f>
        <v/>
      </c>
      <c r="B355" s="26">
        <f>IFERROR(TRIM(INDEX(Requests!$A355:$AN355,MATCH(Lists!$B$3,Requests!$A$1:$AN$1,0))&amp;""),"")</f>
        <v/>
      </c>
      <c r="C355" s="27">
        <f>IF(OR($A355="",$J355="",$K355="",$M355="",$N355="",'Your rates'!$C$5=""),"",ROUND(MAX(N('Your rates'!$C$37),('Your rates'!$C$5+$Q355+$R355)*$S355*$T355*$U355+$V355),2))</f>
        <v/>
      </c>
      <c r="D355" s="27">
        <f>IF(OR($C355="",N('Your rates'!$C$38)=0),"",ROUND($C355*'Your rates'!$C$38,2))</f>
        <v/>
      </c>
      <c r="E355" s="28">
        <f>IF($A355="","",MID(IF($I355=Lists!$B$13,", office or commercial space","")&amp;IF($L355=Lists!$B$14,", size not sure","")&amp;IF($M355=Lists!$B$15,", not cleaned in a while",""),3,200))</f>
        <v/>
      </c>
      <c r="F355" s="28">
        <f>IF($A355="","",MID(IF($J355="",", bedrooms","")&amp;IF($K355="",", bathrooms","")&amp;IF($M355="",", condition","")&amp;IF($N355="",", which clean","")&amp;IF($O355="",", how often",""),3,200))</f>
        <v/>
      </c>
      <c r="G355" s="28">
        <f>IF($A355="","",MID(IF('Your rates'!$C$5="",", base price","")&amp;IF(AND($J355&lt;&gt;"",IFERROR(INDEX('Your rates'!$C$6:$C$11,MATCH($J355,'Your rates'!$B$6:$B$11,0))&amp;"","")=""),", bedrooms","")&amp;IF(AND($K355&lt;&gt;"",IFERROR(INDEX('Your rates'!$C$12:$C$17,MATCH($K355,'Your rates'!$B$12:$B$17,0))&amp;"","")=""),", bathrooms","")&amp;IF(AND($M355&lt;&gt;"",IFERROR(INDEX('Your rates'!$C$18:$C$21,MATCH($M355,'Your rates'!$B$18:$B$21,0))&amp;"","")=""),", condition","")&amp;IF(AND($N355&lt;&gt;"",IFERROR(INDEX('Your rates'!$C$22:$C$25,MATCH($N355,'Your rates'!$B$22:$B$25,0))&amp;"","")=""),", type of clean","")&amp;IF(AND($O355&lt;&gt;"",IFERROR(INDEX('Your rates'!$C$26:$C$30,MATCH($O355,'Your rates'!$B$26:$B$30,0))&amp;"","")=""),", how often",""),3,200))</f>
        <v/>
      </c>
      <c r="H355" s="28">
        <f>IF($A355="","",IF($P355="","",IF(LEN($P355)-LEN(SUBSTITUTE($P355,",",""))+1&gt;SUMPRODUCT(ISNUMBER(SEARCH('Your rates'!$B$31:$B$36,$P355))*1),"Extra not on your list","")))</f>
        <v/>
      </c>
      <c r="I355" s="26">
        <f>IFERROR(TRIM(INDEX(Requests!$A355:$AN355,MATCH(Lists!$B$4,Requests!$A$1:$AN$1,0))&amp;""),"")</f>
        <v/>
      </c>
      <c r="J355" s="26">
        <f>IFERROR(TRIM(INDEX(Requests!$A355:$AN355,MATCH(Lists!$B$5,Requests!$A$1:$AN$1,0))&amp;""),"")</f>
        <v/>
      </c>
      <c r="K355" s="26">
        <f>IFERROR(TRIM(INDEX(Requests!$A355:$AN355,MATCH(Lists!$B$6,Requests!$A$1:$AN$1,0))&amp;""),"")</f>
        <v/>
      </c>
      <c r="L355" s="26">
        <f>IFERROR(TRIM(INDEX(Requests!$A355:$AN355,MATCH(Lists!$B$7,Requests!$A$1:$AN$1,0))&amp;""),"")</f>
        <v/>
      </c>
      <c r="M355" s="26">
        <f>IFERROR(TRIM(INDEX(Requests!$A355:$AN355,MATCH(Lists!$B$8,Requests!$A$1:$AN$1,0))&amp;""),"")</f>
        <v/>
      </c>
      <c r="N355" s="26">
        <f>IFERROR(TRIM(INDEX(Requests!$A355:$AN355,MATCH(Lists!$B$9,Requests!$A$1:$AN$1,0))&amp;""),"")</f>
        <v/>
      </c>
      <c r="O355" s="26">
        <f>IFERROR(TRIM(INDEX(Requests!$A355:$AN355,MATCH(Lists!$B$11,Requests!$A$1:$AN$1,0))&amp;""),"")</f>
        <v/>
      </c>
      <c r="P355" s="26">
        <f>IFERROR(TRIM(INDEX(Requests!$A355:$AN355,MATCH(Lists!$B$10,Requests!$A$1:$AN$1,0))&amp;""),"")</f>
        <v/>
      </c>
      <c r="Q355" s="29">
        <f>IF($A355="","",IFERROR(N(INDEX('Your rates'!$C$6:$C$11,MATCH($J355,'Your rates'!$B$6:$B$11,0))),0))</f>
        <v/>
      </c>
      <c r="R355" s="29">
        <f>IF($A355="","",IFERROR(N(INDEX('Your rates'!$C$12:$C$17,MATCH($K355,'Your rates'!$B$12:$B$17,0))),0))</f>
        <v/>
      </c>
      <c r="S355" s="30">
        <f>IF($A355="","",IFERROR(IF(INDEX('Your rates'!$C$18:$C$21,MATCH($M355,'Your rates'!$B$18:$B$21,0))&amp;""="",1,INDEX('Your rates'!$C$18:$C$21,MATCH($M355,'Your rates'!$B$18:$B$21,0))),1))</f>
        <v/>
      </c>
      <c r="T355" s="30">
        <f>IF($A355="","",IFERROR(IF(INDEX('Your rates'!$C$22:$C$25,MATCH($N355,'Your rates'!$B$22:$B$25,0))&amp;""="",1,INDEX('Your rates'!$C$22:$C$25,MATCH($N355,'Your rates'!$B$22:$B$25,0))),1))</f>
        <v/>
      </c>
      <c r="U355" s="30">
        <f>IF($A355="","",IFERROR(IF(INDEX('Your rates'!$C$26:$C$30,MATCH($O355,'Your rates'!$B$26:$B$30,0))&amp;""="",1,INDEX('Your rates'!$C$26:$C$30,MATCH($O355,'Your rates'!$B$26:$B$30,0))),1))</f>
        <v/>
      </c>
      <c r="V355" s="29">
        <f>IF($A355="","",SUMPRODUCT(ISNUMBER(SEARCH('Your rates'!$B$31:$B$36,$P355))*'Your rates'!$C$31:$C$36))</f>
        <v/>
      </c>
    </row>
    <row r="356">
      <c r="A356" s="26">
        <f>IFERROR(TRIM(INDEX(Requests!$A356:$AN356,MATCH(Lists!$B$2,Requests!$A$1:$AN$1,0))&amp;""),"")</f>
        <v/>
      </c>
      <c r="B356" s="26">
        <f>IFERROR(TRIM(INDEX(Requests!$A356:$AN356,MATCH(Lists!$B$3,Requests!$A$1:$AN$1,0))&amp;""),"")</f>
        <v/>
      </c>
      <c r="C356" s="27">
        <f>IF(OR($A356="",$J356="",$K356="",$M356="",$N356="",'Your rates'!$C$5=""),"",ROUND(MAX(N('Your rates'!$C$37),('Your rates'!$C$5+$Q356+$R356)*$S356*$T356*$U356+$V356),2))</f>
        <v/>
      </c>
      <c r="D356" s="27">
        <f>IF(OR($C356="",N('Your rates'!$C$38)=0),"",ROUND($C356*'Your rates'!$C$38,2))</f>
        <v/>
      </c>
      <c r="E356" s="28">
        <f>IF($A356="","",MID(IF($I356=Lists!$B$13,", office or commercial space","")&amp;IF($L356=Lists!$B$14,", size not sure","")&amp;IF($M356=Lists!$B$15,", not cleaned in a while",""),3,200))</f>
        <v/>
      </c>
      <c r="F356" s="28">
        <f>IF($A356="","",MID(IF($J356="",", bedrooms","")&amp;IF($K356="",", bathrooms","")&amp;IF($M356="",", condition","")&amp;IF($N356="",", which clean","")&amp;IF($O356="",", how often",""),3,200))</f>
        <v/>
      </c>
      <c r="G356" s="28">
        <f>IF($A356="","",MID(IF('Your rates'!$C$5="",", base price","")&amp;IF(AND($J356&lt;&gt;"",IFERROR(INDEX('Your rates'!$C$6:$C$11,MATCH($J356,'Your rates'!$B$6:$B$11,0))&amp;"","")=""),", bedrooms","")&amp;IF(AND($K356&lt;&gt;"",IFERROR(INDEX('Your rates'!$C$12:$C$17,MATCH($K356,'Your rates'!$B$12:$B$17,0))&amp;"","")=""),", bathrooms","")&amp;IF(AND($M356&lt;&gt;"",IFERROR(INDEX('Your rates'!$C$18:$C$21,MATCH($M356,'Your rates'!$B$18:$B$21,0))&amp;"","")=""),", condition","")&amp;IF(AND($N356&lt;&gt;"",IFERROR(INDEX('Your rates'!$C$22:$C$25,MATCH($N356,'Your rates'!$B$22:$B$25,0))&amp;"","")=""),", type of clean","")&amp;IF(AND($O356&lt;&gt;"",IFERROR(INDEX('Your rates'!$C$26:$C$30,MATCH($O356,'Your rates'!$B$26:$B$30,0))&amp;"","")=""),", how often",""),3,200))</f>
        <v/>
      </c>
      <c r="H356" s="28">
        <f>IF($A356="","",IF($P356="","",IF(LEN($P356)-LEN(SUBSTITUTE($P356,",",""))+1&gt;SUMPRODUCT(ISNUMBER(SEARCH('Your rates'!$B$31:$B$36,$P356))*1),"Extra not on your list","")))</f>
        <v/>
      </c>
      <c r="I356" s="26">
        <f>IFERROR(TRIM(INDEX(Requests!$A356:$AN356,MATCH(Lists!$B$4,Requests!$A$1:$AN$1,0))&amp;""),"")</f>
        <v/>
      </c>
      <c r="J356" s="26">
        <f>IFERROR(TRIM(INDEX(Requests!$A356:$AN356,MATCH(Lists!$B$5,Requests!$A$1:$AN$1,0))&amp;""),"")</f>
        <v/>
      </c>
      <c r="K356" s="26">
        <f>IFERROR(TRIM(INDEX(Requests!$A356:$AN356,MATCH(Lists!$B$6,Requests!$A$1:$AN$1,0))&amp;""),"")</f>
        <v/>
      </c>
      <c r="L356" s="26">
        <f>IFERROR(TRIM(INDEX(Requests!$A356:$AN356,MATCH(Lists!$B$7,Requests!$A$1:$AN$1,0))&amp;""),"")</f>
        <v/>
      </c>
      <c r="M356" s="26">
        <f>IFERROR(TRIM(INDEX(Requests!$A356:$AN356,MATCH(Lists!$B$8,Requests!$A$1:$AN$1,0))&amp;""),"")</f>
        <v/>
      </c>
      <c r="N356" s="26">
        <f>IFERROR(TRIM(INDEX(Requests!$A356:$AN356,MATCH(Lists!$B$9,Requests!$A$1:$AN$1,0))&amp;""),"")</f>
        <v/>
      </c>
      <c r="O356" s="26">
        <f>IFERROR(TRIM(INDEX(Requests!$A356:$AN356,MATCH(Lists!$B$11,Requests!$A$1:$AN$1,0))&amp;""),"")</f>
        <v/>
      </c>
      <c r="P356" s="26">
        <f>IFERROR(TRIM(INDEX(Requests!$A356:$AN356,MATCH(Lists!$B$10,Requests!$A$1:$AN$1,0))&amp;""),"")</f>
        <v/>
      </c>
      <c r="Q356" s="29">
        <f>IF($A356="","",IFERROR(N(INDEX('Your rates'!$C$6:$C$11,MATCH($J356,'Your rates'!$B$6:$B$11,0))),0))</f>
        <v/>
      </c>
      <c r="R356" s="29">
        <f>IF($A356="","",IFERROR(N(INDEX('Your rates'!$C$12:$C$17,MATCH($K356,'Your rates'!$B$12:$B$17,0))),0))</f>
        <v/>
      </c>
      <c r="S356" s="30">
        <f>IF($A356="","",IFERROR(IF(INDEX('Your rates'!$C$18:$C$21,MATCH($M356,'Your rates'!$B$18:$B$21,0))&amp;""="",1,INDEX('Your rates'!$C$18:$C$21,MATCH($M356,'Your rates'!$B$18:$B$21,0))),1))</f>
        <v/>
      </c>
      <c r="T356" s="30">
        <f>IF($A356="","",IFERROR(IF(INDEX('Your rates'!$C$22:$C$25,MATCH($N356,'Your rates'!$B$22:$B$25,0))&amp;""="",1,INDEX('Your rates'!$C$22:$C$25,MATCH($N356,'Your rates'!$B$22:$B$25,0))),1))</f>
        <v/>
      </c>
      <c r="U356" s="30">
        <f>IF($A356="","",IFERROR(IF(INDEX('Your rates'!$C$26:$C$30,MATCH($O356,'Your rates'!$B$26:$B$30,0))&amp;""="",1,INDEX('Your rates'!$C$26:$C$30,MATCH($O356,'Your rates'!$B$26:$B$30,0))),1))</f>
        <v/>
      </c>
      <c r="V356" s="29">
        <f>IF($A356="","",SUMPRODUCT(ISNUMBER(SEARCH('Your rates'!$B$31:$B$36,$P356))*'Your rates'!$C$31:$C$36))</f>
        <v/>
      </c>
    </row>
    <row r="357">
      <c r="A357" s="26">
        <f>IFERROR(TRIM(INDEX(Requests!$A357:$AN357,MATCH(Lists!$B$2,Requests!$A$1:$AN$1,0))&amp;""),"")</f>
        <v/>
      </c>
      <c r="B357" s="26">
        <f>IFERROR(TRIM(INDEX(Requests!$A357:$AN357,MATCH(Lists!$B$3,Requests!$A$1:$AN$1,0))&amp;""),"")</f>
        <v/>
      </c>
      <c r="C357" s="27">
        <f>IF(OR($A357="",$J357="",$K357="",$M357="",$N357="",'Your rates'!$C$5=""),"",ROUND(MAX(N('Your rates'!$C$37),('Your rates'!$C$5+$Q357+$R357)*$S357*$T357*$U357+$V357),2))</f>
        <v/>
      </c>
      <c r="D357" s="27">
        <f>IF(OR($C357="",N('Your rates'!$C$38)=0),"",ROUND($C357*'Your rates'!$C$38,2))</f>
        <v/>
      </c>
      <c r="E357" s="28">
        <f>IF($A357="","",MID(IF($I357=Lists!$B$13,", office or commercial space","")&amp;IF($L357=Lists!$B$14,", size not sure","")&amp;IF($M357=Lists!$B$15,", not cleaned in a while",""),3,200))</f>
        <v/>
      </c>
      <c r="F357" s="28">
        <f>IF($A357="","",MID(IF($J357="",", bedrooms","")&amp;IF($K357="",", bathrooms","")&amp;IF($M357="",", condition","")&amp;IF($N357="",", which clean","")&amp;IF($O357="",", how often",""),3,200))</f>
        <v/>
      </c>
      <c r="G357" s="28">
        <f>IF($A357="","",MID(IF('Your rates'!$C$5="",", base price","")&amp;IF(AND($J357&lt;&gt;"",IFERROR(INDEX('Your rates'!$C$6:$C$11,MATCH($J357,'Your rates'!$B$6:$B$11,0))&amp;"","")=""),", bedrooms","")&amp;IF(AND($K357&lt;&gt;"",IFERROR(INDEX('Your rates'!$C$12:$C$17,MATCH($K357,'Your rates'!$B$12:$B$17,0))&amp;"","")=""),", bathrooms","")&amp;IF(AND($M357&lt;&gt;"",IFERROR(INDEX('Your rates'!$C$18:$C$21,MATCH($M357,'Your rates'!$B$18:$B$21,0))&amp;"","")=""),", condition","")&amp;IF(AND($N357&lt;&gt;"",IFERROR(INDEX('Your rates'!$C$22:$C$25,MATCH($N357,'Your rates'!$B$22:$B$25,0))&amp;"","")=""),", type of clean","")&amp;IF(AND($O357&lt;&gt;"",IFERROR(INDEX('Your rates'!$C$26:$C$30,MATCH($O357,'Your rates'!$B$26:$B$30,0))&amp;"","")=""),", how often",""),3,200))</f>
        <v/>
      </c>
      <c r="H357" s="28">
        <f>IF($A357="","",IF($P357="","",IF(LEN($P357)-LEN(SUBSTITUTE($P357,",",""))+1&gt;SUMPRODUCT(ISNUMBER(SEARCH('Your rates'!$B$31:$B$36,$P357))*1),"Extra not on your list","")))</f>
        <v/>
      </c>
      <c r="I357" s="26">
        <f>IFERROR(TRIM(INDEX(Requests!$A357:$AN357,MATCH(Lists!$B$4,Requests!$A$1:$AN$1,0))&amp;""),"")</f>
        <v/>
      </c>
      <c r="J357" s="26">
        <f>IFERROR(TRIM(INDEX(Requests!$A357:$AN357,MATCH(Lists!$B$5,Requests!$A$1:$AN$1,0))&amp;""),"")</f>
        <v/>
      </c>
      <c r="K357" s="26">
        <f>IFERROR(TRIM(INDEX(Requests!$A357:$AN357,MATCH(Lists!$B$6,Requests!$A$1:$AN$1,0))&amp;""),"")</f>
        <v/>
      </c>
      <c r="L357" s="26">
        <f>IFERROR(TRIM(INDEX(Requests!$A357:$AN357,MATCH(Lists!$B$7,Requests!$A$1:$AN$1,0))&amp;""),"")</f>
        <v/>
      </c>
      <c r="M357" s="26">
        <f>IFERROR(TRIM(INDEX(Requests!$A357:$AN357,MATCH(Lists!$B$8,Requests!$A$1:$AN$1,0))&amp;""),"")</f>
        <v/>
      </c>
      <c r="N357" s="26">
        <f>IFERROR(TRIM(INDEX(Requests!$A357:$AN357,MATCH(Lists!$B$9,Requests!$A$1:$AN$1,0))&amp;""),"")</f>
        <v/>
      </c>
      <c r="O357" s="26">
        <f>IFERROR(TRIM(INDEX(Requests!$A357:$AN357,MATCH(Lists!$B$11,Requests!$A$1:$AN$1,0))&amp;""),"")</f>
        <v/>
      </c>
      <c r="P357" s="26">
        <f>IFERROR(TRIM(INDEX(Requests!$A357:$AN357,MATCH(Lists!$B$10,Requests!$A$1:$AN$1,0))&amp;""),"")</f>
        <v/>
      </c>
      <c r="Q357" s="29">
        <f>IF($A357="","",IFERROR(N(INDEX('Your rates'!$C$6:$C$11,MATCH($J357,'Your rates'!$B$6:$B$11,0))),0))</f>
        <v/>
      </c>
      <c r="R357" s="29">
        <f>IF($A357="","",IFERROR(N(INDEX('Your rates'!$C$12:$C$17,MATCH($K357,'Your rates'!$B$12:$B$17,0))),0))</f>
        <v/>
      </c>
      <c r="S357" s="30">
        <f>IF($A357="","",IFERROR(IF(INDEX('Your rates'!$C$18:$C$21,MATCH($M357,'Your rates'!$B$18:$B$21,0))&amp;""="",1,INDEX('Your rates'!$C$18:$C$21,MATCH($M357,'Your rates'!$B$18:$B$21,0))),1))</f>
        <v/>
      </c>
      <c r="T357" s="30">
        <f>IF($A357="","",IFERROR(IF(INDEX('Your rates'!$C$22:$C$25,MATCH($N357,'Your rates'!$B$22:$B$25,0))&amp;""="",1,INDEX('Your rates'!$C$22:$C$25,MATCH($N357,'Your rates'!$B$22:$B$25,0))),1))</f>
        <v/>
      </c>
      <c r="U357" s="30">
        <f>IF($A357="","",IFERROR(IF(INDEX('Your rates'!$C$26:$C$30,MATCH($O357,'Your rates'!$B$26:$B$30,0))&amp;""="",1,INDEX('Your rates'!$C$26:$C$30,MATCH($O357,'Your rates'!$B$26:$B$30,0))),1))</f>
        <v/>
      </c>
      <c r="V357" s="29">
        <f>IF($A357="","",SUMPRODUCT(ISNUMBER(SEARCH('Your rates'!$B$31:$B$36,$P357))*'Your rates'!$C$31:$C$36))</f>
        <v/>
      </c>
    </row>
    <row r="358">
      <c r="A358" s="26">
        <f>IFERROR(TRIM(INDEX(Requests!$A358:$AN358,MATCH(Lists!$B$2,Requests!$A$1:$AN$1,0))&amp;""),"")</f>
        <v/>
      </c>
      <c r="B358" s="26">
        <f>IFERROR(TRIM(INDEX(Requests!$A358:$AN358,MATCH(Lists!$B$3,Requests!$A$1:$AN$1,0))&amp;""),"")</f>
        <v/>
      </c>
      <c r="C358" s="27">
        <f>IF(OR($A358="",$J358="",$K358="",$M358="",$N358="",'Your rates'!$C$5=""),"",ROUND(MAX(N('Your rates'!$C$37),('Your rates'!$C$5+$Q358+$R358)*$S358*$T358*$U358+$V358),2))</f>
        <v/>
      </c>
      <c r="D358" s="27">
        <f>IF(OR($C358="",N('Your rates'!$C$38)=0),"",ROUND($C358*'Your rates'!$C$38,2))</f>
        <v/>
      </c>
      <c r="E358" s="28">
        <f>IF($A358="","",MID(IF($I358=Lists!$B$13,", office or commercial space","")&amp;IF($L358=Lists!$B$14,", size not sure","")&amp;IF($M358=Lists!$B$15,", not cleaned in a while",""),3,200))</f>
        <v/>
      </c>
      <c r="F358" s="28">
        <f>IF($A358="","",MID(IF($J358="",", bedrooms","")&amp;IF($K358="",", bathrooms","")&amp;IF($M358="",", condition","")&amp;IF($N358="",", which clean","")&amp;IF($O358="",", how often",""),3,200))</f>
        <v/>
      </c>
      <c r="G358" s="28">
        <f>IF($A358="","",MID(IF('Your rates'!$C$5="",", base price","")&amp;IF(AND($J358&lt;&gt;"",IFERROR(INDEX('Your rates'!$C$6:$C$11,MATCH($J358,'Your rates'!$B$6:$B$11,0))&amp;"","")=""),", bedrooms","")&amp;IF(AND($K358&lt;&gt;"",IFERROR(INDEX('Your rates'!$C$12:$C$17,MATCH($K358,'Your rates'!$B$12:$B$17,0))&amp;"","")=""),", bathrooms","")&amp;IF(AND($M358&lt;&gt;"",IFERROR(INDEX('Your rates'!$C$18:$C$21,MATCH($M358,'Your rates'!$B$18:$B$21,0))&amp;"","")=""),", condition","")&amp;IF(AND($N358&lt;&gt;"",IFERROR(INDEX('Your rates'!$C$22:$C$25,MATCH($N358,'Your rates'!$B$22:$B$25,0))&amp;"","")=""),", type of clean","")&amp;IF(AND($O358&lt;&gt;"",IFERROR(INDEX('Your rates'!$C$26:$C$30,MATCH($O358,'Your rates'!$B$26:$B$30,0))&amp;"","")=""),", how often",""),3,200))</f>
        <v/>
      </c>
      <c r="H358" s="28">
        <f>IF($A358="","",IF($P358="","",IF(LEN($P358)-LEN(SUBSTITUTE($P358,",",""))+1&gt;SUMPRODUCT(ISNUMBER(SEARCH('Your rates'!$B$31:$B$36,$P358))*1),"Extra not on your list","")))</f>
        <v/>
      </c>
      <c r="I358" s="26">
        <f>IFERROR(TRIM(INDEX(Requests!$A358:$AN358,MATCH(Lists!$B$4,Requests!$A$1:$AN$1,0))&amp;""),"")</f>
        <v/>
      </c>
      <c r="J358" s="26">
        <f>IFERROR(TRIM(INDEX(Requests!$A358:$AN358,MATCH(Lists!$B$5,Requests!$A$1:$AN$1,0))&amp;""),"")</f>
        <v/>
      </c>
      <c r="K358" s="26">
        <f>IFERROR(TRIM(INDEX(Requests!$A358:$AN358,MATCH(Lists!$B$6,Requests!$A$1:$AN$1,0))&amp;""),"")</f>
        <v/>
      </c>
      <c r="L358" s="26">
        <f>IFERROR(TRIM(INDEX(Requests!$A358:$AN358,MATCH(Lists!$B$7,Requests!$A$1:$AN$1,0))&amp;""),"")</f>
        <v/>
      </c>
      <c r="M358" s="26">
        <f>IFERROR(TRIM(INDEX(Requests!$A358:$AN358,MATCH(Lists!$B$8,Requests!$A$1:$AN$1,0))&amp;""),"")</f>
        <v/>
      </c>
      <c r="N358" s="26">
        <f>IFERROR(TRIM(INDEX(Requests!$A358:$AN358,MATCH(Lists!$B$9,Requests!$A$1:$AN$1,0))&amp;""),"")</f>
        <v/>
      </c>
      <c r="O358" s="26">
        <f>IFERROR(TRIM(INDEX(Requests!$A358:$AN358,MATCH(Lists!$B$11,Requests!$A$1:$AN$1,0))&amp;""),"")</f>
        <v/>
      </c>
      <c r="P358" s="26">
        <f>IFERROR(TRIM(INDEX(Requests!$A358:$AN358,MATCH(Lists!$B$10,Requests!$A$1:$AN$1,0))&amp;""),"")</f>
        <v/>
      </c>
      <c r="Q358" s="29">
        <f>IF($A358="","",IFERROR(N(INDEX('Your rates'!$C$6:$C$11,MATCH($J358,'Your rates'!$B$6:$B$11,0))),0))</f>
        <v/>
      </c>
      <c r="R358" s="29">
        <f>IF($A358="","",IFERROR(N(INDEX('Your rates'!$C$12:$C$17,MATCH($K358,'Your rates'!$B$12:$B$17,0))),0))</f>
        <v/>
      </c>
      <c r="S358" s="30">
        <f>IF($A358="","",IFERROR(IF(INDEX('Your rates'!$C$18:$C$21,MATCH($M358,'Your rates'!$B$18:$B$21,0))&amp;""="",1,INDEX('Your rates'!$C$18:$C$21,MATCH($M358,'Your rates'!$B$18:$B$21,0))),1))</f>
        <v/>
      </c>
      <c r="T358" s="30">
        <f>IF($A358="","",IFERROR(IF(INDEX('Your rates'!$C$22:$C$25,MATCH($N358,'Your rates'!$B$22:$B$25,0))&amp;""="",1,INDEX('Your rates'!$C$22:$C$25,MATCH($N358,'Your rates'!$B$22:$B$25,0))),1))</f>
        <v/>
      </c>
      <c r="U358" s="30">
        <f>IF($A358="","",IFERROR(IF(INDEX('Your rates'!$C$26:$C$30,MATCH($O358,'Your rates'!$B$26:$B$30,0))&amp;""="",1,INDEX('Your rates'!$C$26:$C$30,MATCH($O358,'Your rates'!$B$26:$B$30,0))),1))</f>
        <v/>
      </c>
      <c r="V358" s="29">
        <f>IF($A358="","",SUMPRODUCT(ISNUMBER(SEARCH('Your rates'!$B$31:$B$36,$P358))*'Your rates'!$C$31:$C$36))</f>
        <v/>
      </c>
    </row>
    <row r="359">
      <c r="A359" s="26">
        <f>IFERROR(TRIM(INDEX(Requests!$A359:$AN359,MATCH(Lists!$B$2,Requests!$A$1:$AN$1,0))&amp;""),"")</f>
        <v/>
      </c>
      <c r="B359" s="26">
        <f>IFERROR(TRIM(INDEX(Requests!$A359:$AN359,MATCH(Lists!$B$3,Requests!$A$1:$AN$1,0))&amp;""),"")</f>
        <v/>
      </c>
      <c r="C359" s="27">
        <f>IF(OR($A359="",$J359="",$K359="",$M359="",$N359="",'Your rates'!$C$5=""),"",ROUND(MAX(N('Your rates'!$C$37),('Your rates'!$C$5+$Q359+$R359)*$S359*$T359*$U359+$V359),2))</f>
        <v/>
      </c>
      <c r="D359" s="27">
        <f>IF(OR($C359="",N('Your rates'!$C$38)=0),"",ROUND($C359*'Your rates'!$C$38,2))</f>
        <v/>
      </c>
      <c r="E359" s="28">
        <f>IF($A359="","",MID(IF($I359=Lists!$B$13,", office or commercial space","")&amp;IF($L359=Lists!$B$14,", size not sure","")&amp;IF($M359=Lists!$B$15,", not cleaned in a while",""),3,200))</f>
        <v/>
      </c>
      <c r="F359" s="28">
        <f>IF($A359="","",MID(IF($J359="",", bedrooms","")&amp;IF($K359="",", bathrooms","")&amp;IF($M359="",", condition","")&amp;IF($N359="",", which clean","")&amp;IF($O359="",", how often",""),3,200))</f>
        <v/>
      </c>
      <c r="G359" s="28">
        <f>IF($A359="","",MID(IF('Your rates'!$C$5="",", base price","")&amp;IF(AND($J359&lt;&gt;"",IFERROR(INDEX('Your rates'!$C$6:$C$11,MATCH($J359,'Your rates'!$B$6:$B$11,0))&amp;"","")=""),", bedrooms","")&amp;IF(AND($K359&lt;&gt;"",IFERROR(INDEX('Your rates'!$C$12:$C$17,MATCH($K359,'Your rates'!$B$12:$B$17,0))&amp;"","")=""),", bathrooms","")&amp;IF(AND($M359&lt;&gt;"",IFERROR(INDEX('Your rates'!$C$18:$C$21,MATCH($M359,'Your rates'!$B$18:$B$21,0))&amp;"","")=""),", condition","")&amp;IF(AND($N359&lt;&gt;"",IFERROR(INDEX('Your rates'!$C$22:$C$25,MATCH($N359,'Your rates'!$B$22:$B$25,0))&amp;"","")=""),", type of clean","")&amp;IF(AND($O359&lt;&gt;"",IFERROR(INDEX('Your rates'!$C$26:$C$30,MATCH($O359,'Your rates'!$B$26:$B$30,0))&amp;"","")=""),", how often",""),3,200))</f>
        <v/>
      </c>
      <c r="H359" s="28">
        <f>IF($A359="","",IF($P359="","",IF(LEN($P359)-LEN(SUBSTITUTE($P359,",",""))+1&gt;SUMPRODUCT(ISNUMBER(SEARCH('Your rates'!$B$31:$B$36,$P359))*1),"Extra not on your list","")))</f>
        <v/>
      </c>
      <c r="I359" s="26">
        <f>IFERROR(TRIM(INDEX(Requests!$A359:$AN359,MATCH(Lists!$B$4,Requests!$A$1:$AN$1,0))&amp;""),"")</f>
        <v/>
      </c>
      <c r="J359" s="26">
        <f>IFERROR(TRIM(INDEX(Requests!$A359:$AN359,MATCH(Lists!$B$5,Requests!$A$1:$AN$1,0))&amp;""),"")</f>
        <v/>
      </c>
      <c r="K359" s="26">
        <f>IFERROR(TRIM(INDEX(Requests!$A359:$AN359,MATCH(Lists!$B$6,Requests!$A$1:$AN$1,0))&amp;""),"")</f>
        <v/>
      </c>
      <c r="L359" s="26">
        <f>IFERROR(TRIM(INDEX(Requests!$A359:$AN359,MATCH(Lists!$B$7,Requests!$A$1:$AN$1,0))&amp;""),"")</f>
        <v/>
      </c>
      <c r="M359" s="26">
        <f>IFERROR(TRIM(INDEX(Requests!$A359:$AN359,MATCH(Lists!$B$8,Requests!$A$1:$AN$1,0))&amp;""),"")</f>
        <v/>
      </c>
      <c r="N359" s="26">
        <f>IFERROR(TRIM(INDEX(Requests!$A359:$AN359,MATCH(Lists!$B$9,Requests!$A$1:$AN$1,0))&amp;""),"")</f>
        <v/>
      </c>
      <c r="O359" s="26">
        <f>IFERROR(TRIM(INDEX(Requests!$A359:$AN359,MATCH(Lists!$B$11,Requests!$A$1:$AN$1,0))&amp;""),"")</f>
        <v/>
      </c>
      <c r="P359" s="26">
        <f>IFERROR(TRIM(INDEX(Requests!$A359:$AN359,MATCH(Lists!$B$10,Requests!$A$1:$AN$1,0))&amp;""),"")</f>
        <v/>
      </c>
      <c r="Q359" s="29">
        <f>IF($A359="","",IFERROR(N(INDEX('Your rates'!$C$6:$C$11,MATCH($J359,'Your rates'!$B$6:$B$11,0))),0))</f>
        <v/>
      </c>
      <c r="R359" s="29">
        <f>IF($A359="","",IFERROR(N(INDEX('Your rates'!$C$12:$C$17,MATCH($K359,'Your rates'!$B$12:$B$17,0))),0))</f>
        <v/>
      </c>
      <c r="S359" s="30">
        <f>IF($A359="","",IFERROR(IF(INDEX('Your rates'!$C$18:$C$21,MATCH($M359,'Your rates'!$B$18:$B$21,0))&amp;""="",1,INDEX('Your rates'!$C$18:$C$21,MATCH($M359,'Your rates'!$B$18:$B$21,0))),1))</f>
        <v/>
      </c>
      <c r="T359" s="30">
        <f>IF($A359="","",IFERROR(IF(INDEX('Your rates'!$C$22:$C$25,MATCH($N359,'Your rates'!$B$22:$B$25,0))&amp;""="",1,INDEX('Your rates'!$C$22:$C$25,MATCH($N359,'Your rates'!$B$22:$B$25,0))),1))</f>
        <v/>
      </c>
      <c r="U359" s="30">
        <f>IF($A359="","",IFERROR(IF(INDEX('Your rates'!$C$26:$C$30,MATCH($O359,'Your rates'!$B$26:$B$30,0))&amp;""="",1,INDEX('Your rates'!$C$26:$C$30,MATCH($O359,'Your rates'!$B$26:$B$30,0))),1))</f>
        <v/>
      </c>
      <c r="V359" s="29">
        <f>IF($A359="","",SUMPRODUCT(ISNUMBER(SEARCH('Your rates'!$B$31:$B$36,$P359))*'Your rates'!$C$31:$C$36))</f>
        <v/>
      </c>
    </row>
    <row r="360">
      <c r="A360" s="26">
        <f>IFERROR(TRIM(INDEX(Requests!$A360:$AN360,MATCH(Lists!$B$2,Requests!$A$1:$AN$1,0))&amp;""),"")</f>
        <v/>
      </c>
      <c r="B360" s="26">
        <f>IFERROR(TRIM(INDEX(Requests!$A360:$AN360,MATCH(Lists!$B$3,Requests!$A$1:$AN$1,0))&amp;""),"")</f>
        <v/>
      </c>
      <c r="C360" s="27">
        <f>IF(OR($A360="",$J360="",$K360="",$M360="",$N360="",'Your rates'!$C$5=""),"",ROUND(MAX(N('Your rates'!$C$37),('Your rates'!$C$5+$Q360+$R360)*$S360*$T360*$U360+$V360),2))</f>
        <v/>
      </c>
      <c r="D360" s="27">
        <f>IF(OR($C360="",N('Your rates'!$C$38)=0),"",ROUND($C360*'Your rates'!$C$38,2))</f>
        <v/>
      </c>
      <c r="E360" s="28">
        <f>IF($A360="","",MID(IF($I360=Lists!$B$13,", office or commercial space","")&amp;IF($L360=Lists!$B$14,", size not sure","")&amp;IF($M360=Lists!$B$15,", not cleaned in a while",""),3,200))</f>
        <v/>
      </c>
      <c r="F360" s="28">
        <f>IF($A360="","",MID(IF($J360="",", bedrooms","")&amp;IF($K360="",", bathrooms","")&amp;IF($M360="",", condition","")&amp;IF($N360="",", which clean","")&amp;IF($O360="",", how often",""),3,200))</f>
        <v/>
      </c>
      <c r="G360" s="28">
        <f>IF($A360="","",MID(IF('Your rates'!$C$5="",", base price","")&amp;IF(AND($J360&lt;&gt;"",IFERROR(INDEX('Your rates'!$C$6:$C$11,MATCH($J360,'Your rates'!$B$6:$B$11,0))&amp;"","")=""),", bedrooms","")&amp;IF(AND($K360&lt;&gt;"",IFERROR(INDEX('Your rates'!$C$12:$C$17,MATCH($K360,'Your rates'!$B$12:$B$17,0))&amp;"","")=""),", bathrooms","")&amp;IF(AND($M360&lt;&gt;"",IFERROR(INDEX('Your rates'!$C$18:$C$21,MATCH($M360,'Your rates'!$B$18:$B$21,0))&amp;"","")=""),", condition","")&amp;IF(AND($N360&lt;&gt;"",IFERROR(INDEX('Your rates'!$C$22:$C$25,MATCH($N360,'Your rates'!$B$22:$B$25,0))&amp;"","")=""),", type of clean","")&amp;IF(AND($O360&lt;&gt;"",IFERROR(INDEX('Your rates'!$C$26:$C$30,MATCH($O360,'Your rates'!$B$26:$B$30,0))&amp;"","")=""),", how often",""),3,200))</f>
        <v/>
      </c>
      <c r="H360" s="28">
        <f>IF($A360="","",IF($P360="","",IF(LEN($P360)-LEN(SUBSTITUTE($P360,",",""))+1&gt;SUMPRODUCT(ISNUMBER(SEARCH('Your rates'!$B$31:$B$36,$P360))*1),"Extra not on your list","")))</f>
        <v/>
      </c>
      <c r="I360" s="26">
        <f>IFERROR(TRIM(INDEX(Requests!$A360:$AN360,MATCH(Lists!$B$4,Requests!$A$1:$AN$1,0))&amp;""),"")</f>
        <v/>
      </c>
      <c r="J360" s="26">
        <f>IFERROR(TRIM(INDEX(Requests!$A360:$AN360,MATCH(Lists!$B$5,Requests!$A$1:$AN$1,0))&amp;""),"")</f>
        <v/>
      </c>
      <c r="K360" s="26">
        <f>IFERROR(TRIM(INDEX(Requests!$A360:$AN360,MATCH(Lists!$B$6,Requests!$A$1:$AN$1,0))&amp;""),"")</f>
        <v/>
      </c>
      <c r="L360" s="26">
        <f>IFERROR(TRIM(INDEX(Requests!$A360:$AN360,MATCH(Lists!$B$7,Requests!$A$1:$AN$1,0))&amp;""),"")</f>
        <v/>
      </c>
      <c r="M360" s="26">
        <f>IFERROR(TRIM(INDEX(Requests!$A360:$AN360,MATCH(Lists!$B$8,Requests!$A$1:$AN$1,0))&amp;""),"")</f>
        <v/>
      </c>
      <c r="N360" s="26">
        <f>IFERROR(TRIM(INDEX(Requests!$A360:$AN360,MATCH(Lists!$B$9,Requests!$A$1:$AN$1,0))&amp;""),"")</f>
        <v/>
      </c>
      <c r="O360" s="26">
        <f>IFERROR(TRIM(INDEX(Requests!$A360:$AN360,MATCH(Lists!$B$11,Requests!$A$1:$AN$1,0))&amp;""),"")</f>
        <v/>
      </c>
      <c r="P360" s="26">
        <f>IFERROR(TRIM(INDEX(Requests!$A360:$AN360,MATCH(Lists!$B$10,Requests!$A$1:$AN$1,0))&amp;""),"")</f>
        <v/>
      </c>
      <c r="Q360" s="29">
        <f>IF($A360="","",IFERROR(N(INDEX('Your rates'!$C$6:$C$11,MATCH($J360,'Your rates'!$B$6:$B$11,0))),0))</f>
        <v/>
      </c>
      <c r="R360" s="29">
        <f>IF($A360="","",IFERROR(N(INDEX('Your rates'!$C$12:$C$17,MATCH($K360,'Your rates'!$B$12:$B$17,0))),0))</f>
        <v/>
      </c>
      <c r="S360" s="30">
        <f>IF($A360="","",IFERROR(IF(INDEX('Your rates'!$C$18:$C$21,MATCH($M360,'Your rates'!$B$18:$B$21,0))&amp;""="",1,INDEX('Your rates'!$C$18:$C$21,MATCH($M360,'Your rates'!$B$18:$B$21,0))),1))</f>
        <v/>
      </c>
      <c r="T360" s="30">
        <f>IF($A360="","",IFERROR(IF(INDEX('Your rates'!$C$22:$C$25,MATCH($N360,'Your rates'!$B$22:$B$25,0))&amp;""="",1,INDEX('Your rates'!$C$22:$C$25,MATCH($N360,'Your rates'!$B$22:$B$25,0))),1))</f>
        <v/>
      </c>
      <c r="U360" s="30">
        <f>IF($A360="","",IFERROR(IF(INDEX('Your rates'!$C$26:$C$30,MATCH($O360,'Your rates'!$B$26:$B$30,0))&amp;""="",1,INDEX('Your rates'!$C$26:$C$30,MATCH($O360,'Your rates'!$B$26:$B$30,0))),1))</f>
        <v/>
      </c>
      <c r="V360" s="29">
        <f>IF($A360="","",SUMPRODUCT(ISNUMBER(SEARCH('Your rates'!$B$31:$B$36,$P360))*'Your rates'!$C$31:$C$36))</f>
        <v/>
      </c>
    </row>
    <row r="361">
      <c r="A361" s="26">
        <f>IFERROR(TRIM(INDEX(Requests!$A361:$AN361,MATCH(Lists!$B$2,Requests!$A$1:$AN$1,0))&amp;""),"")</f>
        <v/>
      </c>
      <c r="B361" s="26">
        <f>IFERROR(TRIM(INDEX(Requests!$A361:$AN361,MATCH(Lists!$B$3,Requests!$A$1:$AN$1,0))&amp;""),"")</f>
        <v/>
      </c>
      <c r="C361" s="27">
        <f>IF(OR($A361="",$J361="",$K361="",$M361="",$N361="",'Your rates'!$C$5=""),"",ROUND(MAX(N('Your rates'!$C$37),('Your rates'!$C$5+$Q361+$R361)*$S361*$T361*$U361+$V361),2))</f>
        <v/>
      </c>
      <c r="D361" s="27">
        <f>IF(OR($C361="",N('Your rates'!$C$38)=0),"",ROUND($C361*'Your rates'!$C$38,2))</f>
        <v/>
      </c>
      <c r="E361" s="28">
        <f>IF($A361="","",MID(IF($I361=Lists!$B$13,", office or commercial space","")&amp;IF($L361=Lists!$B$14,", size not sure","")&amp;IF($M361=Lists!$B$15,", not cleaned in a while",""),3,200))</f>
        <v/>
      </c>
      <c r="F361" s="28">
        <f>IF($A361="","",MID(IF($J361="",", bedrooms","")&amp;IF($K361="",", bathrooms","")&amp;IF($M361="",", condition","")&amp;IF($N361="",", which clean","")&amp;IF($O361="",", how often",""),3,200))</f>
        <v/>
      </c>
      <c r="G361" s="28">
        <f>IF($A361="","",MID(IF('Your rates'!$C$5="",", base price","")&amp;IF(AND($J361&lt;&gt;"",IFERROR(INDEX('Your rates'!$C$6:$C$11,MATCH($J361,'Your rates'!$B$6:$B$11,0))&amp;"","")=""),", bedrooms","")&amp;IF(AND($K361&lt;&gt;"",IFERROR(INDEX('Your rates'!$C$12:$C$17,MATCH($K361,'Your rates'!$B$12:$B$17,0))&amp;"","")=""),", bathrooms","")&amp;IF(AND($M361&lt;&gt;"",IFERROR(INDEX('Your rates'!$C$18:$C$21,MATCH($M361,'Your rates'!$B$18:$B$21,0))&amp;"","")=""),", condition","")&amp;IF(AND($N361&lt;&gt;"",IFERROR(INDEX('Your rates'!$C$22:$C$25,MATCH($N361,'Your rates'!$B$22:$B$25,0))&amp;"","")=""),", type of clean","")&amp;IF(AND($O361&lt;&gt;"",IFERROR(INDEX('Your rates'!$C$26:$C$30,MATCH($O361,'Your rates'!$B$26:$B$30,0))&amp;"","")=""),", how often",""),3,200))</f>
        <v/>
      </c>
      <c r="H361" s="28">
        <f>IF($A361="","",IF($P361="","",IF(LEN($P361)-LEN(SUBSTITUTE($P361,",",""))+1&gt;SUMPRODUCT(ISNUMBER(SEARCH('Your rates'!$B$31:$B$36,$P361))*1),"Extra not on your list","")))</f>
        <v/>
      </c>
      <c r="I361" s="26">
        <f>IFERROR(TRIM(INDEX(Requests!$A361:$AN361,MATCH(Lists!$B$4,Requests!$A$1:$AN$1,0))&amp;""),"")</f>
        <v/>
      </c>
      <c r="J361" s="26">
        <f>IFERROR(TRIM(INDEX(Requests!$A361:$AN361,MATCH(Lists!$B$5,Requests!$A$1:$AN$1,0))&amp;""),"")</f>
        <v/>
      </c>
      <c r="K361" s="26">
        <f>IFERROR(TRIM(INDEX(Requests!$A361:$AN361,MATCH(Lists!$B$6,Requests!$A$1:$AN$1,0))&amp;""),"")</f>
        <v/>
      </c>
      <c r="L361" s="26">
        <f>IFERROR(TRIM(INDEX(Requests!$A361:$AN361,MATCH(Lists!$B$7,Requests!$A$1:$AN$1,0))&amp;""),"")</f>
        <v/>
      </c>
      <c r="M361" s="26">
        <f>IFERROR(TRIM(INDEX(Requests!$A361:$AN361,MATCH(Lists!$B$8,Requests!$A$1:$AN$1,0))&amp;""),"")</f>
        <v/>
      </c>
      <c r="N361" s="26">
        <f>IFERROR(TRIM(INDEX(Requests!$A361:$AN361,MATCH(Lists!$B$9,Requests!$A$1:$AN$1,0))&amp;""),"")</f>
        <v/>
      </c>
      <c r="O361" s="26">
        <f>IFERROR(TRIM(INDEX(Requests!$A361:$AN361,MATCH(Lists!$B$11,Requests!$A$1:$AN$1,0))&amp;""),"")</f>
        <v/>
      </c>
      <c r="P361" s="26">
        <f>IFERROR(TRIM(INDEX(Requests!$A361:$AN361,MATCH(Lists!$B$10,Requests!$A$1:$AN$1,0))&amp;""),"")</f>
        <v/>
      </c>
      <c r="Q361" s="29">
        <f>IF($A361="","",IFERROR(N(INDEX('Your rates'!$C$6:$C$11,MATCH($J361,'Your rates'!$B$6:$B$11,0))),0))</f>
        <v/>
      </c>
      <c r="R361" s="29">
        <f>IF($A361="","",IFERROR(N(INDEX('Your rates'!$C$12:$C$17,MATCH($K361,'Your rates'!$B$12:$B$17,0))),0))</f>
        <v/>
      </c>
      <c r="S361" s="30">
        <f>IF($A361="","",IFERROR(IF(INDEX('Your rates'!$C$18:$C$21,MATCH($M361,'Your rates'!$B$18:$B$21,0))&amp;""="",1,INDEX('Your rates'!$C$18:$C$21,MATCH($M361,'Your rates'!$B$18:$B$21,0))),1))</f>
        <v/>
      </c>
      <c r="T361" s="30">
        <f>IF($A361="","",IFERROR(IF(INDEX('Your rates'!$C$22:$C$25,MATCH($N361,'Your rates'!$B$22:$B$25,0))&amp;""="",1,INDEX('Your rates'!$C$22:$C$25,MATCH($N361,'Your rates'!$B$22:$B$25,0))),1))</f>
        <v/>
      </c>
      <c r="U361" s="30">
        <f>IF($A361="","",IFERROR(IF(INDEX('Your rates'!$C$26:$C$30,MATCH($O361,'Your rates'!$B$26:$B$30,0))&amp;""="",1,INDEX('Your rates'!$C$26:$C$30,MATCH($O361,'Your rates'!$B$26:$B$30,0))),1))</f>
        <v/>
      </c>
      <c r="V361" s="29">
        <f>IF($A361="","",SUMPRODUCT(ISNUMBER(SEARCH('Your rates'!$B$31:$B$36,$P361))*'Your rates'!$C$31:$C$36))</f>
        <v/>
      </c>
    </row>
    <row r="362">
      <c r="A362" s="26">
        <f>IFERROR(TRIM(INDEX(Requests!$A362:$AN362,MATCH(Lists!$B$2,Requests!$A$1:$AN$1,0))&amp;""),"")</f>
        <v/>
      </c>
      <c r="B362" s="26">
        <f>IFERROR(TRIM(INDEX(Requests!$A362:$AN362,MATCH(Lists!$B$3,Requests!$A$1:$AN$1,0))&amp;""),"")</f>
        <v/>
      </c>
      <c r="C362" s="27">
        <f>IF(OR($A362="",$J362="",$K362="",$M362="",$N362="",'Your rates'!$C$5=""),"",ROUND(MAX(N('Your rates'!$C$37),('Your rates'!$C$5+$Q362+$R362)*$S362*$T362*$U362+$V362),2))</f>
        <v/>
      </c>
      <c r="D362" s="27">
        <f>IF(OR($C362="",N('Your rates'!$C$38)=0),"",ROUND($C362*'Your rates'!$C$38,2))</f>
        <v/>
      </c>
      <c r="E362" s="28">
        <f>IF($A362="","",MID(IF($I362=Lists!$B$13,", office or commercial space","")&amp;IF($L362=Lists!$B$14,", size not sure","")&amp;IF($M362=Lists!$B$15,", not cleaned in a while",""),3,200))</f>
        <v/>
      </c>
      <c r="F362" s="28">
        <f>IF($A362="","",MID(IF($J362="",", bedrooms","")&amp;IF($K362="",", bathrooms","")&amp;IF($M362="",", condition","")&amp;IF($N362="",", which clean","")&amp;IF($O362="",", how often",""),3,200))</f>
        <v/>
      </c>
      <c r="G362" s="28">
        <f>IF($A362="","",MID(IF('Your rates'!$C$5="",", base price","")&amp;IF(AND($J362&lt;&gt;"",IFERROR(INDEX('Your rates'!$C$6:$C$11,MATCH($J362,'Your rates'!$B$6:$B$11,0))&amp;"","")=""),", bedrooms","")&amp;IF(AND($K362&lt;&gt;"",IFERROR(INDEX('Your rates'!$C$12:$C$17,MATCH($K362,'Your rates'!$B$12:$B$17,0))&amp;"","")=""),", bathrooms","")&amp;IF(AND($M362&lt;&gt;"",IFERROR(INDEX('Your rates'!$C$18:$C$21,MATCH($M362,'Your rates'!$B$18:$B$21,0))&amp;"","")=""),", condition","")&amp;IF(AND($N362&lt;&gt;"",IFERROR(INDEX('Your rates'!$C$22:$C$25,MATCH($N362,'Your rates'!$B$22:$B$25,0))&amp;"","")=""),", type of clean","")&amp;IF(AND($O362&lt;&gt;"",IFERROR(INDEX('Your rates'!$C$26:$C$30,MATCH($O362,'Your rates'!$B$26:$B$30,0))&amp;"","")=""),", how often",""),3,200))</f>
        <v/>
      </c>
      <c r="H362" s="28">
        <f>IF($A362="","",IF($P362="","",IF(LEN($P362)-LEN(SUBSTITUTE($P362,",",""))+1&gt;SUMPRODUCT(ISNUMBER(SEARCH('Your rates'!$B$31:$B$36,$P362))*1),"Extra not on your list","")))</f>
        <v/>
      </c>
      <c r="I362" s="26">
        <f>IFERROR(TRIM(INDEX(Requests!$A362:$AN362,MATCH(Lists!$B$4,Requests!$A$1:$AN$1,0))&amp;""),"")</f>
        <v/>
      </c>
      <c r="J362" s="26">
        <f>IFERROR(TRIM(INDEX(Requests!$A362:$AN362,MATCH(Lists!$B$5,Requests!$A$1:$AN$1,0))&amp;""),"")</f>
        <v/>
      </c>
      <c r="K362" s="26">
        <f>IFERROR(TRIM(INDEX(Requests!$A362:$AN362,MATCH(Lists!$B$6,Requests!$A$1:$AN$1,0))&amp;""),"")</f>
        <v/>
      </c>
      <c r="L362" s="26">
        <f>IFERROR(TRIM(INDEX(Requests!$A362:$AN362,MATCH(Lists!$B$7,Requests!$A$1:$AN$1,0))&amp;""),"")</f>
        <v/>
      </c>
      <c r="M362" s="26">
        <f>IFERROR(TRIM(INDEX(Requests!$A362:$AN362,MATCH(Lists!$B$8,Requests!$A$1:$AN$1,0))&amp;""),"")</f>
        <v/>
      </c>
      <c r="N362" s="26">
        <f>IFERROR(TRIM(INDEX(Requests!$A362:$AN362,MATCH(Lists!$B$9,Requests!$A$1:$AN$1,0))&amp;""),"")</f>
        <v/>
      </c>
      <c r="O362" s="26">
        <f>IFERROR(TRIM(INDEX(Requests!$A362:$AN362,MATCH(Lists!$B$11,Requests!$A$1:$AN$1,0))&amp;""),"")</f>
        <v/>
      </c>
      <c r="P362" s="26">
        <f>IFERROR(TRIM(INDEX(Requests!$A362:$AN362,MATCH(Lists!$B$10,Requests!$A$1:$AN$1,0))&amp;""),"")</f>
        <v/>
      </c>
      <c r="Q362" s="29">
        <f>IF($A362="","",IFERROR(N(INDEX('Your rates'!$C$6:$C$11,MATCH($J362,'Your rates'!$B$6:$B$11,0))),0))</f>
        <v/>
      </c>
      <c r="R362" s="29">
        <f>IF($A362="","",IFERROR(N(INDEX('Your rates'!$C$12:$C$17,MATCH($K362,'Your rates'!$B$12:$B$17,0))),0))</f>
        <v/>
      </c>
      <c r="S362" s="30">
        <f>IF($A362="","",IFERROR(IF(INDEX('Your rates'!$C$18:$C$21,MATCH($M362,'Your rates'!$B$18:$B$21,0))&amp;""="",1,INDEX('Your rates'!$C$18:$C$21,MATCH($M362,'Your rates'!$B$18:$B$21,0))),1))</f>
        <v/>
      </c>
      <c r="T362" s="30">
        <f>IF($A362="","",IFERROR(IF(INDEX('Your rates'!$C$22:$C$25,MATCH($N362,'Your rates'!$B$22:$B$25,0))&amp;""="",1,INDEX('Your rates'!$C$22:$C$25,MATCH($N362,'Your rates'!$B$22:$B$25,0))),1))</f>
        <v/>
      </c>
      <c r="U362" s="30">
        <f>IF($A362="","",IFERROR(IF(INDEX('Your rates'!$C$26:$C$30,MATCH($O362,'Your rates'!$B$26:$B$30,0))&amp;""="",1,INDEX('Your rates'!$C$26:$C$30,MATCH($O362,'Your rates'!$B$26:$B$30,0))),1))</f>
        <v/>
      </c>
      <c r="V362" s="29">
        <f>IF($A362="","",SUMPRODUCT(ISNUMBER(SEARCH('Your rates'!$B$31:$B$36,$P362))*'Your rates'!$C$31:$C$36))</f>
        <v/>
      </c>
    </row>
    <row r="363">
      <c r="A363" s="26">
        <f>IFERROR(TRIM(INDEX(Requests!$A363:$AN363,MATCH(Lists!$B$2,Requests!$A$1:$AN$1,0))&amp;""),"")</f>
        <v/>
      </c>
      <c r="B363" s="26">
        <f>IFERROR(TRIM(INDEX(Requests!$A363:$AN363,MATCH(Lists!$B$3,Requests!$A$1:$AN$1,0))&amp;""),"")</f>
        <v/>
      </c>
      <c r="C363" s="27">
        <f>IF(OR($A363="",$J363="",$K363="",$M363="",$N363="",'Your rates'!$C$5=""),"",ROUND(MAX(N('Your rates'!$C$37),('Your rates'!$C$5+$Q363+$R363)*$S363*$T363*$U363+$V363),2))</f>
        <v/>
      </c>
      <c r="D363" s="27">
        <f>IF(OR($C363="",N('Your rates'!$C$38)=0),"",ROUND($C363*'Your rates'!$C$38,2))</f>
        <v/>
      </c>
      <c r="E363" s="28">
        <f>IF($A363="","",MID(IF($I363=Lists!$B$13,", office or commercial space","")&amp;IF($L363=Lists!$B$14,", size not sure","")&amp;IF($M363=Lists!$B$15,", not cleaned in a while",""),3,200))</f>
        <v/>
      </c>
      <c r="F363" s="28">
        <f>IF($A363="","",MID(IF($J363="",", bedrooms","")&amp;IF($K363="",", bathrooms","")&amp;IF($M363="",", condition","")&amp;IF($N363="",", which clean","")&amp;IF($O363="",", how often",""),3,200))</f>
        <v/>
      </c>
      <c r="G363" s="28">
        <f>IF($A363="","",MID(IF('Your rates'!$C$5="",", base price","")&amp;IF(AND($J363&lt;&gt;"",IFERROR(INDEX('Your rates'!$C$6:$C$11,MATCH($J363,'Your rates'!$B$6:$B$11,0))&amp;"","")=""),", bedrooms","")&amp;IF(AND($K363&lt;&gt;"",IFERROR(INDEX('Your rates'!$C$12:$C$17,MATCH($K363,'Your rates'!$B$12:$B$17,0))&amp;"","")=""),", bathrooms","")&amp;IF(AND($M363&lt;&gt;"",IFERROR(INDEX('Your rates'!$C$18:$C$21,MATCH($M363,'Your rates'!$B$18:$B$21,0))&amp;"","")=""),", condition","")&amp;IF(AND($N363&lt;&gt;"",IFERROR(INDEX('Your rates'!$C$22:$C$25,MATCH($N363,'Your rates'!$B$22:$B$25,0))&amp;"","")=""),", type of clean","")&amp;IF(AND($O363&lt;&gt;"",IFERROR(INDEX('Your rates'!$C$26:$C$30,MATCH($O363,'Your rates'!$B$26:$B$30,0))&amp;"","")=""),", how often",""),3,200))</f>
        <v/>
      </c>
      <c r="H363" s="28">
        <f>IF($A363="","",IF($P363="","",IF(LEN($P363)-LEN(SUBSTITUTE($P363,",",""))+1&gt;SUMPRODUCT(ISNUMBER(SEARCH('Your rates'!$B$31:$B$36,$P363))*1),"Extra not on your list","")))</f>
        <v/>
      </c>
      <c r="I363" s="26">
        <f>IFERROR(TRIM(INDEX(Requests!$A363:$AN363,MATCH(Lists!$B$4,Requests!$A$1:$AN$1,0))&amp;""),"")</f>
        <v/>
      </c>
      <c r="J363" s="26">
        <f>IFERROR(TRIM(INDEX(Requests!$A363:$AN363,MATCH(Lists!$B$5,Requests!$A$1:$AN$1,0))&amp;""),"")</f>
        <v/>
      </c>
      <c r="K363" s="26">
        <f>IFERROR(TRIM(INDEX(Requests!$A363:$AN363,MATCH(Lists!$B$6,Requests!$A$1:$AN$1,0))&amp;""),"")</f>
        <v/>
      </c>
      <c r="L363" s="26">
        <f>IFERROR(TRIM(INDEX(Requests!$A363:$AN363,MATCH(Lists!$B$7,Requests!$A$1:$AN$1,0))&amp;""),"")</f>
        <v/>
      </c>
      <c r="M363" s="26">
        <f>IFERROR(TRIM(INDEX(Requests!$A363:$AN363,MATCH(Lists!$B$8,Requests!$A$1:$AN$1,0))&amp;""),"")</f>
        <v/>
      </c>
      <c r="N363" s="26">
        <f>IFERROR(TRIM(INDEX(Requests!$A363:$AN363,MATCH(Lists!$B$9,Requests!$A$1:$AN$1,0))&amp;""),"")</f>
        <v/>
      </c>
      <c r="O363" s="26">
        <f>IFERROR(TRIM(INDEX(Requests!$A363:$AN363,MATCH(Lists!$B$11,Requests!$A$1:$AN$1,0))&amp;""),"")</f>
        <v/>
      </c>
      <c r="P363" s="26">
        <f>IFERROR(TRIM(INDEX(Requests!$A363:$AN363,MATCH(Lists!$B$10,Requests!$A$1:$AN$1,0))&amp;""),"")</f>
        <v/>
      </c>
      <c r="Q363" s="29">
        <f>IF($A363="","",IFERROR(N(INDEX('Your rates'!$C$6:$C$11,MATCH($J363,'Your rates'!$B$6:$B$11,0))),0))</f>
        <v/>
      </c>
      <c r="R363" s="29">
        <f>IF($A363="","",IFERROR(N(INDEX('Your rates'!$C$12:$C$17,MATCH($K363,'Your rates'!$B$12:$B$17,0))),0))</f>
        <v/>
      </c>
      <c r="S363" s="30">
        <f>IF($A363="","",IFERROR(IF(INDEX('Your rates'!$C$18:$C$21,MATCH($M363,'Your rates'!$B$18:$B$21,0))&amp;""="",1,INDEX('Your rates'!$C$18:$C$21,MATCH($M363,'Your rates'!$B$18:$B$21,0))),1))</f>
        <v/>
      </c>
      <c r="T363" s="30">
        <f>IF($A363="","",IFERROR(IF(INDEX('Your rates'!$C$22:$C$25,MATCH($N363,'Your rates'!$B$22:$B$25,0))&amp;""="",1,INDEX('Your rates'!$C$22:$C$25,MATCH($N363,'Your rates'!$B$22:$B$25,0))),1))</f>
        <v/>
      </c>
      <c r="U363" s="30">
        <f>IF($A363="","",IFERROR(IF(INDEX('Your rates'!$C$26:$C$30,MATCH($O363,'Your rates'!$B$26:$B$30,0))&amp;""="",1,INDEX('Your rates'!$C$26:$C$30,MATCH($O363,'Your rates'!$B$26:$B$30,0))),1))</f>
        <v/>
      </c>
      <c r="V363" s="29">
        <f>IF($A363="","",SUMPRODUCT(ISNUMBER(SEARCH('Your rates'!$B$31:$B$36,$P363))*'Your rates'!$C$31:$C$36))</f>
        <v/>
      </c>
    </row>
    <row r="364">
      <c r="A364" s="26">
        <f>IFERROR(TRIM(INDEX(Requests!$A364:$AN364,MATCH(Lists!$B$2,Requests!$A$1:$AN$1,0))&amp;""),"")</f>
        <v/>
      </c>
      <c r="B364" s="26">
        <f>IFERROR(TRIM(INDEX(Requests!$A364:$AN364,MATCH(Lists!$B$3,Requests!$A$1:$AN$1,0))&amp;""),"")</f>
        <v/>
      </c>
      <c r="C364" s="27">
        <f>IF(OR($A364="",$J364="",$K364="",$M364="",$N364="",'Your rates'!$C$5=""),"",ROUND(MAX(N('Your rates'!$C$37),('Your rates'!$C$5+$Q364+$R364)*$S364*$T364*$U364+$V364),2))</f>
        <v/>
      </c>
      <c r="D364" s="27">
        <f>IF(OR($C364="",N('Your rates'!$C$38)=0),"",ROUND($C364*'Your rates'!$C$38,2))</f>
        <v/>
      </c>
      <c r="E364" s="28">
        <f>IF($A364="","",MID(IF($I364=Lists!$B$13,", office or commercial space","")&amp;IF($L364=Lists!$B$14,", size not sure","")&amp;IF($M364=Lists!$B$15,", not cleaned in a while",""),3,200))</f>
        <v/>
      </c>
      <c r="F364" s="28">
        <f>IF($A364="","",MID(IF($J364="",", bedrooms","")&amp;IF($K364="",", bathrooms","")&amp;IF($M364="",", condition","")&amp;IF($N364="",", which clean","")&amp;IF($O364="",", how often",""),3,200))</f>
        <v/>
      </c>
      <c r="G364" s="28">
        <f>IF($A364="","",MID(IF('Your rates'!$C$5="",", base price","")&amp;IF(AND($J364&lt;&gt;"",IFERROR(INDEX('Your rates'!$C$6:$C$11,MATCH($J364,'Your rates'!$B$6:$B$11,0))&amp;"","")=""),", bedrooms","")&amp;IF(AND($K364&lt;&gt;"",IFERROR(INDEX('Your rates'!$C$12:$C$17,MATCH($K364,'Your rates'!$B$12:$B$17,0))&amp;"","")=""),", bathrooms","")&amp;IF(AND($M364&lt;&gt;"",IFERROR(INDEX('Your rates'!$C$18:$C$21,MATCH($M364,'Your rates'!$B$18:$B$21,0))&amp;"","")=""),", condition","")&amp;IF(AND($N364&lt;&gt;"",IFERROR(INDEX('Your rates'!$C$22:$C$25,MATCH($N364,'Your rates'!$B$22:$B$25,0))&amp;"","")=""),", type of clean","")&amp;IF(AND($O364&lt;&gt;"",IFERROR(INDEX('Your rates'!$C$26:$C$30,MATCH($O364,'Your rates'!$B$26:$B$30,0))&amp;"","")=""),", how often",""),3,200))</f>
        <v/>
      </c>
      <c r="H364" s="28">
        <f>IF($A364="","",IF($P364="","",IF(LEN($P364)-LEN(SUBSTITUTE($P364,",",""))+1&gt;SUMPRODUCT(ISNUMBER(SEARCH('Your rates'!$B$31:$B$36,$P364))*1),"Extra not on your list","")))</f>
        <v/>
      </c>
      <c r="I364" s="26">
        <f>IFERROR(TRIM(INDEX(Requests!$A364:$AN364,MATCH(Lists!$B$4,Requests!$A$1:$AN$1,0))&amp;""),"")</f>
        <v/>
      </c>
      <c r="J364" s="26">
        <f>IFERROR(TRIM(INDEX(Requests!$A364:$AN364,MATCH(Lists!$B$5,Requests!$A$1:$AN$1,0))&amp;""),"")</f>
        <v/>
      </c>
      <c r="K364" s="26">
        <f>IFERROR(TRIM(INDEX(Requests!$A364:$AN364,MATCH(Lists!$B$6,Requests!$A$1:$AN$1,0))&amp;""),"")</f>
        <v/>
      </c>
      <c r="L364" s="26">
        <f>IFERROR(TRIM(INDEX(Requests!$A364:$AN364,MATCH(Lists!$B$7,Requests!$A$1:$AN$1,0))&amp;""),"")</f>
        <v/>
      </c>
      <c r="M364" s="26">
        <f>IFERROR(TRIM(INDEX(Requests!$A364:$AN364,MATCH(Lists!$B$8,Requests!$A$1:$AN$1,0))&amp;""),"")</f>
        <v/>
      </c>
      <c r="N364" s="26">
        <f>IFERROR(TRIM(INDEX(Requests!$A364:$AN364,MATCH(Lists!$B$9,Requests!$A$1:$AN$1,0))&amp;""),"")</f>
        <v/>
      </c>
      <c r="O364" s="26">
        <f>IFERROR(TRIM(INDEX(Requests!$A364:$AN364,MATCH(Lists!$B$11,Requests!$A$1:$AN$1,0))&amp;""),"")</f>
        <v/>
      </c>
      <c r="P364" s="26">
        <f>IFERROR(TRIM(INDEX(Requests!$A364:$AN364,MATCH(Lists!$B$10,Requests!$A$1:$AN$1,0))&amp;""),"")</f>
        <v/>
      </c>
      <c r="Q364" s="29">
        <f>IF($A364="","",IFERROR(N(INDEX('Your rates'!$C$6:$C$11,MATCH($J364,'Your rates'!$B$6:$B$11,0))),0))</f>
        <v/>
      </c>
      <c r="R364" s="29">
        <f>IF($A364="","",IFERROR(N(INDEX('Your rates'!$C$12:$C$17,MATCH($K364,'Your rates'!$B$12:$B$17,0))),0))</f>
        <v/>
      </c>
      <c r="S364" s="30">
        <f>IF($A364="","",IFERROR(IF(INDEX('Your rates'!$C$18:$C$21,MATCH($M364,'Your rates'!$B$18:$B$21,0))&amp;""="",1,INDEX('Your rates'!$C$18:$C$21,MATCH($M364,'Your rates'!$B$18:$B$21,0))),1))</f>
        <v/>
      </c>
      <c r="T364" s="30">
        <f>IF($A364="","",IFERROR(IF(INDEX('Your rates'!$C$22:$C$25,MATCH($N364,'Your rates'!$B$22:$B$25,0))&amp;""="",1,INDEX('Your rates'!$C$22:$C$25,MATCH($N364,'Your rates'!$B$22:$B$25,0))),1))</f>
        <v/>
      </c>
      <c r="U364" s="30">
        <f>IF($A364="","",IFERROR(IF(INDEX('Your rates'!$C$26:$C$30,MATCH($O364,'Your rates'!$B$26:$B$30,0))&amp;""="",1,INDEX('Your rates'!$C$26:$C$30,MATCH($O364,'Your rates'!$B$26:$B$30,0))),1))</f>
        <v/>
      </c>
      <c r="V364" s="29">
        <f>IF($A364="","",SUMPRODUCT(ISNUMBER(SEARCH('Your rates'!$B$31:$B$36,$P364))*'Your rates'!$C$31:$C$36))</f>
        <v/>
      </c>
    </row>
    <row r="365">
      <c r="A365" s="26">
        <f>IFERROR(TRIM(INDEX(Requests!$A365:$AN365,MATCH(Lists!$B$2,Requests!$A$1:$AN$1,0))&amp;""),"")</f>
        <v/>
      </c>
      <c r="B365" s="26">
        <f>IFERROR(TRIM(INDEX(Requests!$A365:$AN365,MATCH(Lists!$B$3,Requests!$A$1:$AN$1,0))&amp;""),"")</f>
        <v/>
      </c>
      <c r="C365" s="27">
        <f>IF(OR($A365="",$J365="",$K365="",$M365="",$N365="",'Your rates'!$C$5=""),"",ROUND(MAX(N('Your rates'!$C$37),('Your rates'!$C$5+$Q365+$R365)*$S365*$T365*$U365+$V365),2))</f>
        <v/>
      </c>
      <c r="D365" s="27">
        <f>IF(OR($C365="",N('Your rates'!$C$38)=0),"",ROUND($C365*'Your rates'!$C$38,2))</f>
        <v/>
      </c>
      <c r="E365" s="28">
        <f>IF($A365="","",MID(IF($I365=Lists!$B$13,", office or commercial space","")&amp;IF($L365=Lists!$B$14,", size not sure","")&amp;IF($M365=Lists!$B$15,", not cleaned in a while",""),3,200))</f>
        <v/>
      </c>
      <c r="F365" s="28">
        <f>IF($A365="","",MID(IF($J365="",", bedrooms","")&amp;IF($K365="",", bathrooms","")&amp;IF($M365="",", condition","")&amp;IF($N365="",", which clean","")&amp;IF($O365="",", how often",""),3,200))</f>
        <v/>
      </c>
      <c r="G365" s="28">
        <f>IF($A365="","",MID(IF('Your rates'!$C$5="",", base price","")&amp;IF(AND($J365&lt;&gt;"",IFERROR(INDEX('Your rates'!$C$6:$C$11,MATCH($J365,'Your rates'!$B$6:$B$11,0))&amp;"","")=""),", bedrooms","")&amp;IF(AND($K365&lt;&gt;"",IFERROR(INDEX('Your rates'!$C$12:$C$17,MATCH($K365,'Your rates'!$B$12:$B$17,0))&amp;"","")=""),", bathrooms","")&amp;IF(AND($M365&lt;&gt;"",IFERROR(INDEX('Your rates'!$C$18:$C$21,MATCH($M365,'Your rates'!$B$18:$B$21,0))&amp;"","")=""),", condition","")&amp;IF(AND($N365&lt;&gt;"",IFERROR(INDEX('Your rates'!$C$22:$C$25,MATCH($N365,'Your rates'!$B$22:$B$25,0))&amp;"","")=""),", type of clean","")&amp;IF(AND($O365&lt;&gt;"",IFERROR(INDEX('Your rates'!$C$26:$C$30,MATCH($O365,'Your rates'!$B$26:$B$30,0))&amp;"","")=""),", how often",""),3,200))</f>
        <v/>
      </c>
      <c r="H365" s="28">
        <f>IF($A365="","",IF($P365="","",IF(LEN($P365)-LEN(SUBSTITUTE($P365,",",""))+1&gt;SUMPRODUCT(ISNUMBER(SEARCH('Your rates'!$B$31:$B$36,$P365))*1),"Extra not on your list","")))</f>
        <v/>
      </c>
      <c r="I365" s="26">
        <f>IFERROR(TRIM(INDEX(Requests!$A365:$AN365,MATCH(Lists!$B$4,Requests!$A$1:$AN$1,0))&amp;""),"")</f>
        <v/>
      </c>
      <c r="J365" s="26">
        <f>IFERROR(TRIM(INDEX(Requests!$A365:$AN365,MATCH(Lists!$B$5,Requests!$A$1:$AN$1,0))&amp;""),"")</f>
        <v/>
      </c>
      <c r="K365" s="26">
        <f>IFERROR(TRIM(INDEX(Requests!$A365:$AN365,MATCH(Lists!$B$6,Requests!$A$1:$AN$1,0))&amp;""),"")</f>
        <v/>
      </c>
      <c r="L365" s="26">
        <f>IFERROR(TRIM(INDEX(Requests!$A365:$AN365,MATCH(Lists!$B$7,Requests!$A$1:$AN$1,0))&amp;""),"")</f>
        <v/>
      </c>
      <c r="M365" s="26">
        <f>IFERROR(TRIM(INDEX(Requests!$A365:$AN365,MATCH(Lists!$B$8,Requests!$A$1:$AN$1,0))&amp;""),"")</f>
        <v/>
      </c>
      <c r="N365" s="26">
        <f>IFERROR(TRIM(INDEX(Requests!$A365:$AN365,MATCH(Lists!$B$9,Requests!$A$1:$AN$1,0))&amp;""),"")</f>
        <v/>
      </c>
      <c r="O365" s="26">
        <f>IFERROR(TRIM(INDEX(Requests!$A365:$AN365,MATCH(Lists!$B$11,Requests!$A$1:$AN$1,0))&amp;""),"")</f>
        <v/>
      </c>
      <c r="P365" s="26">
        <f>IFERROR(TRIM(INDEX(Requests!$A365:$AN365,MATCH(Lists!$B$10,Requests!$A$1:$AN$1,0))&amp;""),"")</f>
        <v/>
      </c>
      <c r="Q365" s="29">
        <f>IF($A365="","",IFERROR(N(INDEX('Your rates'!$C$6:$C$11,MATCH($J365,'Your rates'!$B$6:$B$11,0))),0))</f>
        <v/>
      </c>
      <c r="R365" s="29">
        <f>IF($A365="","",IFERROR(N(INDEX('Your rates'!$C$12:$C$17,MATCH($K365,'Your rates'!$B$12:$B$17,0))),0))</f>
        <v/>
      </c>
      <c r="S365" s="30">
        <f>IF($A365="","",IFERROR(IF(INDEX('Your rates'!$C$18:$C$21,MATCH($M365,'Your rates'!$B$18:$B$21,0))&amp;""="",1,INDEX('Your rates'!$C$18:$C$21,MATCH($M365,'Your rates'!$B$18:$B$21,0))),1))</f>
        <v/>
      </c>
      <c r="T365" s="30">
        <f>IF($A365="","",IFERROR(IF(INDEX('Your rates'!$C$22:$C$25,MATCH($N365,'Your rates'!$B$22:$B$25,0))&amp;""="",1,INDEX('Your rates'!$C$22:$C$25,MATCH($N365,'Your rates'!$B$22:$B$25,0))),1))</f>
        <v/>
      </c>
      <c r="U365" s="30">
        <f>IF($A365="","",IFERROR(IF(INDEX('Your rates'!$C$26:$C$30,MATCH($O365,'Your rates'!$B$26:$B$30,0))&amp;""="",1,INDEX('Your rates'!$C$26:$C$30,MATCH($O365,'Your rates'!$B$26:$B$30,0))),1))</f>
        <v/>
      </c>
      <c r="V365" s="29">
        <f>IF($A365="","",SUMPRODUCT(ISNUMBER(SEARCH('Your rates'!$B$31:$B$36,$P365))*'Your rates'!$C$31:$C$36))</f>
        <v/>
      </c>
    </row>
    <row r="366">
      <c r="A366" s="26">
        <f>IFERROR(TRIM(INDEX(Requests!$A366:$AN366,MATCH(Lists!$B$2,Requests!$A$1:$AN$1,0))&amp;""),"")</f>
        <v/>
      </c>
      <c r="B366" s="26">
        <f>IFERROR(TRIM(INDEX(Requests!$A366:$AN366,MATCH(Lists!$B$3,Requests!$A$1:$AN$1,0))&amp;""),"")</f>
        <v/>
      </c>
      <c r="C366" s="27">
        <f>IF(OR($A366="",$J366="",$K366="",$M366="",$N366="",'Your rates'!$C$5=""),"",ROUND(MAX(N('Your rates'!$C$37),('Your rates'!$C$5+$Q366+$R366)*$S366*$T366*$U366+$V366),2))</f>
        <v/>
      </c>
      <c r="D366" s="27">
        <f>IF(OR($C366="",N('Your rates'!$C$38)=0),"",ROUND($C366*'Your rates'!$C$38,2))</f>
        <v/>
      </c>
      <c r="E366" s="28">
        <f>IF($A366="","",MID(IF($I366=Lists!$B$13,", office or commercial space","")&amp;IF($L366=Lists!$B$14,", size not sure","")&amp;IF($M366=Lists!$B$15,", not cleaned in a while",""),3,200))</f>
        <v/>
      </c>
      <c r="F366" s="28">
        <f>IF($A366="","",MID(IF($J366="",", bedrooms","")&amp;IF($K366="",", bathrooms","")&amp;IF($M366="",", condition","")&amp;IF($N366="",", which clean","")&amp;IF($O366="",", how often",""),3,200))</f>
        <v/>
      </c>
      <c r="G366" s="28">
        <f>IF($A366="","",MID(IF('Your rates'!$C$5="",", base price","")&amp;IF(AND($J366&lt;&gt;"",IFERROR(INDEX('Your rates'!$C$6:$C$11,MATCH($J366,'Your rates'!$B$6:$B$11,0))&amp;"","")=""),", bedrooms","")&amp;IF(AND($K366&lt;&gt;"",IFERROR(INDEX('Your rates'!$C$12:$C$17,MATCH($K366,'Your rates'!$B$12:$B$17,0))&amp;"","")=""),", bathrooms","")&amp;IF(AND($M366&lt;&gt;"",IFERROR(INDEX('Your rates'!$C$18:$C$21,MATCH($M366,'Your rates'!$B$18:$B$21,0))&amp;"","")=""),", condition","")&amp;IF(AND($N366&lt;&gt;"",IFERROR(INDEX('Your rates'!$C$22:$C$25,MATCH($N366,'Your rates'!$B$22:$B$25,0))&amp;"","")=""),", type of clean","")&amp;IF(AND($O366&lt;&gt;"",IFERROR(INDEX('Your rates'!$C$26:$C$30,MATCH($O366,'Your rates'!$B$26:$B$30,0))&amp;"","")=""),", how often",""),3,200))</f>
        <v/>
      </c>
      <c r="H366" s="28">
        <f>IF($A366="","",IF($P366="","",IF(LEN($P366)-LEN(SUBSTITUTE($P366,",",""))+1&gt;SUMPRODUCT(ISNUMBER(SEARCH('Your rates'!$B$31:$B$36,$P366))*1),"Extra not on your list","")))</f>
        <v/>
      </c>
      <c r="I366" s="26">
        <f>IFERROR(TRIM(INDEX(Requests!$A366:$AN366,MATCH(Lists!$B$4,Requests!$A$1:$AN$1,0))&amp;""),"")</f>
        <v/>
      </c>
      <c r="J366" s="26">
        <f>IFERROR(TRIM(INDEX(Requests!$A366:$AN366,MATCH(Lists!$B$5,Requests!$A$1:$AN$1,0))&amp;""),"")</f>
        <v/>
      </c>
      <c r="K366" s="26">
        <f>IFERROR(TRIM(INDEX(Requests!$A366:$AN366,MATCH(Lists!$B$6,Requests!$A$1:$AN$1,0))&amp;""),"")</f>
        <v/>
      </c>
      <c r="L366" s="26">
        <f>IFERROR(TRIM(INDEX(Requests!$A366:$AN366,MATCH(Lists!$B$7,Requests!$A$1:$AN$1,0))&amp;""),"")</f>
        <v/>
      </c>
      <c r="M366" s="26">
        <f>IFERROR(TRIM(INDEX(Requests!$A366:$AN366,MATCH(Lists!$B$8,Requests!$A$1:$AN$1,0))&amp;""),"")</f>
        <v/>
      </c>
      <c r="N366" s="26">
        <f>IFERROR(TRIM(INDEX(Requests!$A366:$AN366,MATCH(Lists!$B$9,Requests!$A$1:$AN$1,0))&amp;""),"")</f>
        <v/>
      </c>
      <c r="O366" s="26">
        <f>IFERROR(TRIM(INDEX(Requests!$A366:$AN366,MATCH(Lists!$B$11,Requests!$A$1:$AN$1,0))&amp;""),"")</f>
        <v/>
      </c>
      <c r="P366" s="26">
        <f>IFERROR(TRIM(INDEX(Requests!$A366:$AN366,MATCH(Lists!$B$10,Requests!$A$1:$AN$1,0))&amp;""),"")</f>
        <v/>
      </c>
      <c r="Q366" s="29">
        <f>IF($A366="","",IFERROR(N(INDEX('Your rates'!$C$6:$C$11,MATCH($J366,'Your rates'!$B$6:$B$11,0))),0))</f>
        <v/>
      </c>
      <c r="R366" s="29">
        <f>IF($A366="","",IFERROR(N(INDEX('Your rates'!$C$12:$C$17,MATCH($K366,'Your rates'!$B$12:$B$17,0))),0))</f>
        <v/>
      </c>
      <c r="S366" s="30">
        <f>IF($A366="","",IFERROR(IF(INDEX('Your rates'!$C$18:$C$21,MATCH($M366,'Your rates'!$B$18:$B$21,0))&amp;""="",1,INDEX('Your rates'!$C$18:$C$21,MATCH($M366,'Your rates'!$B$18:$B$21,0))),1))</f>
        <v/>
      </c>
      <c r="T366" s="30">
        <f>IF($A366="","",IFERROR(IF(INDEX('Your rates'!$C$22:$C$25,MATCH($N366,'Your rates'!$B$22:$B$25,0))&amp;""="",1,INDEX('Your rates'!$C$22:$C$25,MATCH($N366,'Your rates'!$B$22:$B$25,0))),1))</f>
        <v/>
      </c>
      <c r="U366" s="30">
        <f>IF($A366="","",IFERROR(IF(INDEX('Your rates'!$C$26:$C$30,MATCH($O366,'Your rates'!$B$26:$B$30,0))&amp;""="",1,INDEX('Your rates'!$C$26:$C$30,MATCH($O366,'Your rates'!$B$26:$B$30,0))),1))</f>
        <v/>
      </c>
      <c r="V366" s="29">
        <f>IF($A366="","",SUMPRODUCT(ISNUMBER(SEARCH('Your rates'!$B$31:$B$36,$P366))*'Your rates'!$C$31:$C$36))</f>
        <v/>
      </c>
    </row>
    <row r="367">
      <c r="A367" s="26">
        <f>IFERROR(TRIM(INDEX(Requests!$A367:$AN367,MATCH(Lists!$B$2,Requests!$A$1:$AN$1,0))&amp;""),"")</f>
        <v/>
      </c>
      <c r="B367" s="26">
        <f>IFERROR(TRIM(INDEX(Requests!$A367:$AN367,MATCH(Lists!$B$3,Requests!$A$1:$AN$1,0))&amp;""),"")</f>
        <v/>
      </c>
      <c r="C367" s="27">
        <f>IF(OR($A367="",$J367="",$K367="",$M367="",$N367="",'Your rates'!$C$5=""),"",ROUND(MAX(N('Your rates'!$C$37),('Your rates'!$C$5+$Q367+$R367)*$S367*$T367*$U367+$V367),2))</f>
        <v/>
      </c>
      <c r="D367" s="27">
        <f>IF(OR($C367="",N('Your rates'!$C$38)=0),"",ROUND($C367*'Your rates'!$C$38,2))</f>
        <v/>
      </c>
      <c r="E367" s="28">
        <f>IF($A367="","",MID(IF($I367=Lists!$B$13,", office or commercial space","")&amp;IF($L367=Lists!$B$14,", size not sure","")&amp;IF($M367=Lists!$B$15,", not cleaned in a while",""),3,200))</f>
        <v/>
      </c>
      <c r="F367" s="28">
        <f>IF($A367="","",MID(IF($J367="",", bedrooms","")&amp;IF($K367="",", bathrooms","")&amp;IF($M367="",", condition","")&amp;IF($N367="",", which clean","")&amp;IF($O367="",", how often",""),3,200))</f>
        <v/>
      </c>
      <c r="G367" s="28">
        <f>IF($A367="","",MID(IF('Your rates'!$C$5="",", base price","")&amp;IF(AND($J367&lt;&gt;"",IFERROR(INDEX('Your rates'!$C$6:$C$11,MATCH($J367,'Your rates'!$B$6:$B$11,0))&amp;"","")=""),", bedrooms","")&amp;IF(AND($K367&lt;&gt;"",IFERROR(INDEX('Your rates'!$C$12:$C$17,MATCH($K367,'Your rates'!$B$12:$B$17,0))&amp;"","")=""),", bathrooms","")&amp;IF(AND($M367&lt;&gt;"",IFERROR(INDEX('Your rates'!$C$18:$C$21,MATCH($M367,'Your rates'!$B$18:$B$21,0))&amp;"","")=""),", condition","")&amp;IF(AND($N367&lt;&gt;"",IFERROR(INDEX('Your rates'!$C$22:$C$25,MATCH($N367,'Your rates'!$B$22:$B$25,0))&amp;"","")=""),", type of clean","")&amp;IF(AND($O367&lt;&gt;"",IFERROR(INDEX('Your rates'!$C$26:$C$30,MATCH($O367,'Your rates'!$B$26:$B$30,0))&amp;"","")=""),", how often",""),3,200))</f>
        <v/>
      </c>
      <c r="H367" s="28">
        <f>IF($A367="","",IF($P367="","",IF(LEN($P367)-LEN(SUBSTITUTE($P367,",",""))+1&gt;SUMPRODUCT(ISNUMBER(SEARCH('Your rates'!$B$31:$B$36,$P367))*1),"Extra not on your list","")))</f>
        <v/>
      </c>
      <c r="I367" s="26">
        <f>IFERROR(TRIM(INDEX(Requests!$A367:$AN367,MATCH(Lists!$B$4,Requests!$A$1:$AN$1,0))&amp;""),"")</f>
        <v/>
      </c>
      <c r="J367" s="26">
        <f>IFERROR(TRIM(INDEX(Requests!$A367:$AN367,MATCH(Lists!$B$5,Requests!$A$1:$AN$1,0))&amp;""),"")</f>
        <v/>
      </c>
      <c r="K367" s="26">
        <f>IFERROR(TRIM(INDEX(Requests!$A367:$AN367,MATCH(Lists!$B$6,Requests!$A$1:$AN$1,0))&amp;""),"")</f>
        <v/>
      </c>
      <c r="L367" s="26">
        <f>IFERROR(TRIM(INDEX(Requests!$A367:$AN367,MATCH(Lists!$B$7,Requests!$A$1:$AN$1,0))&amp;""),"")</f>
        <v/>
      </c>
      <c r="M367" s="26">
        <f>IFERROR(TRIM(INDEX(Requests!$A367:$AN367,MATCH(Lists!$B$8,Requests!$A$1:$AN$1,0))&amp;""),"")</f>
        <v/>
      </c>
      <c r="N367" s="26">
        <f>IFERROR(TRIM(INDEX(Requests!$A367:$AN367,MATCH(Lists!$B$9,Requests!$A$1:$AN$1,0))&amp;""),"")</f>
        <v/>
      </c>
      <c r="O367" s="26">
        <f>IFERROR(TRIM(INDEX(Requests!$A367:$AN367,MATCH(Lists!$B$11,Requests!$A$1:$AN$1,0))&amp;""),"")</f>
        <v/>
      </c>
      <c r="P367" s="26">
        <f>IFERROR(TRIM(INDEX(Requests!$A367:$AN367,MATCH(Lists!$B$10,Requests!$A$1:$AN$1,0))&amp;""),"")</f>
        <v/>
      </c>
      <c r="Q367" s="29">
        <f>IF($A367="","",IFERROR(N(INDEX('Your rates'!$C$6:$C$11,MATCH($J367,'Your rates'!$B$6:$B$11,0))),0))</f>
        <v/>
      </c>
      <c r="R367" s="29">
        <f>IF($A367="","",IFERROR(N(INDEX('Your rates'!$C$12:$C$17,MATCH($K367,'Your rates'!$B$12:$B$17,0))),0))</f>
        <v/>
      </c>
      <c r="S367" s="30">
        <f>IF($A367="","",IFERROR(IF(INDEX('Your rates'!$C$18:$C$21,MATCH($M367,'Your rates'!$B$18:$B$21,0))&amp;""="",1,INDEX('Your rates'!$C$18:$C$21,MATCH($M367,'Your rates'!$B$18:$B$21,0))),1))</f>
        <v/>
      </c>
      <c r="T367" s="30">
        <f>IF($A367="","",IFERROR(IF(INDEX('Your rates'!$C$22:$C$25,MATCH($N367,'Your rates'!$B$22:$B$25,0))&amp;""="",1,INDEX('Your rates'!$C$22:$C$25,MATCH($N367,'Your rates'!$B$22:$B$25,0))),1))</f>
        <v/>
      </c>
      <c r="U367" s="30">
        <f>IF($A367="","",IFERROR(IF(INDEX('Your rates'!$C$26:$C$30,MATCH($O367,'Your rates'!$B$26:$B$30,0))&amp;""="",1,INDEX('Your rates'!$C$26:$C$30,MATCH($O367,'Your rates'!$B$26:$B$30,0))),1))</f>
        <v/>
      </c>
      <c r="V367" s="29">
        <f>IF($A367="","",SUMPRODUCT(ISNUMBER(SEARCH('Your rates'!$B$31:$B$36,$P367))*'Your rates'!$C$31:$C$36))</f>
        <v/>
      </c>
    </row>
    <row r="368">
      <c r="A368" s="26">
        <f>IFERROR(TRIM(INDEX(Requests!$A368:$AN368,MATCH(Lists!$B$2,Requests!$A$1:$AN$1,0))&amp;""),"")</f>
        <v/>
      </c>
      <c r="B368" s="26">
        <f>IFERROR(TRIM(INDEX(Requests!$A368:$AN368,MATCH(Lists!$B$3,Requests!$A$1:$AN$1,0))&amp;""),"")</f>
        <v/>
      </c>
      <c r="C368" s="27">
        <f>IF(OR($A368="",$J368="",$K368="",$M368="",$N368="",'Your rates'!$C$5=""),"",ROUND(MAX(N('Your rates'!$C$37),('Your rates'!$C$5+$Q368+$R368)*$S368*$T368*$U368+$V368),2))</f>
        <v/>
      </c>
      <c r="D368" s="27">
        <f>IF(OR($C368="",N('Your rates'!$C$38)=0),"",ROUND($C368*'Your rates'!$C$38,2))</f>
        <v/>
      </c>
      <c r="E368" s="28">
        <f>IF($A368="","",MID(IF($I368=Lists!$B$13,", office or commercial space","")&amp;IF($L368=Lists!$B$14,", size not sure","")&amp;IF($M368=Lists!$B$15,", not cleaned in a while",""),3,200))</f>
        <v/>
      </c>
      <c r="F368" s="28">
        <f>IF($A368="","",MID(IF($J368="",", bedrooms","")&amp;IF($K368="",", bathrooms","")&amp;IF($M368="",", condition","")&amp;IF($N368="",", which clean","")&amp;IF($O368="",", how often",""),3,200))</f>
        <v/>
      </c>
      <c r="G368" s="28">
        <f>IF($A368="","",MID(IF('Your rates'!$C$5="",", base price","")&amp;IF(AND($J368&lt;&gt;"",IFERROR(INDEX('Your rates'!$C$6:$C$11,MATCH($J368,'Your rates'!$B$6:$B$11,0))&amp;"","")=""),", bedrooms","")&amp;IF(AND($K368&lt;&gt;"",IFERROR(INDEX('Your rates'!$C$12:$C$17,MATCH($K368,'Your rates'!$B$12:$B$17,0))&amp;"","")=""),", bathrooms","")&amp;IF(AND($M368&lt;&gt;"",IFERROR(INDEX('Your rates'!$C$18:$C$21,MATCH($M368,'Your rates'!$B$18:$B$21,0))&amp;"","")=""),", condition","")&amp;IF(AND($N368&lt;&gt;"",IFERROR(INDEX('Your rates'!$C$22:$C$25,MATCH($N368,'Your rates'!$B$22:$B$25,0))&amp;"","")=""),", type of clean","")&amp;IF(AND($O368&lt;&gt;"",IFERROR(INDEX('Your rates'!$C$26:$C$30,MATCH($O368,'Your rates'!$B$26:$B$30,0))&amp;"","")=""),", how often",""),3,200))</f>
        <v/>
      </c>
      <c r="H368" s="28">
        <f>IF($A368="","",IF($P368="","",IF(LEN($P368)-LEN(SUBSTITUTE($P368,",",""))+1&gt;SUMPRODUCT(ISNUMBER(SEARCH('Your rates'!$B$31:$B$36,$P368))*1),"Extra not on your list","")))</f>
        <v/>
      </c>
      <c r="I368" s="26">
        <f>IFERROR(TRIM(INDEX(Requests!$A368:$AN368,MATCH(Lists!$B$4,Requests!$A$1:$AN$1,0))&amp;""),"")</f>
        <v/>
      </c>
      <c r="J368" s="26">
        <f>IFERROR(TRIM(INDEX(Requests!$A368:$AN368,MATCH(Lists!$B$5,Requests!$A$1:$AN$1,0))&amp;""),"")</f>
        <v/>
      </c>
      <c r="K368" s="26">
        <f>IFERROR(TRIM(INDEX(Requests!$A368:$AN368,MATCH(Lists!$B$6,Requests!$A$1:$AN$1,0))&amp;""),"")</f>
        <v/>
      </c>
      <c r="L368" s="26">
        <f>IFERROR(TRIM(INDEX(Requests!$A368:$AN368,MATCH(Lists!$B$7,Requests!$A$1:$AN$1,0))&amp;""),"")</f>
        <v/>
      </c>
      <c r="M368" s="26">
        <f>IFERROR(TRIM(INDEX(Requests!$A368:$AN368,MATCH(Lists!$B$8,Requests!$A$1:$AN$1,0))&amp;""),"")</f>
        <v/>
      </c>
      <c r="N368" s="26">
        <f>IFERROR(TRIM(INDEX(Requests!$A368:$AN368,MATCH(Lists!$B$9,Requests!$A$1:$AN$1,0))&amp;""),"")</f>
        <v/>
      </c>
      <c r="O368" s="26">
        <f>IFERROR(TRIM(INDEX(Requests!$A368:$AN368,MATCH(Lists!$B$11,Requests!$A$1:$AN$1,0))&amp;""),"")</f>
        <v/>
      </c>
      <c r="P368" s="26">
        <f>IFERROR(TRIM(INDEX(Requests!$A368:$AN368,MATCH(Lists!$B$10,Requests!$A$1:$AN$1,0))&amp;""),"")</f>
        <v/>
      </c>
      <c r="Q368" s="29">
        <f>IF($A368="","",IFERROR(N(INDEX('Your rates'!$C$6:$C$11,MATCH($J368,'Your rates'!$B$6:$B$11,0))),0))</f>
        <v/>
      </c>
      <c r="R368" s="29">
        <f>IF($A368="","",IFERROR(N(INDEX('Your rates'!$C$12:$C$17,MATCH($K368,'Your rates'!$B$12:$B$17,0))),0))</f>
        <v/>
      </c>
      <c r="S368" s="30">
        <f>IF($A368="","",IFERROR(IF(INDEX('Your rates'!$C$18:$C$21,MATCH($M368,'Your rates'!$B$18:$B$21,0))&amp;""="",1,INDEX('Your rates'!$C$18:$C$21,MATCH($M368,'Your rates'!$B$18:$B$21,0))),1))</f>
        <v/>
      </c>
      <c r="T368" s="30">
        <f>IF($A368="","",IFERROR(IF(INDEX('Your rates'!$C$22:$C$25,MATCH($N368,'Your rates'!$B$22:$B$25,0))&amp;""="",1,INDEX('Your rates'!$C$22:$C$25,MATCH($N368,'Your rates'!$B$22:$B$25,0))),1))</f>
        <v/>
      </c>
      <c r="U368" s="30">
        <f>IF($A368="","",IFERROR(IF(INDEX('Your rates'!$C$26:$C$30,MATCH($O368,'Your rates'!$B$26:$B$30,0))&amp;""="",1,INDEX('Your rates'!$C$26:$C$30,MATCH($O368,'Your rates'!$B$26:$B$30,0))),1))</f>
        <v/>
      </c>
      <c r="V368" s="29">
        <f>IF($A368="","",SUMPRODUCT(ISNUMBER(SEARCH('Your rates'!$B$31:$B$36,$P368))*'Your rates'!$C$31:$C$36))</f>
        <v/>
      </c>
    </row>
    <row r="369">
      <c r="A369" s="26">
        <f>IFERROR(TRIM(INDEX(Requests!$A369:$AN369,MATCH(Lists!$B$2,Requests!$A$1:$AN$1,0))&amp;""),"")</f>
        <v/>
      </c>
      <c r="B369" s="26">
        <f>IFERROR(TRIM(INDEX(Requests!$A369:$AN369,MATCH(Lists!$B$3,Requests!$A$1:$AN$1,0))&amp;""),"")</f>
        <v/>
      </c>
      <c r="C369" s="27">
        <f>IF(OR($A369="",$J369="",$K369="",$M369="",$N369="",'Your rates'!$C$5=""),"",ROUND(MAX(N('Your rates'!$C$37),('Your rates'!$C$5+$Q369+$R369)*$S369*$T369*$U369+$V369),2))</f>
        <v/>
      </c>
      <c r="D369" s="27">
        <f>IF(OR($C369="",N('Your rates'!$C$38)=0),"",ROUND($C369*'Your rates'!$C$38,2))</f>
        <v/>
      </c>
      <c r="E369" s="28">
        <f>IF($A369="","",MID(IF($I369=Lists!$B$13,", office or commercial space","")&amp;IF($L369=Lists!$B$14,", size not sure","")&amp;IF($M369=Lists!$B$15,", not cleaned in a while",""),3,200))</f>
        <v/>
      </c>
      <c r="F369" s="28">
        <f>IF($A369="","",MID(IF($J369="",", bedrooms","")&amp;IF($K369="",", bathrooms","")&amp;IF($M369="",", condition","")&amp;IF($N369="",", which clean","")&amp;IF($O369="",", how often",""),3,200))</f>
        <v/>
      </c>
      <c r="G369" s="28">
        <f>IF($A369="","",MID(IF('Your rates'!$C$5="",", base price","")&amp;IF(AND($J369&lt;&gt;"",IFERROR(INDEX('Your rates'!$C$6:$C$11,MATCH($J369,'Your rates'!$B$6:$B$11,0))&amp;"","")=""),", bedrooms","")&amp;IF(AND($K369&lt;&gt;"",IFERROR(INDEX('Your rates'!$C$12:$C$17,MATCH($K369,'Your rates'!$B$12:$B$17,0))&amp;"","")=""),", bathrooms","")&amp;IF(AND($M369&lt;&gt;"",IFERROR(INDEX('Your rates'!$C$18:$C$21,MATCH($M369,'Your rates'!$B$18:$B$21,0))&amp;"","")=""),", condition","")&amp;IF(AND($N369&lt;&gt;"",IFERROR(INDEX('Your rates'!$C$22:$C$25,MATCH($N369,'Your rates'!$B$22:$B$25,0))&amp;"","")=""),", type of clean","")&amp;IF(AND($O369&lt;&gt;"",IFERROR(INDEX('Your rates'!$C$26:$C$30,MATCH($O369,'Your rates'!$B$26:$B$30,0))&amp;"","")=""),", how often",""),3,200))</f>
        <v/>
      </c>
      <c r="H369" s="28">
        <f>IF($A369="","",IF($P369="","",IF(LEN($P369)-LEN(SUBSTITUTE($P369,",",""))+1&gt;SUMPRODUCT(ISNUMBER(SEARCH('Your rates'!$B$31:$B$36,$P369))*1),"Extra not on your list","")))</f>
        <v/>
      </c>
      <c r="I369" s="26">
        <f>IFERROR(TRIM(INDEX(Requests!$A369:$AN369,MATCH(Lists!$B$4,Requests!$A$1:$AN$1,0))&amp;""),"")</f>
        <v/>
      </c>
      <c r="J369" s="26">
        <f>IFERROR(TRIM(INDEX(Requests!$A369:$AN369,MATCH(Lists!$B$5,Requests!$A$1:$AN$1,0))&amp;""),"")</f>
        <v/>
      </c>
      <c r="K369" s="26">
        <f>IFERROR(TRIM(INDEX(Requests!$A369:$AN369,MATCH(Lists!$B$6,Requests!$A$1:$AN$1,0))&amp;""),"")</f>
        <v/>
      </c>
      <c r="L369" s="26">
        <f>IFERROR(TRIM(INDEX(Requests!$A369:$AN369,MATCH(Lists!$B$7,Requests!$A$1:$AN$1,0))&amp;""),"")</f>
        <v/>
      </c>
      <c r="M369" s="26">
        <f>IFERROR(TRIM(INDEX(Requests!$A369:$AN369,MATCH(Lists!$B$8,Requests!$A$1:$AN$1,0))&amp;""),"")</f>
        <v/>
      </c>
      <c r="N369" s="26">
        <f>IFERROR(TRIM(INDEX(Requests!$A369:$AN369,MATCH(Lists!$B$9,Requests!$A$1:$AN$1,0))&amp;""),"")</f>
        <v/>
      </c>
      <c r="O369" s="26">
        <f>IFERROR(TRIM(INDEX(Requests!$A369:$AN369,MATCH(Lists!$B$11,Requests!$A$1:$AN$1,0))&amp;""),"")</f>
        <v/>
      </c>
      <c r="P369" s="26">
        <f>IFERROR(TRIM(INDEX(Requests!$A369:$AN369,MATCH(Lists!$B$10,Requests!$A$1:$AN$1,0))&amp;""),"")</f>
        <v/>
      </c>
      <c r="Q369" s="29">
        <f>IF($A369="","",IFERROR(N(INDEX('Your rates'!$C$6:$C$11,MATCH($J369,'Your rates'!$B$6:$B$11,0))),0))</f>
        <v/>
      </c>
      <c r="R369" s="29">
        <f>IF($A369="","",IFERROR(N(INDEX('Your rates'!$C$12:$C$17,MATCH($K369,'Your rates'!$B$12:$B$17,0))),0))</f>
        <v/>
      </c>
      <c r="S369" s="30">
        <f>IF($A369="","",IFERROR(IF(INDEX('Your rates'!$C$18:$C$21,MATCH($M369,'Your rates'!$B$18:$B$21,0))&amp;""="",1,INDEX('Your rates'!$C$18:$C$21,MATCH($M369,'Your rates'!$B$18:$B$21,0))),1))</f>
        <v/>
      </c>
      <c r="T369" s="30">
        <f>IF($A369="","",IFERROR(IF(INDEX('Your rates'!$C$22:$C$25,MATCH($N369,'Your rates'!$B$22:$B$25,0))&amp;""="",1,INDEX('Your rates'!$C$22:$C$25,MATCH($N369,'Your rates'!$B$22:$B$25,0))),1))</f>
        <v/>
      </c>
      <c r="U369" s="30">
        <f>IF($A369="","",IFERROR(IF(INDEX('Your rates'!$C$26:$C$30,MATCH($O369,'Your rates'!$B$26:$B$30,0))&amp;""="",1,INDEX('Your rates'!$C$26:$C$30,MATCH($O369,'Your rates'!$B$26:$B$30,0))),1))</f>
        <v/>
      </c>
      <c r="V369" s="29">
        <f>IF($A369="","",SUMPRODUCT(ISNUMBER(SEARCH('Your rates'!$B$31:$B$36,$P369))*'Your rates'!$C$31:$C$36))</f>
        <v/>
      </c>
    </row>
    <row r="370">
      <c r="A370" s="26">
        <f>IFERROR(TRIM(INDEX(Requests!$A370:$AN370,MATCH(Lists!$B$2,Requests!$A$1:$AN$1,0))&amp;""),"")</f>
        <v/>
      </c>
      <c r="B370" s="26">
        <f>IFERROR(TRIM(INDEX(Requests!$A370:$AN370,MATCH(Lists!$B$3,Requests!$A$1:$AN$1,0))&amp;""),"")</f>
        <v/>
      </c>
      <c r="C370" s="27">
        <f>IF(OR($A370="",$J370="",$K370="",$M370="",$N370="",'Your rates'!$C$5=""),"",ROUND(MAX(N('Your rates'!$C$37),('Your rates'!$C$5+$Q370+$R370)*$S370*$T370*$U370+$V370),2))</f>
        <v/>
      </c>
      <c r="D370" s="27">
        <f>IF(OR($C370="",N('Your rates'!$C$38)=0),"",ROUND($C370*'Your rates'!$C$38,2))</f>
        <v/>
      </c>
      <c r="E370" s="28">
        <f>IF($A370="","",MID(IF($I370=Lists!$B$13,", office or commercial space","")&amp;IF($L370=Lists!$B$14,", size not sure","")&amp;IF($M370=Lists!$B$15,", not cleaned in a while",""),3,200))</f>
        <v/>
      </c>
      <c r="F370" s="28">
        <f>IF($A370="","",MID(IF($J370="",", bedrooms","")&amp;IF($K370="",", bathrooms","")&amp;IF($M370="",", condition","")&amp;IF($N370="",", which clean","")&amp;IF($O370="",", how often",""),3,200))</f>
        <v/>
      </c>
      <c r="G370" s="28">
        <f>IF($A370="","",MID(IF('Your rates'!$C$5="",", base price","")&amp;IF(AND($J370&lt;&gt;"",IFERROR(INDEX('Your rates'!$C$6:$C$11,MATCH($J370,'Your rates'!$B$6:$B$11,0))&amp;"","")=""),", bedrooms","")&amp;IF(AND($K370&lt;&gt;"",IFERROR(INDEX('Your rates'!$C$12:$C$17,MATCH($K370,'Your rates'!$B$12:$B$17,0))&amp;"","")=""),", bathrooms","")&amp;IF(AND($M370&lt;&gt;"",IFERROR(INDEX('Your rates'!$C$18:$C$21,MATCH($M370,'Your rates'!$B$18:$B$21,0))&amp;"","")=""),", condition","")&amp;IF(AND($N370&lt;&gt;"",IFERROR(INDEX('Your rates'!$C$22:$C$25,MATCH($N370,'Your rates'!$B$22:$B$25,0))&amp;"","")=""),", type of clean","")&amp;IF(AND($O370&lt;&gt;"",IFERROR(INDEX('Your rates'!$C$26:$C$30,MATCH($O370,'Your rates'!$B$26:$B$30,0))&amp;"","")=""),", how often",""),3,200))</f>
        <v/>
      </c>
      <c r="H370" s="28">
        <f>IF($A370="","",IF($P370="","",IF(LEN($P370)-LEN(SUBSTITUTE($P370,",",""))+1&gt;SUMPRODUCT(ISNUMBER(SEARCH('Your rates'!$B$31:$B$36,$P370))*1),"Extra not on your list","")))</f>
        <v/>
      </c>
      <c r="I370" s="26">
        <f>IFERROR(TRIM(INDEX(Requests!$A370:$AN370,MATCH(Lists!$B$4,Requests!$A$1:$AN$1,0))&amp;""),"")</f>
        <v/>
      </c>
      <c r="J370" s="26">
        <f>IFERROR(TRIM(INDEX(Requests!$A370:$AN370,MATCH(Lists!$B$5,Requests!$A$1:$AN$1,0))&amp;""),"")</f>
        <v/>
      </c>
      <c r="K370" s="26">
        <f>IFERROR(TRIM(INDEX(Requests!$A370:$AN370,MATCH(Lists!$B$6,Requests!$A$1:$AN$1,0))&amp;""),"")</f>
        <v/>
      </c>
      <c r="L370" s="26">
        <f>IFERROR(TRIM(INDEX(Requests!$A370:$AN370,MATCH(Lists!$B$7,Requests!$A$1:$AN$1,0))&amp;""),"")</f>
        <v/>
      </c>
      <c r="M370" s="26">
        <f>IFERROR(TRIM(INDEX(Requests!$A370:$AN370,MATCH(Lists!$B$8,Requests!$A$1:$AN$1,0))&amp;""),"")</f>
        <v/>
      </c>
      <c r="N370" s="26">
        <f>IFERROR(TRIM(INDEX(Requests!$A370:$AN370,MATCH(Lists!$B$9,Requests!$A$1:$AN$1,0))&amp;""),"")</f>
        <v/>
      </c>
      <c r="O370" s="26">
        <f>IFERROR(TRIM(INDEX(Requests!$A370:$AN370,MATCH(Lists!$B$11,Requests!$A$1:$AN$1,0))&amp;""),"")</f>
        <v/>
      </c>
      <c r="P370" s="26">
        <f>IFERROR(TRIM(INDEX(Requests!$A370:$AN370,MATCH(Lists!$B$10,Requests!$A$1:$AN$1,0))&amp;""),"")</f>
        <v/>
      </c>
      <c r="Q370" s="29">
        <f>IF($A370="","",IFERROR(N(INDEX('Your rates'!$C$6:$C$11,MATCH($J370,'Your rates'!$B$6:$B$11,0))),0))</f>
        <v/>
      </c>
      <c r="R370" s="29">
        <f>IF($A370="","",IFERROR(N(INDEX('Your rates'!$C$12:$C$17,MATCH($K370,'Your rates'!$B$12:$B$17,0))),0))</f>
        <v/>
      </c>
      <c r="S370" s="30">
        <f>IF($A370="","",IFERROR(IF(INDEX('Your rates'!$C$18:$C$21,MATCH($M370,'Your rates'!$B$18:$B$21,0))&amp;""="",1,INDEX('Your rates'!$C$18:$C$21,MATCH($M370,'Your rates'!$B$18:$B$21,0))),1))</f>
        <v/>
      </c>
      <c r="T370" s="30">
        <f>IF($A370="","",IFERROR(IF(INDEX('Your rates'!$C$22:$C$25,MATCH($N370,'Your rates'!$B$22:$B$25,0))&amp;""="",1,INDEX('Your rates'!$C$22:$C$25,MATCH($N370,'Your rates'!$B$22:$B$25,0))),1))</f>
        <v/>
      </c>
      <c r="U370" s="30">
        <f>IF($A370="","",IFERROR(IF(INDEX('Your rates'!$C$26:$C$30,MATCH($O370,'Your rates'!$B$26:$B$30,0))&amp;""="",1,INDEX('Your rates'!$C$26:$C$30,MATCH($O370,'Your rates'!$B$26:$B$30,0))),1))</f>
        <v/>
      </c>
      <c r="V370" s="29">
        <f>IF($A370="","",SUMPRODUCT(ISNUMBER(SEARCH('Your rates'!$B$31:$B$36,$P370))*'Your rates'!$C$31:$C$36))</f>
        <v/>
      </c>
    </row>
    <row r="371">
      <c r="A371" s="26">
        <f>IFERROR(TRIM(INDEX(Requests!$A371:$AN371,MATCH(Lists!$B$2,Requests!$A$1:$AN$1,0))&amp;""),"")</f>
        <v/>
      </c>
      <c r="B371" s="26">
        <f>IFERROR(TRIM(INDEX(Requests!$A371:$AN371,MATCH(Lists!$B$3,Requests!$A$1:$AN$1,0))&amp;""),"")</f>
        <v/>
      </c>
      <c r="C371" s="27">
        <f>IF(OR($A371="",$J371="",$K371="",$M371="",$N371="",'Your rates'!$C$5=""),"",ROUND(MAX(N('Your rates'!$C$37),('Your rates'!$C$5+$Q371+$R371)*$S371*$T371*$U371+$V371),2))</f>
        <v/>
      </c>
      <c r="D371" s="27">
        <f>IF(OR($C371="",N('Your rates'!$C$38)=0),"",ROUND($C371*'Your rates'!$C$38,2))</f>
        <v/>
      </c>
      <c r="E371" s="28">
        <f>IF($A371="","",MID(IF($I371=Lists!$B$13,", office or commercial space","")&amp;IF($L371=Lists!$B$14,", size not sure","")&amp;IF($M371=Lists!$B$15,", not cleaned in a while",""),3,200))</f>
        <v/>
      </c>
      <c r="F371" s="28">
        <f>IF($A371="","",MID(IF($J371="",", bedrooms","")&amp;IF($K371="",", bathrooms","")&amp;IF($M371="",", condition","")&amp;IF($N371="",", which clean","")&amp;IF($O371="",", how often",""),3,200))</f>
        <v/>
      </c>
      <c r="G371" s="28">
        <f>IF($A371="","",MID(IF('Your rates'!$C$5="",", base price","")&amp;IF(AND($J371&lt;&gt;"",IFERROR(INDEX('Your rates'!$C$6:$C$11,MATCH($J371,'Your rates'!$B$6:$B$11,0))&amp;"","")=""),", bedrooms","")&amp;IF(AND($K371&lt;&gt;"",IFERROR(INDEX('Your rates'!$C$12:$C$17,MATCH($K371,'Your rates'!$B$12:$B$17,0))&amp;"","")=""),", bathrooms","")&amp;IF(AND($M371&lt;&gt;"",IFERROR(INDEX('Your rates'!$C$18:$C$21,MATCH($M371,'Your rates'!$B$18:$B$21,0))&amp;"","")=""),", condition","")&amp;IF(AND($N371&lt;&gt;"",IFERROR(INDEX('Your rates'!$C$22:$C$25,MATCH($N371,'Your rates'!$B$22:$B$25,0))&amp;"","")=""),", type of clean","")&amp;IF(AND($O371&lt;&gt;"",IFERROR(INDEX('Your rates'!$C$26:$C$30,MATCH($O371,'Your rates'!$B$26:$B$30,0))&amp;"","")=""),", how often",""),3,200))</f>
        <v/>
      </c>
      <c r="H371" s="28">
        <f>IF($A371="","",IF($P371="","",IF(LEN($P371)-LEN(SUBSTITUTE($P371,",",""))+1&gt;SUMPRODUCT(ISNUMBER(SEARCH('Your rates'!$B$31:$B$36,$P371))*1),"Extra not on your list","")))</f>
        <v/>
      </c>
      <c r="I371" s="26">
        <f>IFERROR(TRIM(INDEX(Requests!$A371:$AN371,MATCH(Lists!$B$4,Requests!$A$1:$AN$1,0))&amp;""),"")</f>
        <v/>
      </c>
      <c r="J371" s="26">
        <f>IFERROR(TRIM(INDEX(Requests!$A371:$AN371,MATCH(Lists!$B$5,Requests!$A$1:$AN$1,0))&amp;""),"")</f>
        <v/>
      </c>
      <c r="K371" s="26">
        <f>IFERROR(TRIM(INDEX(Requests!$A371:$AN371,MATCH(Lists!$B$6,Requests!$A$1:$AN$1,0))&amp;""),"")</f>
        <v/>
      </c>
      <c r="L371" s="26">
        <f>IFERROR(TRIM(INDEX(Requests!$A371:$AN371,MATCH(Lists!$B$7,Requests!$A$1:$AN$1,0))&amp;""),"")</f>
        <v/>
      </c>
      <c r="M371" s="26">
        <f>IFERROR(TRIM(INDEX(Requests!$A371:$AN371,MATCH(Lists!$B$8,Requests!$A$1:$AN$1,0))&amp;""),"")</f>
        <v/>
      </c>
      <c r="N371" s="26">
        <f>IFERROR(TRIM(INDEX(Requests!$A371:$AN371,MATCH(Lists!$B$9,Requests!$A$1:$AN$1,0))&amp;""),"")</f>
        <v/>
      </c>
      <c r="O371" s="26">
        <f>IFERROR(TRIM(INDEX(Requests!$A371:$AN371,MATCH(Lists!$B$11,Requests!$A$1:$AN$1,0))&amp;""),"")</f>
        <v/>
      </c>
      <c r="P371" s="26">
        <f>IFERROR(TRIM(INDEX(Requests!$A371:$AN371,MATCH(Lists!$B$10,Requests!$A$1:$AN$1,0))&amp;""),"")</f>
        <v/>
      </c>
      <c r="Q371" s="29">
        <f>IF($A371="","",IFERROR(N(INDEX('Your rates'!$C$6:$C$11,MATCH($J371,'Your rates'!$B$6:$B$11,0))),0))</f>
        <v/>
      </c>
      <c r="R371" s="29">
        <f>IF($A371="","",IFERROR(N(INDEX('Your rates'!$C$12:$C$17,MATCH($K371,'Your rates'!$B$12:$B$17,0))),0))</f>
        <v/>
      </c>
      <c r="S371" s="30">
        <f>IF($A371="","",IFERROR(IF(INDEX('Your rates'!$C$18:$C$21,MATCH($M371,'Your rates'!$B$18:$B$21,0))&amp;""="",1,INDEX('Your rates'!$C$18:$C$21,MATCH($M371,'Your rates'!$B$18:$B$21,0))),1))</f>
        <v/>
      </c>
      <c r="T371" s="30">
        <f>IF($A371="","",IFERROR(IF(INDEX('Your rates'!$C$22:$C$25,MATCH($N371,'Your rates'!$B$22:$B$25,0))&amp;""="",1,INDEX('Your rates'!$C$22:$C$25,MATCH($N371,'Your rates'!$B$22:$B$25,0))),1))</f>
        <v/>
      </c>
      <c r="U371" s="30">
        <f>IF($A371="","",IFERROR(IF(INDEX('Your rates'!$C$26:$C$30,MATCH($O371,'Your rates'!$B$26:$B$30,0))&amp;""="",1,INDEX('Your rates'!$C$26:$C$30,MATCH($O371,'Your rates'!$B$26:$B$30,0))),1))</f>
        <v/>
      </c>
      <c r="V371" s="29">
        <f>IF($A371="","",SUMPRODUCT(ISNUMBER(SEARCH('Your rates'!$B$31:$B$36,$P371))*'Your rates'!$C$31:$C$36))</f>
        <v/>
      </c>
    </row>
    <row r="372">
      <c r="A372" s="26">
        <f>IFERROR(TRIM(INDEX(Requests!$A372:$AN372,MATCH(Lists!$B$2,Requests!$A$1:$AN$1,0))&amp;""),"")</f>
        <v/>
      </c>
      <c r="B372" s="26">
        <f>IFERROR(TRIM(INDEX(Requests!$A372:$AN372,MATCH(Lists!$B$3,Requests!$A$1:$AN$1,0))&amp;""),"")</f>
        <v/>
      </c>
      <c r="C372" s="27">
        <f>IF(OR($A372="",$J372="",$K372="",$M372="",$N372="",'Your rates'!$C$5=""),"",ROUND(MAX(N('Your rates'!$C$37),('Your rates'!$C$5+$Q372+$R372)*$S372*$T372*$U372+$V372),2))</f>
        <v/>
      </c>
      <c r="D372" s="27">
        <f>IF(OR($C372="",N('Your rates'!$C$38)=0),"",ROUND($C372*'Your rates'!$C$38,2))</f>
        <v/>
      </c>
      <c r="E372" s="28">
        <f>IF($A372="","",MID(IF($I372=Lists!$B$13,", office or commercial space","")&amp;IF($L372=Lists!$B$14,", size not sure","")&amp;IF($M372=Lists!$B$15,", not cleaned in a while",""),3,200))</f>
        <v/>
      </c>
      <c r="F372" s="28">
        <f>IF($A372="","",MID(IF($J372="",", bedrooms","")&amp;IF($K372="",", bathrooms","")&amp;IF($M372="",", condition","")&amp;IF($N372="",", which clean","")&amp;IF($O372="",", how often",""),3,200))</f>
        <v/>
      </c>
      <c r="G372" s="28">
        <f>IF($A372="","",MID(IF('Your rates'!$C$5="",", base price","")&amp;IF(AND($J372&lt;&gt;"",IFERROR(INDEX('Your rates'!$C$6:$C$11,MATCH($J372,'Your rates'!$B$6:$B$11,0))&amp;"","")=""),", bedrooms","")&amp;IF(AND($K372&lt;&gt;"",IFERROR(INDEX('Your rates'!$C$12:$C$17,MATCH($K372,'Your rates'!$B$12:$B$17,0))&amp;"","")=""),", bathrooms","")&amp;IF(AND($M372&lt;&gt;"",IFERROR(INDEX('Your rates'!$C$18:$C$21,MATCH($M372,'Your rates'!$B$18:$B$21,0))&amp;"","")=""),", condition","")&amp;IF(AND($N372&lt;&gt;"",IFERROR(INDEX('Your rates'!$C$22:$C$25,MATCH($N372,'Your rates'!$B$22:$B$25,0))&amp;"","")=""),", type of clean","")&amp;IF(AND($O372&lt;&gt;"",IFERROR(INDEX('Your rates'!$C$26:$C$30,MATCH($O372,'Your rates'!$B$26:$B$30,0))&amp;"","")=""),", how often",""),3,200))</f>
        <v/>
      </c>
      <c r="H372" s="28">
        <f>IF($A372="","",IF($P372="","",IF(LEN($P372)-LEN(SUBSTITUTE($P372,",",""))+1&gt;SUMPRODUCT(ISNUMBER(SEARCH('Your rates'!$B$31:$B$36,$P372))*1),"Extra not on your list","")))</f>
        <v/>
      </c>
      <c r="I372" s="26">
        <f>IFERROR(TRIM(INDEX(Requests!$A372:$AN372,MATCH(Lists!$B$4,Requests!$A$1:$AN$1,0))&amp;""),"")</f>
        <v/>
      </c>
      <c r="J372" s="26">
        <f>IFERROR(TRIM(INDEX(Requests!$A372:$AN372,MATCH(Lists!$B$5,Requests!$A$1:$AN$1,0))&amp;""),"")</f>
        <v/>
      </c>
      <c r="K372" s="26">
        <f>IFERROR(TRIM(INDEX(Requests!$A372:$AN372,MATCH(Lists!$B$6,Requests!$A$1:$AN$1,0))&amp;""),"")</f>
        <v/>
      </c>
      <c r="L372" s="26">
        <f>IFERROR(TRIM(INDEX(Requests!$A372:$AN372,MATCH(Lists!$B$7,Requests!$A$1:$AN$1,0))&amp;""),"")</f>
        <v/>
      </c>
      <c r="M372" s="26">
        <f>IFERROR(TRIM(INDEX(Requests!$A372:$AN372,MATCH(Lists!$B$8,Requests!$A$1:$AN$1,0))&amp;""),"")</f>
        <v/>
      </c>
      <c r="N372" s="26">
        <f>IFERROR(TRIM(INDEX(Requests!$A372:$AN372,MATCH(Lists!$B$9,Requests!$A$1:$AN$1,0))&amp;""),"")</f>
        <v/>
      </c>
      <c r="O372" s="26">
        <f>IFERROR(TRIM(INDEX(Requests!$A372:$AN372,MATCH(Lists!$B$11,Requests!$A$1:$AN$1,0))&amp;""),"")</f>
        <v/>
      </c>
      <c r="P372" s="26">
        <f>IFERROR(TRIM(INDEX(Requests!$A372:$AN372,MATCH(Lists!$B$10,Requests!$A$1:$AN$1,0))&amp;""),"")</f>
        <v/>
      </c>
      <c r="Q372" s="29">
        <f>IF($A372="","",IFERROR(N(INDEX('Your rates'!$C$6:$C$11,MATCH($J372,'Your rates'!$B$6:$B$11,0))),0))</f>
        <v/>
      </c>
      <c r="R372" s="29">
        <f>IF($A372="","",IFERROR(N(INDEX('Your rates'!$C$12:$C$17,MATCH($K372,'Your rates'!$B$12:$B$17,0))),0))</f>
        <v/>
      </c>
      <c r="S372" s="30">
        <f>IF($A372="","",IFERROR(IF(INDEX('Your rates'!$C$18:$C$21,MATCH($M372,'Your rates'!$B$18:$B$21,0))&amp;""="",1,INDEX('Your rates'!$C$18:$C$21,MATCH($M372,'Your rates'!$B$18:$B$21,0))),1))</f>
        <v/>
      </c>
      <c r="T372" s="30">
        <f>IF($A372="","",IFERROR(IF(INDEX('Your rates'!$C$22:$C$25,MATCH($N372,'Your rates'!$B$22:$B$25,0))&amp;""="",1,INDEX('Your rates'!$C$22:$C$25,MATCH($N372,'Your rates'!$B$22:$B$25,0))),1))</f>
        <v/>
      </c>
      <c r="U372" s="30">
        <f>IF($A372="","",IFERROR(IF(INDEX('Your rates'!$C$26:$C$30,MATCH($O372,'Your rates'!$B$26:$B$30,0))&amp;""="",1,INDEX('Your rates'!$C$26:$C$30,MATCH($O372,'Your rates'!$B$26:$B$30,0))),1))</f>
        <v/>
      </c>
      <c r="V372" s="29">
        <f>IF($A372="","",SUMPRODUCT(ISNUMBER(SEARCH('Your rates'!$B$31:$B$36,$P372))*'Your rates'!$C$31:$C$36))</f>
        <v/>
      </c>
    </row>
    <row r="373">
      <c r="A373" s="26">
        <f>IFERROR(TRIM(INDEX(Requests!$A373:$AN373,MATCH(Lists!$B$2,Requests!$A$1:$AN$1,0))&amp;""),"")</f>
        <v/>
      </c>
      <c r="B373" s="26">
        <f>IFERROR(TRIM(INDEX(Requests!$A373:$AN373,MATCH(Lists!$B$3,Requests!$A$1:$AN$1,0))&amp;""),"")</f>
        <v/>
      </c>
      <c r="C373" s="27">
        <f>IF(OR($A373="",$J373="",$K373="",$M373="",$N373="",'Your rates'!$C$5=""),"",ROUND(MAX(N('Your rates'!$C$37),('Your rates'!$C$5+$Q373+$R373)*$S373*$T373*$U373+$V373),2))</f>
        <v/>
      </c>
      <c r="D373" s="27">
        <f>IF(OR($C373="",N('Your rates'!$C$38)=0),"",ROUND($C373*'Your rates'!$C$38,2))</f>
        <v/>
      </c>
      <c r="E373" s="28">
        <f>IF($A373="","",MID(IF($I373=Lists!$B$13,", office or commercial space","")&amp;IF($L373=Lists!$B$14,", size not sure","")&amp;IF($M373=Lists!$B$15,", not cleaned in a while",""),3,200))</f>
        <v/>
      </c>
      <c r="F373" s="28">
        <f>IF($A373="","",MID(IF($J373="",", bedrooms","")&amp;IF($K373="",", bathrooms","")&amp;IF($M373="",", condition","")&amp;IF($N373="",", which clean","")&amp;IF($O373="",", how often",""),3,200))</f>
        <v/>
      </c>
      <c r="G373" s="28">
        <f>IF($A373="","",MID(IF('Your rates'!$C$5="",", base price","")&amp;IF(AND($J373&lt;&gt;"",IFERROR(INDEX('Your rates'!$C$6:$C$11,MATCH($J373,'Your rates'!$B$6:$B$11,0))&amp;"","")=""),", bedrooms","")&amp;IF(AND($K373&lt;&gt;"",IFERROR(INDEX('Your rates'!$C$12:$C$17,MATCH($K373,'Your rates'!$B$12:$B$17,0))&amp;"","")=""),", bathrooms","")&amp;IF(AND($M373&lt;&gt;"",IFERROR(INDEX('Your rates'!$C$18:$C$21,MATCH($M373,'Your rates'!$B$18:$B$21,0))&amp;"","")=""),", condition","")&amp;IF(AND($N373&lt;&gt;"",IFERROR(INDEX('Your rates'!$C$22:$C$25,MATCH($N373,'Your rates'!$B$22:$B$25,0))&amp;"","")=""),", type of clean","")&amp;IF(AND($O373&lt;&gt;"",IFERROR(INDEX('Your rates'!$C$26:$C$30,MATCH($O373,'Your rates'!$B$26:$B$30,0))&amp;"","")=""),", how often",""),3,200))</f>
        <v/>
      </c>
      <c r="H373" s="28">
        <f>IF($A373="","",IF($P373="","",IF(LEN($P373)-LEN(SUBSTITUTE($P373,",",""))+1&gt;SUMPRODUCT(ISNUMBER(SEARCH('Your rates'!$B$31:$B$36,$P373))*1),"Extra not on your list","")))</f>
        <v/>
      </c>
      <c r="I373" s="26">
        <f>IFERROR(TRIM(INDEX(Requests!$A373:$AN373,MATCH(Lists!$B$4,Requests!$A$1:$AN$1,0))&amp;""),"")</f>
        <v/>
      </c>
      <c r="J373" s="26">
        <f>IFERROR(TRIM(INDEX(Requests!$A373:$AN373,MATCH(Lists!$B$5,Requests!$A$1:$AN$1,0))&amp;""),"")</f>
        <v/>
      </c>
      <c r="K373" s="26">
        <f>IFERROR(TRIM(INDEX(Requests!$A373:$AN373,MATCH(Lists!$B$6,Requests!$A$1:$AN$1,0))&amp;""),"")</f>
        <v/>
      </c>
      <c r="L373" s="26">
        <f>IFERROR(TRIM(INDEX(Requests!$A373:$AN373,MATCH(Lists!$B$7,Requests!$A$1:$AN$1,0))&amp;""),"")</f>
        <v/>
      </c>
      <c r="M373" s="26">
        <f>IFERROR(TRIM(INDEX(Requests!$A373:$AN373,MATCH(Lists!$B$8,Requests!$A$1:$AN$1,0))&amp;""),"")</f>
        <v/>
      </c>
      <c r="N373" s="26">
        <f>IFERROR(TRIM(INDEX(Requests!$A373:$AN373,MATCH(Lists!$B$9,Requests!$A$1:$AN$1,0))&amp;""),"")</f>
        <v/>
      </c>
      <c r="O373" s="26">
        <f>IFERROR(TRIM(INDEX(Requests!$A373:$AN373,MATCH(Lists!$B$11,Requests!$A$1:$AN$1,0))&amp;""),"")</f>
        <v/>
      </c>
      <c r="P373" s="26">
        <f>IFERROR(TRIM(INDEX(Requests!$A373:$AN373,MATCH(Lists!$B$10,Requests!$A$1:$AN$1,0))&amp;""),"")</f>
        <v/>
      </c>
      <c r="Q373" s="29">
        <f>IF($A373="","",IFERROR(N(INDEX('Your rates'!$C$6:$C$11,MATCH($J373,'Your rates'!$B$6:$B$11,0))),0))</f>
        <v/>
      </c>
      <c r="R373" s="29">
        <f>IF($A373="","",IFERROR(N(INDEX('Your rates'!$C$12:$C$17,MATCH($K373,'Your rates'!$B$12:$B$17,0))),0))</f>
        <v/>
      </c>
      <c r="S373" s="30">
        <f>IF($A373="","",IFERROR(IF(INDEX('Your rates'!$C$18:$C$21,MATCH($M373,'Your rates'!$B$18:$B$21,0))&amp;""="",1,INDEX('Your rates'!$C$18:$C$21,MATCH($M373,'Your rates'!$B$18:$B$21,0))),1))</f>
        <v/>
      </c>
      <c r="T373" s="30">
        <f>IF($A373="","",IFERROR(IF(INDEX('Your rates'!$C$22:$C$25,MATCH($N373,'Your rates'!$B$22:$B$25,0))&amp;""="",1,INDEX('Your rates'!$C$22:$C$25,MATCH($N373,'Your rates'!$B$22:$B$25,0))),1))</f>
        <v/>
      </c>
      <c r="U373" s="30">
        <f>IF($A373="","",IFERROR(IF(INDEX('Your rates'!$C$26:$C$30,MATCH($O373,'Your rates'!$B$26:$B$30,0))&amp;""="",1,INDEX('Your rates'!$C$26:$C$30,MATCH($O373,'Your rates'!$B$26:$B$30,0))),1))</f>
        <v/>
      </c>
      <c r="V373" s="29">
        <f>IF($A373="","",SUMPRODUCT(ISNUMBER(SEARCH('Your rates'!$B$31:$B$36,$P373))*'Your rates'!$C$31:$C$36))</f>
        <v/>
      </c>
    </row>
    <row r="374">
      <c r="A374" s="26">
        <f>IFERROR(TRIM(INDEX(Requests!$A374:$AN374,MATCH(Lists!$B$2,Requests!$A$1:$AN$1,0))&amp;""),"")</f>
        <v/>
      </c>
      <c r="B374" s="26">
        <f>IFERROR(TRIM(INDEX(Requests!$A374:$AN374,MATCH(Lists!$B$3,Requests!$A$1:$AN$1,0))&amp;""),"")</f>
        <v/>
      </c>
      <c r="C374" s="27">
        <f>IF(OR($A374="",$J374="",$K374="",$M374="",$N374="",'Your rates'!$C$5=""),"",ROUND(MAX(N('Your rates'!$C$37),('Your rates'!$C$5+$Q374+$R374)*$S374*$T374*$U374+$V374),2))</f>
        <v/>
      </c>
      <c r="D374" s="27">
        <f>IF(OR($C374="",N('Your rates'!$C$38)=0),"",ROUND($C374*'Your rates'!$C$38,2))</f>
        <v/>
      </c>
      <c r="E374" s="28">
        <f>IF($A374="","",MID(IF($I374=Lists!$B$13,", office or commercial space","")&amp;IF($L374=Lists!$B$14,", size not sure","")&amp;IF($M374=Lists!$B$15,", not cleaned in a while",""),3,200))</f>
        <v/>
      </c>
      <c r="F374" s="28">
        <f>IF($A374="","",MID(IF($J374="",", bedrooms","")&amp;IF($K374="",", bathrooms","")&amp;IF($M374="",", condition","")&amp;IF($N374="",", which clean","")&amp;IF($O374="",", how often",""),3,200))</f>
        <v/>
      </c>
      <c r="G374" s="28">
        <f>IF($A374="","",MID(IF('Your rates'!$C$5="",", base price","")&amp;IF(AND($J374&lt;&gt;"",IFERROR(INDEX('Your rates'!$C$6:$C$11,MATCH($J374,'Your rates'!$B$6:$B$11,0))&amp;"","")=""),", bedrooms","")&amp;IF(AND($K374&lt;&gt;"",IFERROR(INDEX('Your rates'!$C$12:$C$17,MATCH($K374,'Your rates'!$B$12:$B$17,0))&amp;"","")=""),", bathrooms","")&amp;IF(AND($M374&lt;&gt;"",IFERROR(INDEX('Your rates'!$C$18:$C$21,MATCH($M374,'Your rates'!$B$18:$B$21,0))&amp;"","")=""),", condition","")&amp;IF(AND($N374&lt;&gt;"",IFERROR(INDEX('Your rates'!$C$22:$C$25,MATCH($N374,'Your rates'!$B$22:$B$25,0))&amp;"","")=""),", type of clean","")&amp;IF(AND($O374&lt;&gt;"",IFERROR(INDEX('Your rates'!$C$26:$C$30,MATCH($O374,'Your rates'!$B$26:$B$30,0))&amp;"","")=""),", how often",""),3,200))</f>
        <v/>
      </c>
      <c r="H374" s="28">
        <f>IF($A374="","",IF($P374="","",IF(LEN($P374)-LEN(SUBSTITUTE($P374,",",""))+1&gt;SUMPRODUCT(ISNUMBER(SEARCH('Your rates'!$B$31:$B$36,$P374))*1),"Extra not on your list","")))</f>
        <v/>
      </c>
      <c r="I374" s="26">
        <f>IFERROR(TRIM(INDEX(Requests!$A374:$AN374,MATCH(Lists!$B$4,Requests!$A$1:$AN$1,0))&amp;""),"")</f>
        <v/>
      </c>
      <c r="J374" s="26">
        <f>IFERROR(TRIM(INDEX(Requests!$A374:$AN374,MATCH(Lists!$B$5,Requests!$A$1:$AN$1,0))&amp;""),"")</f>
        <v/>
      </c>
      <c r="K374" s="26">
        <f>IFERROR(TRIM(INDEX(Requests!$A374:$AN374,MATCH(Lists!$B$6,Requests!$A$1:$AN$1,0))&amp;""),"")</f>
        <v/>
      </c>
      <c r="L374" s="26">
        <f>IFERROR(TRIM(INDEX(Requests!$A374:$AN374,MATCH(Lists!$B$7,Requests!$A$1:$AN$1,0))&amp;""),"")</f>
        <v/>
      </c>
      <c r="M374" s="26">
        <f>IFERROR(TRIM(INDEX(Requests!$A374:$AN374,MATCH(Lists!$B$8,Requests!$A$1:$AN$1,0))&amp;""),"")</f>
        <v/>
      </c>
      <c r="N374" s="26">
        <f>IFERROR(TRIM(INDEX(Requests!$A374:$AN374,MATCH(Lists!$B$9,Requests!$A$1:$AN$1,0))&amp;""),"")</f>
        <v/>
      </c>
      <c r="O374" s="26">
        <f>IFERROR(TRIM(INDEX(Requests!$A374:$AN374,MATCH(Lists!$B$11,Requests!$A$1:$AN$1,0))&amp;""),"")</f>
        <v/>
      </c>
      <c r="P374" s="26">
        <f>IFERROR(TRIM(INDEX(Requests!$A374:$AN374,MATCH(Lists!$B$10,Requests!$A$1:$AN$1,0))&amp;""),"")</f>
        <v/>
      </c>
      <c r="Q374" s="29">
        <f>IF($A374="","",IFERROR(N(INDEX('Your rates'!$C$6:$C$11,MATCH($J374,'Your rates'!$B$6:$B$11,0))),0))</f>
        <v/>
      </c>
      <c r="R374" s="29">
        <f>IF($A374="","",IFERROR(N(INDEX('Your rates'!$C$12:$C$17,MATCH($K374,'Your rates'!$B$12:$B$17,0))),0))</f>
        <v/>
      </c>
      <c r="S374" s="30">
        <f>IF($A374="","",IFERROR(IF(INDEX('Your rates'!$C$18:$C$21,MATCH($M374,'Your rates'!$B$18:$B$21,0))&amp;""="",1,INDEX('Your rates'!$C$18:$C$21,MATCH($M374,'Your rates'!$B$18:$B$21,0))),1))</f>
        <v/>
      </c>
      <c r="T374" s="30">
        <f>IF($A374="","",IFERROR(IF(INDEX('Your rates'!$C$22:$C$25,MATCH($N374,'Your rates'!$B$22:$B$25,0))&amp;""="",1,INDEX('Your rates'!$C$22:$C$25,MATCH($N374,'Your rates'!$B$22:$B$25,0))),1))</f>
        <v/>
      </c>
      <c r="U374" s="30">
        <f>IF($A374="","",IFERROR(IF(INDEX('Your rates'!$C$26:$C$30,MATCH($O374,'Your rates'!$B$26:$B$30,0))&amp;""="",1,INDEX('Your rates'!$C$26:$C$30,MATCH($O374,'Your rates'!$B$26:$B$30,0))),1))</f>
        <v/>
      </c>
      <c r="V374" s="29">
        <f>IF($A374="","",SUMPRODUCT(ISNUMBER(SEARCH('Your rates'!$B$31:$B$36,$P374))*'Your rates'!$C$31:$C$36))</f>
        <v/>
      </c>
    </row>
    <row r="375">
      <c r="A375" s="26">
        <f>IFERROR(TRIM(INDEX(Requests!$A375:$AN375,MATCH(Lists!$B$2,Requests!$A$1:$AN$1,0))&amp;""),"")</f>
        <v/>
      </c>
      <c r="B375" s="26">
        <f>IFERROR(TRIM(INDEX(Requests!$A375:$AN375,MATCH(Lists!$B$3,Requests!$A$1:$AN$1,0))&amp;""),"")</f>
        <v/>
      </c>
      <c r="C375" s="27">
        <f>IF(OR($A375="",$J375="",$K375="",$M375="",$N375="",'Your rates'!$C$5=""),"",ROUND(MAX(N('Your rates'!$C$37),('Your rates'!$C$5+$Q375+$R375)*$S375*$T375*$U375+$V375),2))</f>
        <v/>
      </c>
      <c r="D375" s="27">
        <f>IF(OR($C375="",N('Your rates'!$C$38)=0),"",ROUND($C375*'Your rates'!$C$38,2))</f>
        <v/>
      </c>
      <c r="E375" s="28">
        <f>IF($A375="","",MID(IF($I375=Lists!$B$13,", office or commercial space","")&amp;IF($L375=Lists!$B$14,", size not sure","")&amp;IF($M375=Lists!$B$15,", not cleaned in a while",""),3,200))</f>
        <v/>
      </c>
      <c r="F375" s="28">
        <f>IF($A375="","",MID(IF($J375="",", bedrooms","")&amp;IF($K375="",", bathrooms","")&amp;IF($M375="",", condition","")&amp;IF($N375="",", which clean","")&amp;IF($O375="",", how often",""),3,200))</f>
        <v/>
      </c>
      <c r="G375" s="28">
        <f>IF($A375="","",MID(IF('Your rates'!$C$5="",", base price","")&amp;IF(AND($J375&lt;&gt;"",IFERROR(INDEX('Your rates'!$C$6:$C$11,MATCH($J375,'Your rates'!$B$6:$B$11,0))&amp;"","")=""),", bedrooms","")&amp;IF(AND($K375&lt;&gt;"",IFERROR(INDEX('Your rates'!$C$12:$C$17,MATCH($K375,'Your rates'!$B$12:$B$17,0))&amp;"","")=""),", bathrooms","")&amp;IF(AND($M375&lt;&gt;"",IFERROR(INDEX('Your rates'!$C$18:$C$21,MATCH($M375,'Your rates'!$B$18:$B$21,0))&amp;"","")=""),", condition","")&amp;IF(AND($N375&lt;&gt;"",IFERROR(INDEX('Your rates'!$C$22:$C$25,MATCH($N375,'Your rates'!$B$22:$B$25,0))&amp;"","")=""),", type of clean","")&amp;IF(AND($O375&lt;&gt;"",IFERROR(INDEX('Your rates'!$C$26:$C$30,MATCH($O375,'Your rates'!$B$26:$B$30,0))&amp;"","")=""),", how often",""),3,200))</f>
        <v/>
      </c>
      <c r="H375" s="28">
        <f>IF($A375="","",IF($P375="","",IF(LEN($P375)-LEN(SUBSTITUTE($P375,",",""))+1&gt;SUMPRODUCT(ISNUMBER(SEARCH('Your rates'!$B$31:$B$36,$P375))*1),"Extra not on your list","")))</f>
        <v/>
      </c>
      <c r="I375" s="26">
        <f>IFERROR(TRIM(INDEX(Requests!$A375:$AN375,MATCH(Lists!$B$4,Requests!$A$1:$AN$1,0))&amp;""),"")</f>
        <v/>
      </c>
      <c r="J375" s="26">
        <f>IFERROR(TRIM(INDEX(Requests!$A375:$AN375,MATCH(Lists!$B$5,Requests!$A$1:$AN$1,0))&amp;""),"")</f>
        <v/>
      </c>
      <c r="K375" s="26">
        <f>IFERROR(TRIM(INDEX(Requests!$A375:$AN375,MATCH(Lists!$B$6,Requests!$A$1:$AN$1,0))&amp;""),"")</f>
        <v/>
      </c>
      <c r="L375" s="26">
        <f>IFERROR(TRIM(INDEX(Requests!$A375:$AN375,MATCH(Lists!$B$7,Requests!$A$1:$AN$1,0))&amp;""),"")</f>
        <v/>
      </c>
      <c r="M375" s="26">
        <f>IFERROR(TRIM(INDEX(Requests!$A375:$AN375,MATCH(Lists!$B$8,Requests!$A$1:$AN$1,0))&amp;""),"")</f>
        <v/>
      </c>
      <c r="N375" s="26">
        <f>IFERROR(TRIM(INDEX(Requests!$A375:$AN375,MATCH(Lists!$B$9,Requests!$A$1:$AN$1,0))&amp;""),"")</f>
        <v/>
      </c>
      <c r="O375" s="26">
        <f>IFERROR(TRIM(INDEX(Requests!$A375:$AN375,MATCH(Lists!$B$11,Requests!$A$1:$AN$1,0))&amp;""),"")</f>
        <v/>
      </c>
      <c r="P375" s="26">
        <f>IFERROR(TRIM(INDEX(Requests!$A375:$AN375,MATCH(Lists!$B$10,Requests!$A$1:$AN$1,0))&amp;""),"")</f>
        <v/>
      </c>
      <c r="Q375" s="29">
        <f>IF($A375="","",IFERROR(N(INDEX('Your rates'!$C$6:$C$11,MATCH($J375,'Your rates'!$B$6:$B$11,0))),0))</f>
        <v/>
      </c>
      <c r="R375" s="29">
        <f>IF($A375="","",IFERROR(N(INDEX('Your rates'!$C$12:$C$17,MATCH($K375,'Your rates'!$B$12:$B$17,0))),0))</f>
        <v/>
      </c>
      <c r="S375" s="30">
        <f>IF($A375="","",IFERROR(IF(INDEX('Your rates'!$C$18:$C$21,MATCH($M375,'Your rates'!$B$18:$B$21,0))&amp;""="",1,INDEX('Your rates'!$C$18:$C$21,MATCH($M375,'Your rates'!$B$18:$B$21,0))),1))</f>
        <v/>
      </c>
      <c r="T375" s="30">
        <f>IF($A375="","",IFERROR(IF(INDEX('Your rates'!$C$22:$C$25,MATCH($N375,'Your rates'!$B$22:$B$25,0))&amp;""="",1,INDEX('Your rates'!$C$22:$C$25,MATCH($N375,'Your rates'!$B$22:$B$25,0))),1))</f>
        <v/>
      </c>
      <c r="U375" s="30">
        <f>IF($A375="","",IFERROR(IF(INDEX('Your rates'!$C$26:$C$30,MATCH($O375,'Your rates'!$B$26:$B$30,0))&amp;""="",1,INDEX('Your rates'!$C$26:$C$30,MATCH($O375,'Your rates'!$B$26:$B$30,0))),1))</f>
        <v/>
      </c>
      <c r="V375" s="29">
        <f>IF($A375="","",SUMPRODUCT(ISNUMBER(SEARCH('Your rates'!$B$31:$B$36,$P375))*'Your rates'!$C$31:$C$36))</f>
        <v/>
      </c>
    </row>
    <row r="376">
      <c r="A376" s="26">
        <f>IFERROR(TRIM(INDEX(Requests!$A376:$AN376,MATCH(Lists!$B$2,Requests!$A$1:$AN$1,0))&amp;""),"")</f>
        <v/>
      </c>
      <c r="B376" s="26">
        <f>IFERROR(TRIM(INDEX(Requests!$A376:$AN376,MATCH(Lists!$B$3,Requests!$A$1:$AN$1,0))&amp;""),"")</f>
        <v/>
      </c>
      <c r="C376" s="27">
        <f>IF(OR($A376="",$J376="",$K376="",$M376="",$N376="",'Your rates'!$C$5=""),"",ROUND(MAX(N('Your rates'!$C$37),('Your rates'!$C$5+$Q376+$R376)*$S376*$T376*$U376+$V376),2))</f>
        <v/>
      </c>
      <c r="D376" s="27">
        <f>IF(OR($C376="",N('Your rates'!$C$38)=0),"",ROUND($C376*'Your rates'!$C$38,2))</f>
        <v/>
      </c>
      <c r="E376" s="28">
        <f>IF($A376="","",MID(IF($I376=Lists!$B$13,", office or commercial space","")&amp;IF($L376=Lists!$B$14,", size not sure","")&amp;IF($M376=Lists!$B$15,", not cleaned in a while",""),3,200))</f>
        <v/>
      </c>
      <c r="F376" s="28">
        <f>IF($A376="","",MID(IF($J376="",", bedrooms","")&amp;IF($K376="",", bathrooms","")&amp;IF($M376="",", condition","")&amp;IF($N376="",", which clean","")&amp;IF($O376="",", how often",""),3,200))</f>
        <v/>
      </c>
      <c r="G376" s="28">
        <f>IF($A376="","",MID(IF('Your rates'!$C$5="",", base price","")&amp;IF(AND($J376&lt;&gt;"",IFERROR(INDEX('Your rates'!$C$6:$C$11,MATCH($J376,'Your rates'!$B$6:$B$11,0))&amp;"","")=""),", bedrooms","")&amp;IF(AND($K376&lt;&gt;"",IFERROR(INDEX('Your rates'!$C$12:$C$17,MATCH($K376,'Your rates'!$B$12:$B$17,0))&amp;"","")=""),", bathrooms","")&amp;IF(AND($M376&lt;&gt;"",IFERROR(INDEX('Your rates'!$C$18:$C$21,MATCH($M376,'Your rates'!$B$18:$B$21,0))&amp;"","")=""),", condition","")&amp;IF(AND($N376&lt;&gt;"",IFERROR(INDEX('Your rates'!$C$22:$C$25,MATCH($N376,'Your rates'!$B$22:$B$25,0))&amp;"","")=""),", type of clean","")&amp;IF(AND($O376&lt;&gt;"",IFERROR(INDEX('Your rates'!$C$26:$C$30,MATCH($O376,'Your rates'!$B$26:$B$30,0))&amp;"","")=""),", how often",""),3,200))</f>
        <v/>
      </c>
      <c r="H376" s="28">
        <f>IF($A376="","",IF($P376="","",IF(LEN($P376)-LEN(SUBSTITUTE($P376,",",""))+1&gt;SUMPRODUCT(ISNUMBER(SEARCH('Your rates'!$B$31:$B$36,$P376))*1),"Extra not on your list","")))</f>
        <v/>
      </c>
      <c r="I376" s="26">
        <f>IFERROR(TRIM(INDEX(Requests!$A376:$AN376,MATCH(Lists!$B$4,Requests!$A$1:$AN$1,0))&amp;""),"")</f>
        <v/>
      </c>
      <c r="J376" s="26">
        <f>IFERROR(TRIM(INDEX(Requests!$A376:$AN376,MATCH(Lists!$B$5,Requests!$A$1:$AN$1,0))&amp;""),"")</f>
        <v/>
      </c>
      <c r="K376" s="26">
        <f>IFERROR(TRIM(INDEX(Requests!$A376:$AN376,MATCH(Lists!$B$6,Requests!$A$1:$AN$1,0))&amp;""),"")</f>
        <v/>
      </c>
      <c r="L376" s="26">
        <f>IFERROR(TRIM(INDEX(Requests!$A376:$AN376,MATCH(Lists!$B$7,Requests!$A$1:$AN$1,0))&amp;""),"")</f>
        <v/>
      </c>
      <c r="M376" s="26">
        <f>IFERROR(TRIM(INDEX(Requests!$A376:$AN376,MATCH(Lists!$B$8,Requests!$A$1:$AN$1,0))&amp;""),"")</f>
        <v/>
      </c>
      <c r="N376" s="26">
        <f>IFERROR(TRIM(INDEX(Requests!$A376:$AN376,MATCH(Lists!$B$9,Requests!$A$1:$AN$1,0))&amp;""),"")</f>
        <v/>
      </c>
      <c r="O376" s="26">
        <f>IFERROR(TRIM(INDEX(Requests!$A376:$AN376,MATCH(Lists!$B$11,Requests!$A$1:$AN$1,0))&amp;""),"")</f>
        <v/>
      </c>
      <c r="P376" s="26">
        <f>IFERROR(TRIM(INDEX(Requests!$A376:$AN376,MATCH(Lists!$B$10,Requests!$A$1:$AN$1,0))&amp;""),"")</f>
        <v/>
      </c>
      <c r="Q376" s="29">
        <f>IF($A376="","",IFERROR(N(INDEX('Your rates'!$C$6:$C$11,MATCH($J376,'Your rates'!$B$6:$B$11,0))),0))</f>
        <v/>
      </c>
      <c r="R376" s="29">
        <f>IF($A376="","",IFERROR(N(INDEX('Your rates'!$C$12:$C$17,MATCH($K376,'Your rates'!$B$12:$B$17,0))),0))</f>
        <v/>
      </c>
      <c r="S376" s="30">
        <f>IF($A376="","",IFERROR(IF(INDEX('Your rates'!$C$18:$C$21,MATCH($M376,'Your rates'!$B$18:$B$21,0))&amp;""="",1,INDEX('Your rates'!$C$18:$C$21,MATCH($M376,'Your rates'!$B$18:$B$21,0))),1))</f>
        <v/>
      </c>
      <c r="T376" s="30">
        <f>IF($A376="","",IFERROR(IF(INDEX('Your rates'!$C$22:$C$25,MATCH($N376,'Your rates'!$B$22:$B$25,0))&amp;""="",1,INDEX('Your rates'!$C$22:$C$25,MATCH($N376,'Your rates'!$B$22:$B$25,0))),1))</f>
        <v/>
      </c>
      <c r="U376" s="30">
        <f>IF($A376="","",IFERROR(IF(INDEX('Your rates'!$C$26:$C$30,MATCH($O376,'Your rates'!$B$26:$B$30,0))&amp;""="",1,INDEX('Your rates'!$C$26:$C$30,MATCH($O376,'Your rates'!$B$26:$B$30,0))),1))</f>
        <v/>
      </c>
      <c r="V376" s="29">
        <f>IF($A376="","",SUMPRODUCT(ISNUMBER(SEARCH('Your rates'!$B$31:$B$36,$P376))*'Your rates'!$C$31:$C$36))</f>
        <v/>
      </c>
    </row>
    <row r="377">
      <c r="A377" s="26">
        <f>IFERROR(TRIM(INDEX(Requests!$A377:$AN377,MATCH(Lists!$B$2,Requests!$A$1:$AN$1,0))&amp;""),"")</f>
        <v/>
      </c>
      <c r="B377" s="26">
        <f>IFERROR(TRIM(INDEX(Requests!$A377:$AN377,MATCH(Lists!$B$3,Requests!$A$1:$AN$1,0))&amp;""),"")</f>
        <v/>
      </c>
      <c r="C377" s="27">
        <f>IF(OR($A377="",$J377="",$K377="",$M377="",$N377="",'Your rates'!$C$5=""),"",ROUND(MAX(N('Your rates'!$C$37),('Your rates'!$C$5+$Q377+$R377)*$S377*$T377*$U377+$V377),2))</f>
        <v/>
      </c>
      <c r="D377" s="27">
        <f>IF(OR($C377="",N('Your rates'!$C$38)=0),"",ROUND($C377*'Your rates'!$C$38,2))</f>
        <v/>
      </c>
      <c r="E377" s="28">
        <f>IF($A377="","",MID(IF($I377=Lists!$B$13,", office or commercial space","")&amp;IF($L377=Lists!$B$14,", size not sure","")&amp;IF($M377=Lists!$B$15,", not cleaned in a while",""),3,200))</f>
        <v/>
      </c>
      <c r="F377" s="28">
        <f>IF($A377="","",MID(IF($J377="",", bedrooms","")&amp;IF($K377="",", bathrooms","")&amp;IF($M377="",", condition","")&amp;IF($N377="",", which clean","")&amp;IF($O377="",", how often",""),3,200))</f>
        <v/>
      </c>
      <c r="G377" s="28">
        <f>IF($A377="","",MID(IF('Your rates'!$C$5="",", base price","")&amp;IF(AND($J377&lt;&gt;"",IFERROR(INDEX('Your rates'!$C$6:$C$11,MATCH($J377,'Your rates'!$B$6:$B$11,0))&amp;"","")=""),", bedrooms","")&amp;IF(AND($K377&lt;&gt;"",IFERROR(INDEX('Your rates'!$C$12:$C$17,MATCH($K377,'Your rates'!$B$12:$B$17,0))&amp;"","")=""),", bathrooms","")&amp;IF(AND($M377&lt;&gt;"",IFERROR(INDEX('Your rates'!$C$18:$C$21,MATCH($M377,'Your rates'!$B$18:$B$21,0))&amp;"","")=""),", condition","")&amp;IF(AND($N377&lt;&gt;"",IFERROR(INDEX('Your rates'!$C$22:$C$25,MATCH($N377,'Your rates'!$B$22:$B$25,0))&amp;"","")=""),", type of clean","")&amp;IF(AND($O377&lt;&gt;"",IFERROR(INDEX('Your rates'!$C$26:$C$30,MATCH($O377,'Your rates'!$B$26:$B$30,0))&amp;"","")=""),", how often",""),3,200))</f>
        <v/>
      </c>
      <c r="H377" s="28">
        <f>IF($A377="","",IF($P377="","",IF(LEN($P377)-LEN(SUBSTITUTE($P377,",",""))+1&gt;SUMPRODUCT(ISNUMBER(SEARCH('Your rates'!$B$31:$B$36,$P377))*1),"Extra not on your list","")))</f>
        <v/>
      </c>
      <c r="I377" s="26">
        <f>IFERROR(TRIM(INDEX(Requests!$A377:$AN377,MATCH(Lists!$B$4,Requests!$A$1:$AN$1,0))&amp;""),"")</f>
        <v/>
      </c>
      <c r="J377" s="26">
        <f>IFERROR(TRIM(INDEX(Requests!$A377:$AN377,MATCH(Lists!$B$5,Requests!$A$1:$AN$1,0))&amp;""),"")</f>
        <v/>
      </c>
      <c r="K377" s="26">
        <f>IFERROR(TRIM(INDEX(Requests!$A377:$AN377,MATCH(Lists!$B$6,Requests!$A$1:$AN$1,0))&amp;""),"")</f>
        <v/>
      </c>
      <c r="L377" s="26">
        <f>IFERROR(TRIM(INDEX(Requests!$A377:$AN377,MATCH(Lists!$B$7,Requests!$A$1:$AN$1,0))&amp;""),"")</f>
        <v/>
      </c>
      <c r="M377" s="26">
        <f>IFERROR(TRIM(INDEX(Requests!$A377:$AN377,MATCH(Lists!$B$8,Requests!$A$1:$AN$1,0))&amp;""),"")</f>
        <v/>
      </c>
      <c r="N377" s="26">
        <f>IFERROR(TRIM(INDEX(Requests!$A377:$AN377,MATCH(Lists!$B$9,Requests!$A$1:$AN$1,0))&amp;""),"")</f>
        <v/>
      </c>
      <c r="O377" s="26">
        <f>IFERROR(TRIM(INDEX(Requests!$A377:$AN377,MATCH(Lists!$B$11,Requests!$A$1:$AN$1,0))&amp;""),"")</f>
        <v/>
      </c>
      <c r="P377" s="26">
        <f>IFERROR(TRIM(INDEX(Requests!$A377:$AN377,MATCH(Lists!$B$10,Requests!$A$1:$AN$1,0))&amp;""),"")</f>
        <v/>
      </c>
      <c r="Q377" s="29">
        <f>IF($A377="","",IFERROR(N(INDEX('Your rates'!$C$6:$C$11,MATCH($J377,'Your rates'!$B$6:$B$11,0))),0))</f>
        <v/>
      </c>
      <c r="R377" s="29">
        <f>IF($A377="","",IFERROR(N(INDEX('Your rates'!$C$12:$C$17,MATCH($K377,'Your rates'!$B$12:$B$17,0))),0))</f>
        <v/>
      </c>
      <c r="S377" s="30">
        <f>IF($A377="","",IFERROR(IF(INDEX('Your rates'!$C$18:$C$21,MATCH($M377,'Your rates'!$B$18:$B$21,0))&amp;""="",1,INDEX('Your rates'!$C$18:$C$21,MATCH($M377,'Your rates'!$B$18:$B$21,0))),1))</f>
        <v/>
      </c>
      <c r="T377" s="30">
        <f>IF($A377="","",IFERROR(IF(INDEX('Your rates'!$C$22:$C$25,MATCH($N377,'Your rates'!$B$22:$B$25,0))&amp;""="",1,INDEX('Your rates'!$C$22:$C$25,MATCH($N377,'Your rates'!$B$22:$B$25,0))),1))</f>
        <v/>
      </c>
      <c r="U377" s="30">
        <f>IF($A377="","",IFERROR(IF(INDEX('Your rates'!$C$26:$C$30,MATCH($O377,'Your rates'!$B$26:$B$30,0))&amp;""="",1,INDEX('Your rates'!$C$26:$C$30,MATCH($O377,'Your rates'!$B$26:$B$30,0))),1))</f>
        <v/>
      </c>
      <c r="V377" s="29">
        <f>IF($A377="","",SUMPRODUCT(ISNUMBER(SEARCH('Your rates'!$B$31:$B$36,$P377))*'Your rates'!$C$31:$C$36))</f>
        <v/>
      </c>
    </row>
    <row r="378">
      <c r="A378" s="26">
        <f>IFERROR(TRIM(INDEX(Requests!$A378:$AN378,MATCH(Lists!$B$2,Requests!$A$1:$AN$1,0))&amp;""),"")</f>
        <v/>
      </c>
      <c r="B378" s="26">
        <f>IFERROR(TRIM(INDEX(Requests!$A378:$AN378,MATCH(Lists!$B$3,Requests!$A$1:$AN$1,0))&amp;""),"")</f>
        <v/>
      </c>
      <c r="C378" s="27">
        <f>IF(OR($A378="",$J378="",$K378="",$M378="",$N378="",'Your rates'!$C$5=""),"",ROUND(MAX(N('Your rates'!$C$37),('Your rates'!$C$5+$Q378+$R378)*$S378*$T378*$U378+$V378),2))</f>
        <v/>
      </c>
      <c r="D378" s="27">
        <f>IF(OR($C378="",N('Your rates'!$C$38)=0),"",ROUND($C378*'Your rates'!$C$38,2))</f>
        <v/>
      </c>
      <c r="E378" s="28">
        <f>IF($A378="","",MID(IF($I378=Lists!$B$13,", office or commercial space","")&amp;IF($L378=Lists!$B$14,", size not sure","")&amp;IF($M378=Lists!$B$15,", not cleaned in a while",""),3,200))</f>
        <v/>
      </c>
      <c r="F378" s="28">
        <f>IF($A378="","",MID(IF($J378="",", bedrooms","")&amp;IF($K378="",", bathrooms","")&amp;IF($M378="",", condition","")&amp;IF($N378="",", which clean","")&amp;IF($O378="",", how often",""),3,200))</f>
        <v/>
      </c>
      <c r="G378" s="28">
        <f>IF($A378="","",MID(IF('Your rates'!$C$5="",", base price","")&amp;IF(AND($J378&lt;&gt;"",IFERROR(INDEX('Your rates'!$C$6:$C$11,MATCH($J378,'Your rates'!$B$6:$B$11,0))&amp;"","")=""),", bedrooms","")&amp;IF(AND($K378&lt;&gt;"",IFERROR(INDEX('Your rates'!$C$12:$C$17,MATCH($K378,'Your rates'!$B$12:$B$17,0))&amp;"","")=""),", bathrooms","")&amp;IF(AND($M378&lt;&gt;"",IFERROR(INDEX('Your rates'!$C$18:$C$21,MATCH($M378,'Your rates'!$B$18:$B$21,0))&amp;"","")=""),", condition","")&amp;IF(AND($N378&lt;&gt;"",IFERROR(INDEX('Your rates'!$C$22:$C$25,MATCH($N378,'Your rates'!$B$22:$B$25,0))&amp;"","")=""),", type of clean","")&amp;IF(AND($O378&lt;&gt;"",IFERROR(INDEX('Your rates'!$C$26:$C$30,MATCH($O378,'Your rates'!$B$26:$B$30,0))&amp;"","")=""),", how often",""),3,200))</f>
        <v/>
      </c>
      <c r="H378" s="28">
        <f>IF($A378="","",IF($P378="","",IF(LEN($P378)-LEN(SUBSTITUTE($P378,",",""))+1&gt;SUMPRODUCT(ISNUMBER(SEARCH('Your rates'!$B$31:$B$36,$P378))*1),"Extra not on your list","")))</f>
        <v/>
      </c>
      <c r="I378" s="26">
        <f>IFERROR(TRIM(INDEX(Requests!$A378:$AN378,MATCH(Lists!$B$4,Requests!$A$1:$AN$1,0))&amp;""),"")</f>
        <v/>
      </c>
      <c r="J378" s="26">
        <f>IFERROR(TRIM(INDEX(Requests!$A378:$AN378,MATCH(Lists!$B$5,Requests!$A$1:$AN$1,0))&amp;""),"")</f>
        <v/>
      </c>
      <c r="K378" s="26">
        <f>IFERROR(TRIM(INDEX(Requests!$A378:$AN378,MATCH(Lists!$B$6,Requests!$A$1:$AN$1,0))&amp;""),"")</f>
        <v/>
      </c>
      <c r="L378" s="26">
        <f>IFERROR(TRIM(INDEX(Requests!$A378:$AN378,MATCH(Lists!$B$7,Requests!$A$1:$AN$1,0))&amp;""),"")</f>
        <v/>
      </c>
      <c r="M378" s="26">
        <f>IFERROR(TRIM(INDEX(Requests!$A378:$AN378,MATCH(Lists!$B$8,Requests!$A$1:$AN$1,0))&amp;""),"")</f>
        <v/>
      </c>
      <c r="N378" s="26">
        <f>IFERROR(TRIM(INDEX(Requests!$A378:$AN378,MATCH(Lists!$B$9,Requests!$A$1:$AN$1,0))&amp;""),"")</f>
        <v/>
      </c>
      <c r="O378" s="26">
        <f>IFERROR(TRIM(INDEX(Requests!$A378:$AN378,MATCH(Lists!$B$11,Requests!$A$1:$AN$1,0))&amp;""),"")</f>
        <v/>
      </c>
      <c r="P378" s="26">
        <f>IFERROR(TRIM(INDEX(Requests!$A378:$AN378,MATCH(Lists!$B$10,Requests!$A$1:$AN$1,0))&amp;""),"")</f>
        <v/>
      </c>
      <c r="Q378" s="29">
        <f>IF($A378="","",IFERROR(N(INDEX('Your rates'!$C$6:$C$11,MATCH($J378,'Your rates'!$B$6:$B$11,0))),0))</f>
        <v/>
      </c>
      <c r="R378" s="29">
        <f>IF($A378="","",IFERROR(N(INDEX('Your rates'!$C$12:$C$17,MATCH($K378,'Your rates'!$B$12:$B$17,0))),0))</f>
        <v/>
      </c>
      <c r="S378" s="30">
        <f>IF($A378="","",IFERROR(IF(INDEX('Your rates'!$C$18:$C$21,MATCH($M378,'Your rates'!$B$18:$B$21,0))&amp;""="",1,INDEX('Your rates'!$C$18:$C$21,MATCH($M378,'Your rates'!$B$18:$B$21,0))),1))</f>
        <v/>
      </c>
      <c r="T378" s="30">
        <f>IF($A378="","",IFERROR(IF(INDEX('Your rates'!$C$22:$C$25,MATCH($N378,'Your rates'!$B$22:$B$25,0))&amp;""="",1,INDEX('Your rates'!$C$22:$C$25,MATCH($N378,'Your rates'!$B$22:$B$25,0))),1))</f>
        <v/>
      </c>
      <c r="U378" s="30">
        <f>IF($A378="","",IFERROR(IF(INDEX('Your rates'!$C$26:$C$30,MATCH($O378,'Your rates'!$B$26:$B$30,0))&amp;""="",1,INDEX('Your rates'!$C$26:$C$30,MATCH($O378,'Your rates'!$B$26:$B$30,0))),1))</f>
        <v/>
      </c>
      <c r="V378" s="29">
        <f>IF($A378="","",SUMPRODUCT(ISNUMBER(SEARCH('Your rates'!$B$31:$B$36,$P378))*'Your rates'!$C$31:$C$36))</f>
        <v/>
      </c>
    </row>
    <row r="379">
      <c r="A379" s="26">
        <f>IFERROR(TRIM(INDEX(Requests!$A379:$AN379,MATCH(Lists!$B$2,Requests!$A$1:$AN$1,0))&amp;""),"")</f>
        <v/>
      </c>
      <c r="B379" s="26">
        <f>IFERROR(TRIM(INDEX(Requests!$A379:$AN379,MATCH(Lists!$B$3,Requests!$A$1:$AN$1,0))&amp;""),"")</f>
        <v/>
      </c>
      <c r="C379" s="27">
        <f>IF(OR($A379="",$J379="",$K379="",$M379="",$N379="",'Your rates'!$C$5=""),"",ROUND(MAX(N('Your rates'!$C$37),('Your rates'!$C$5+$Q379+$R379)*$S379*$T379*$U379+$V379),2))</f>
        <v/>
      </c>
      <c r="D379" s="27">
        <f>IF(OR($C379="",N('Your rates'!$C$38)=0),"",ROUND($C379*'Your rates'!$C$38,2))</f>
        <v/>
      </c>
      <c r="E379" s="28">
        <f>IF($A379="","",MID(IF($I379=Lists!$B$13,", office or commercial space","")&amp;IF($L379=Lists!$B$14,", size not sure","")&amp;IF($M379=Lists!$B$15,", not cleaned in a while",""),3,200))</f>
        <v/>
      </c>
      <c r="F379" s="28">
        <f>IF($A379="","",MID(IF($J379="",", bedrooms","")&amp;IF($K379="",", bathrooms","")&amp;IF($M379="",", condition","")&amp;IF($N379="",", which clean","")&amp;IF($O379="",", how often",""),3,200))</f>
        <v/>
      </c>
      <c r="G379" s="28">
        <f>IF($A379="","",MID(IF('Your rates'!$C$5="",", base price","")&amp;IF(AND($J379&lt;&gt;"",IFERROR(INDEX('Your rates'!$C$6:$C$11,MATCH($J379,'Your rates'!$B$6:$B$11,0))&amp;"","")=""),", bedrooms","")&amp;IF(AND($K379&lt;&gt;"",IFERROR(INDEX('Your rates'!$C$12:$C$17,MATCH($K379,'Your rates'!$B$12:$B$17,0))&amp;"","")=""),", bathrooms","")&amp;IF(AND($M379&lt;&gt;"",IFERROR(INDEX('Your rates'!$C$18:$C$21,MATCH($M379,'Your rates'!$B$18:$B$21,0))&amp;"","")=""),", condition","")&amp;IF(AND($N379&lt;&gt;"",IFERROR(INDEX('Your rates'!$C$22:$C$25,MATCH($N379,'Your rates'!$B$22:$B$25,0))&amp;"","")=""),", type of clean","")&amp;IF(AND($O379&lt;&gt;"",IFERROR(INDEX('Your rates'!$C$26:$C$30,MATCH($O379,'Your rates'!$B$26:$B$30,0))&amp;"","")=""),", how often",""),3,200))</f>
        <v/>
      </c>
      <c r="H379" s="28">
        <f>IF($A379="","",IF($P379="","",IF(LEN($P379)-LEN(SUBSTITUTE($P379,",",""))+1&gt;SUMPRODUCT(ISNUMBER(SEARCH('Your rates'!$B$31:$B$36,$P379))*1),"Extra not on your list","")))</f>
        <v/>
      </c>
      <c r="I379" s="26">
        <f>IFERROR(TRIM(INDEX(Requests!$A379:$AN379,MATCH(Lists!$B$4,Requests!$A$1:$AN$1,0))&amp;""),"")</f>
        <v/>
      </c>
      <c r="J379" s="26">
        <f>IFERROR(TRIM(INDEX(Requests!$A379:$AN379,MATCH(Lists!$B$5,Requests!$A$1:$AN$1,0))&amp;""),"")</f>
        <v/>
      </c>
      <c r="K379" s="26">
        <f>IFERROR(TRIM(INDEX(Requests!$A379:$AN379,MATCH(Lists!$B$6,Requests!$A$1:$AN$1,0))&amp;""),"")</f>
        <v/>
      </c>
      <c r="L379" s="26">
        <f>IFERROR(TRIM(INDEX(Requests!$A379:$AN379,MATCH(Lists!$B$7,Requests!$A$1:$AN$1,0))&amp;""),"")</f>
        <v/>
      </c>
      <c r="M379" s="26">
        <f>IFERROR(TRIM(INDEX(Requests!$A379:$AN379,MATCH(Lists!$B$8,Requests!$A$1:$AN$1,0))&amp;""),"")</f>
        <v/>
      </c>
      <c r="N379" s="26">
        <f>IFERROR(TRIM(INDEX(Requests!$A379:$AN379,MATCH(Lists!$B$9,Requests!$A$1:$AN$1,0))&amp;""),"")</f>
        <v/>
      </c>
      <c r="O379" s="26">
        <f>IFERROR(TRIM(INDEX(Requests!$A379:$AN379,MATCH(Lists!$B$11,Requests!$A$1:$AN$1,0))&amp;""),"")</f>
        <v/>
      </c>
      <c r="P379" s="26">
        <f>IFERROR(TRIM(INDEX(Requests!$A379:$AN379,MATCH(Lists!$B$10,Requests!$A$1:$AN$1,0))&amp;""),"")</f>
        <v/>
      </c>
      <c r="Q379" s="29">
        <f>IF($A379="","",IFERROR(N(INDEX('Your rates'!$C$6:$C$11,MATCH($J379,'Your rates'!$B$6:$B$11,0))),0))</f>
        <v/>
      </c>
      <c r="R379" s="29">
        <f>IF($A379="","",IFERROR(N(INDEX('Your rates'!$C$12:$C$17,MATCH($K379,'Your rates'!$B$12:$B$17,0))),0))</f>
        <v/>
      </c>
      <c r="S379" s="30">
        <f>IF($A379="","",IFERROR(IF(INDEX('Your rates'!$C$18:$C$21,MATCH($M379,'Your rates'!$B$18:$B$21,0))&amp;""="",1,INDEX('Your rates'!$C$18:$C$21,MATCH($M379,'Your rates'!$B$18:$B$21,0))),1))</f>
        <v/>
      </c>
      <c r="T379" s="30">
        <f>IF($A379="","",IFERROR(IF(INDEX('Your rates'!$C$22:$C$25,MATCH($N379,'Your rates'!$B$22:$B$25,0))&amp;""="",1,INDEX('Your rates'!$C$22:$C$25,MATCH($N379,'Your rates'!$B$22:$B$25,0))),1))</f>
        <v/>
      </c>
      <c r="U379" s="30">
        <f>IF($A379="","",IFERROR(IF(INDEX('Your rates'!$C$26:$C$30,MATCH($O379,'Your rates'!$B$26:$B$30,0))&amp;""="",1,INDEX('Your rates'!$C$26:$C$30,MATCH($O379,'Your rates'!$B$26:$B$30,0))),1))</f>
        <v/>
      </c>
      <c r="V379" s="29">
        <f>IF($A379="","",SUMPRODUCT(ISNUMBER(SEARCH('Your rates'!$B$31:$B$36,$P379))*'Your rates'!$C$31:$C$36))</f>
        <v/>
      </c>
    </row>
    <row r="380">
      <c r="A380" s="26">
        <f>IFERROR(TRIM(INDEX(Requests!$A380:$AN380,MATCH(Lists!$B$2,Requests!$A$1:$AN$1,0))&amp;""),"")</f>
        <v/>
      </c>
      <c r="B380" s="26">
        <f>IFERROR(TRIM(INDEX(Requests!$A380:$AN380,MATCH(Lists!$B$3,Requests!$A$1:$AN$1,0))&amp;""),"")</f>
        <v/>
      </c>
      <c r="C380" s="27">
        <f>IF(OR($A380="",$J380="",$K380="",$M380="",$N380="",'Your rates'!$C$5=""),"",ROUND(MAX(N('Your rates'!$C$37),('Your rates'!$C$5+$Q380+$R380)*$S380*$T380*$U380+$V380),2))</f>
        <v/>
      </c>
      <c r="D380" s="27">
        <f>IF(OR($C380="",N('Your rates'!$C$38)=0),"",ROUND($C380*'Your rates'!$C$38,2))</f>
        <v/>
      </c>
      <c r="E380" s="28">
        <f>IF($A380="","",MID(IF($I380=Lists!$B$13,", office or commercial space","")&amp;IF($L380=Lists!$B$14,", size not sure","")&amp;IF($M380=Lists!$B$15,", not cleaned in a while",""),3,200))</f>
        <v/>
      </c>
      <c r="F380" s="28">
        <f>IF($A380="","",MID(IF($J380="",", bedrooms","")&amp;IF($K380="",", bathrooms","")&amp;IF($M380="",", condition","")&amp;IF($N380="",", which clean","")&amp;IF($O380="",", how often",""),3,200))</f>
        <v/>
      </c>
      <c r="G380" s="28">
        <f>IF($A380="","",MID(IF('Your rates'!$C$5="",", base price","")&amp;IF(AND($J380&lt;&gt;"",IFERROR(INDEX('Your rates'!$C$6:$C$11,MATCH($J380,'Your rates'!$B$6:$B$11,0))&amp;"","")=""),", bedrooms","")&amp;IF(AND($K380&lt;&gt;"",IFERROR(INDEX('Your rates'!$C$12:$C$17,MATCH($K380,'Your rates'!$B$12:$B$17,0))&amp;"","")=""),", bathrooms","")&amp;IF(AND($M380&lt;&gt;"",IFERROR(INDEX('Your rates'!$C$18:$C$21,MATCH($M380,'Your rates'!$B$18:$B$21,0))&amp;"","")=""),", condition","")&amp;IF(AND($N380&lt;&gt;"",IFERROR(INDEX('Your rates'!$C$22:$C$25,MATCH($N380,'Your rates'!$B$22:$B$25,0))&amp;"","")=""),", type of clean","")&amp;IF(AND($O380&lt;&gt;"",IFERROR(INDEX('Your rates'!$C$26:$C$30,MATCH($O380,'Your rates'!$B$26:$B$30,0))&amp;"","")=""),", how often",""),3,200))</f>
        <v/>
      </c>
      <c r="H380" s="28">
        <f>IF($A380="","",IF($P380="","",IF(LEN($P380)-LEN(SUBSTITUTE($P380,",",""))+1&gt;SUMPRODUCT(ISNUMBER(SEARCH('Your rates'!$B$31:$B$36,$P380))*1),"Extra not on your list","")))</f>
        <v/>
      </c>
      <c r="I380" s="26">
        <f>IFERROR(TRIM(INDEX(Requests!$A380:$AN380,MATCH(Lists!$B$4,Requests!$A$1:$AN$1,0))&amp;""),"")</f>
        <v/>
      </c>
      <c r="J380" s="26">
        <f>IFERROR(TRIM(INDEX(Requests!$A380:$AN380,MATCH(Lists!$B$5,Requests!$A$1:$AN$1,0))&amp;""),"")</f>
        <v/>
      </c>
      <c r="K380" s="26">
        <f>IFERROR(TRIM(INDEX(Requests!$A380:$AN380,MATCH(Lists!$B$6,Requests!$A$1:$AN$1,0))&amp;""),"")</f>
        <v/>
      </c>
      <c r="L380" s="26">
        <f>IFERROR(TRIM(INDEX(Requests!$A380:$AN380,MATCH(Lists!$B$7,Requests!$A$1:$AN$1,0))&amp;""),"")</f>
        <v/>
      </c>
      <c r="M380" s="26">
        <f>IFERROR(TRIM(INDEX(Requests!$A380:$AN380,MATCH(Lists!$B$8,Requests!$A$1:$AN$1,0))&amp;""),"")</f>
        <v/>
      </c>
      <c r="N380" s="26">
        <f>IFERROR(TRIM(INDEX(Requests!$A380:$AN380,MATCH(Lists!$B$9,Requests!$A$1:$AN$1,0))&amp;""),"")</f>
        <v/>
      </c>
      <c r="O380" s="26">
        <f>IFERROR(TRIM(INDEX(Requests!$A380:$AN380,MATCH(Lists!$B$11,Requests!$A$1:$AN$1,0))&amp;""),"")</f>
        <v/>
      </c>
      <c r="P380" s="26">
        <f>IFERROR(TRIM(INDEX(Requests!$A380:$AN380,MATCH(Lists!$B$10,Requests!$A$1:$AN$1,0))&amp;""),"")</f>
        <v/>
      </c>
      <c r="Q380" s="29">
        <f>IF($A380="","",IFERROR(N(INDEX('Your rates'!$C$6:$C$11,MATCH($J380,'Your rates'!$B$6:$B$11,0))),0))</f>
        <v/>
      </c>
      <c r="R380" s="29">
        <f>IF($A380="","",IFERROR(N(INDEX('Your rates'!$C$12:$C$17,MATCH($K380,'Your rates'!$B$12:$B$17,0))),0))</f>
        <v/>
      </c>
      <c r="S380" s="30">
        <f>IF($A380="","",IFERROR(IF(INDEX('Your rates'!$C$18:$C$21,MATCH($M380,'Your rates'!$B$18:$B$21,0))&amp;""="",1,INDEX('Your rates'!$C$18:$C$21,MATCH($M380,'Your rates'!$B$18:$B$21,0))),1))</f>
        <v/>
      </c>
      <c r="T380" s="30">
        <f>IF($A380="","",IFERROR(IF(INDEX('Your rates'!$C$22:$C$25,MATCH($N380,'Your rates'!$B$22:$B$25,0))&amp;""="",1,INDEX('Your rates'!$C$22:$C$25,MATCH($N380,'Your rates'!$B$22:$B$25,0))),1))</f>
        <v/>
      </c>
      <c r="U380" s="30">
        <f>IF($A380="","",IFERROR(IF(INDEX('Your rates'!$C$26:$C$30,MATCH($O380,'Your rates'!$B$26:$B$30,0))&amp;""="",1,INDEX('Your rates'!$C$26:$C$30,MATCH($O380,'Your rates'!$B$26:$B$30,0))),1))</f>
        <v/>
      </c>
      <c r="V380" s="29">
        <f>IF($A380="","",SUMPRODUCT(ISNUMBER(SEARCH('Your rates'!$B$31:$B$36,$P380))*'Your rates'!$C$31:$C$36))</f>
        <v/>
      </c>
    </row>
    <row r="381">
      <c r="A381" s="26">
        <f>IFERROR(TRIM(INDEX(Requests!$A381:$AN381,MATCH(Lists!$B$2,Requests!$A$1:$AN$1,0))&amp;""),"")</f>
        <v/>
      </c>
      <c r="B381" s="26">
        <f>IFERROR(TRIM(INDEX(Requests!$A381:$AN381,MATCH(Lists!$B$3,Requests!$A$1:$AN$1,0))&amp;""),"")</f>
        <v/>
      </c>
      <c r="C381" s="27">
        <f>IF(OR($A381="",$J381="",$K381="",$M381="",$N381="",'Your rates'!$C$5=""),"",ROUND(MAX(N('Your rates'!$C$37),('Your rates'!$C$5+$Q381+$R381)*$S381*$T381*$U381+$V381),2))</f>
        <v/>
      </c>
      <c r="D381" s="27">
        <f>IF(OR($C381="",N('Your rates'!$C$38)=0),"",ROUND($C381*'Your rates'!$C$38,2))</f>
        <v/>
      </c>
      <c r="E381" s="28">
        <f>IF($A381="","",MID(IF($I381=Lists!$B$13,", office or commercial space","")&amp;IF($L381=Lists!$B$14,", size not sure","")&amp;IF($M381=Lists!$B$15,", not cleaned in a while",""),3,200))</f>
        <v/>
      </c>
      <c r="F381" s="28">
        <f>IF($A381="","",MID(IF($J381="",", bedrooms","")&amp;IF($K381="",", bathrooms","")&amp;IF($M381="",", condition","")&amp;IF($N381="",", which clean","")&amp;IF($O381="",", how often",""),3,200))</f>
        <v/>
      </c>
      <c r="G381" s="28">
        <f>IF($A381="","",MID(IF('Your rates'!$C$5="",", base price","")&amp;IF(AND($J381&lt;&gt;"",IFERROR(INDEX('Your rates'!$C$6:$C$11,MATCH($J381,'Your rates'!$B$6:$B$11,0))&amp;"","")=""),", bedrooms","")&amp;IF(AND($K381&lt;&gt;"",IFERROR(INDEX('Your rates'!$C$12:$C$17,MATCH($K381,'Your rates'!$B$12:$B$17,0))&amp;"","")=""),", bathrooms","")&amp;IF(AND($M381&lt;&gt;"",IFERROR(INDEX('Your rates'!$C$18:$C$21,MATCH($M381,'Your rates'!$B$18:$B$21,0))&amp;"","")=""),", condition","")&amp;IF(AND($N381&lt;&gt;"",IFERROR(INDEX('Your rates'!$C$22:$C$25,MATCH($N381,'Your rates'!$B$22:$B$25,0))&amp;"","")=""),", type of clean","")&amp;IF(AND($O381&lt;&gt;"",IFERROR(INDEX('Your rates'!$C$26:$C$30,MATCH($O381,'Your rates'!$B$26:$B$30,0))&amp;"","")=""),", how often",""),3,200))</f>
        <v/>
      </c>
      <c r="H381" s="28">
        <f>IF($A381="","",IF($P381="","",IF(LEN($P381)-LEN(SUBSTITUTE($P381,",",""))+1&gt;SUMPRODUCT(ISNUMBER(SEARCH('Your rates'!$B$31:$B$36,$P381))*1),"Extra not on your list","")))</f>
        <v/>
      </c>
      <c r="I381" s="26">
        <f>IFERROR(TRIM(INDEX(Requests!$A381:$AN381,MATCH(Lists!$B$4,Requests!$A$1:$AN$1,0))&amp;""),"")</f>
        <v/>
      </c>
      <c r="J381" s="26">
        <f>IFERROR(TRIM(INDEX(Requests!$A381:$AN381,MATCH(Lists!$B$5,Requests!$A$1:$AN$1,0))&amp;""),"")</f>
        <v/>
      </c>
      <c r="K381" s="26">
        <f>IFERROR(TRIM(INDEX(Requests!$A381:$AN381,MATCH(Lists!$B$6,Requests!$A$1:$AN$1,0))&amp;""),"")</f>
        <v/>
      </c>
      <c r="L381" s="26">
        <f>IFERROR(TRIM(INDEX(Requests!$A381:$AN381,MATCH(Lists!$B$7,Requests!$A$1:$AN$1,0))&amp;""),"")</f>
        <v/>
      </c>
      <c r="M381" s="26">
        <f>IFERROR(TRIM(INDEX(Requests!$A381:$AN381,MATCH(Lists!$B$8,Requests!$A$1:$AN$1,0))&amp;""),"")</f>
        <v/>
      </c>
      <c r="N381" s="26">
        <f>IFERROR(TRIM(INDEX(Requests!$A381:$AN381,MATCH(Lists!$B$9,Requests!$A$1:$AN$1,0))&amp;""),"")</f>
        <v/>
      </c>
      <c r="O381" s="26">
        <f>IFERROR(TRIM(INDEX(Requests!$A381:$AN381,MATCH(Lists!$B$11,Requests!$A$1:$AN$1,0))&amp;""),"")</f>
        <v/>
      </c>
      <c r="P381" s="26">
        <f>IFERROR(TRIM(INDEX(Requests!$A381:$AN381,MATCH(Lists!$B$10,Requests!$A$1:$AN$1,0))&amp;""),"")</f>
        <v/>
      </c>
      <c r="Q381" s="29">
        <f>IF($A381="","",IFERROR(N(INDEX('Your rates'!$C$6:$C$11,MATCH($J381,'Your rates'!$B$6:$B$11,0))),0))</f>
        <v/>
      </c>
      <c r="R381" s="29">
        <f>IF($A381="","",IFERROR(N(INDEX('Your rates'!$C$12:$C$17,MATCH($K381,'Your rates'!$B$12:$B$17,0))),0))</f>
        <v/>
      </c>
      <c r="S381" s="30">
        <f>IF($A381="","",IFERROR(IF(INDEX('Your rates'!$C$18:$C$21,MATCH($M381,'Your rates'!$B$18:$B$21,0))&amp;""="",1,INDEX('Your rates'!$C$18:$C$21,MATCH($M381,'Your rates'!$B$18:$B$21,0))),1))</f>
        <v/>
      </c>
      <c r="T381" s="30">
        <f>IF($A381="","",IFERROR(IF(INDEX('Your rates'!$C$22:$C$25,MATCH($N381,'Your rates'!$B$22:$B$25,0))&amp;""="",1,INDEX('Your rates'!$C$22:$C$25,MATCH($N381,'Your rates'!$B$22:$B$25,0))),1))</f>
        <v/>
      </c>
      <c r="U381" s="30">
        <f>IF($A381="","",IFERROR(IF(INDEX('Your rates'!$C$26:$C$30,MATCH($O381,'Your rates'!$B$26:$B$30,0))&amp;""="",1,INDEX('Your rates'!$C$26:$C$30,MATCH($O381,'Your rates'!$B$26:$B$30,0))),1))</f>
        <v/>
      </c>
      <c r="V381" s="29">
        <f>IF($A381="","",SUMPRODUCT(ISNUMBER(SEARCH('Your rates'!$B$31:$B$36,$P381))*'Your rates'!$C$31:$C$36))</f>
        <v/>
      </c>
    </row>
    <row r="382">
      <c r="A382" s="26">
        <f>IFERROR(TRIM(INDEX(Requests!$A382:$AN382,MATCH(Lists!$B$2,Requests!$A$1:$AN$1,0))&amp;""),"")</f>
        <v/>
      </c>
      <c r="B382" s="26">
        <f>IFERROR(TRIM(INDEX(Requests!$A382:$AN382,MATCH(Lists!$B$3,Requests!$A$1:$AN$1,0))&amp;""),"")</f>
        <v/>
      </c>
      <c r="C382" s="27">
        <f>IF(OR($A382="",$J382="",$K382="",$M382="",$N382="",'Your rates'!$C$5=""),"",ROUND(MAX(N('Your rates'!$C$37),('Your rates'!$C$5+$Q382+$R382)*$S382*$T382*$U382+$V382),2))</f>
        <v/>
      </c>
      <c r="D382" s="27">
        <f>IF(OR($C382="",N('Your rates'!$C$38)=0),"",ROUND($C382*'Your rates'!$C$38,2))</f>
        <v/>
      </c>
      <c r="E382" s="28">
        <f>IF($A382="","",MID(IF($I382=Lists!$B$13,", office or commercial space","")&amp;IF($L382=Lists!$B$14,", size not sure","")&amp;IF($M382=Lists!$B$15,", not cleaned in a while",""),3,200))</f>
        <v/>
      </c>
      <c r="F382" s="28">
        <f>IF($A382="","",MID(IF($J382="",", bedrooms","")&amp;IF($K382="",", bathrooms","")&amp;IF($M382="",", condition","")&amp;IF($N382="",", which clean","")&amp;IF($O382="",", how often",""),3,200))</f>
        <v/>
      </c>
      <c r="G382" s="28">
        <f>IF($A382="","",MID(IF('Your rates'!$C$5="",", base price","")&amp;IF(AND($J382&lt;&gt;"",IFERROR(INDEX('Your rates'!$C$6:$C$11,MATCH($J382,'Your rates'!$B$6:$B$11,0))&amp;"","")=""),", bedrooms","")&amp;IF(AND($K382&lt;&gt;"",IFERROR(INDEX('Your rates'!$C$12:$C$17,MATCH($K382,'Your rates'!$B$12:$B$17,0))&amp;"","")=""),", bathrooms","")&amp;IF(AND($M382&lt;&gt;"",IFERROR(INDEX('Your rates'!$C$18:$C$21,MATCH($M382,'Your rates'!$B$18:$B$21,0))&amp;"","")=""),", condition","")&amp;IF(AND($N382&lt;&gt;"",IFERROR(INDEX('Your rates'!$C$22:$C$25,MATCH($N382,'Your rates'!$B$22:$B$25,0))&amp;"","")=""),", type of clean","")&amp;IF(AND($O382&lt;&gt;"",IFERROR(INDEX('Your rates'!$C$26:$C$30,MATCH($O382,'Your rates'!$B$26:$B$30,0))&amp;"","")=""),", how often",""),3,200))</f>
        <v/>
      </c>
      <c r="H382" s="28">
        <f>IF($A382="","",IF($P382="","",IF(LEN($P382)-LEN(SUBSTITUTE($P382,",",""))+1&gt;SUMPRODUCT(ISNUMBER(SEARCH('Your rates'!$B$31:$B$36,$P382))*1),"Extra not on your list","")))</f>
        <v/>
      </c>
      <c r="I382" s="26">
        <f>IFERROR(TRIM(INDEX(Requests!$A382:$AN382,MATCH(Lists!$B$4,Requests!$A$1:$AN$1,0))&amp;""),"")</f>
        <v/>
      </c>
      <c r="J382" s="26">
        <f>IFERROR(TRIM(INDEX(Requests!$A382:$AN382,MATCH(Lists!$B$5,Requests!$A$1:$AN$1,0))&amp;""),"")</f>
        <v/>
      </c>
      <c r="K382" s="26">
        <f>IFERROR(TRIM(INDEX(Requests!$A382:$AN382,MATCH(Lists!$B$6,Requests!$A$1:$AN$1,0))&amp;""),"")</f>
        <v/>
      </c>
      <c r="L382" s="26">
        <f>IFERROR(TRIM(INDEX(Requests!$A382:$AN382,MATCH(Lists!$B$7,Requests!$A$1:$AN$1,0))&amp;""),"")</f>
        <v/>
      </c>
      <c r="M382" s="26">
        <f>IFERROR(TRIM(INDEX(Requests!$A382:$AN382,MATCH(Lists!$B$8,Requests!$A$1:$AN$1,0))&amp;""),"")</f>
        <v/>
      </c>
      <c r="N382" s="26">
        <f>IFERROR(TRIM(INDEX(Requests!$A382:$AN382,MATCH(Lists!$B$9,Requests!$A$1:$AN$1,0))&amp;""),"")</f>
        <v/>
      </c>
      <c r="O382" s="26">
        <f>IFERROR(TRIM(INDEX(Requests!$A382:$AN382,MATCH(Lists!$B$11,Requests!$A$1:$AN$1,0))&amp;""),"")</f>
        <v/>
      </c>
      <c r="P382" s="26">
        <f>IFERROR(TRIM(INDEX(Requests!$A382:$AN382,MATCH(Lists!$B$10,Requests!$A$1:$AN$1,0))&amp;""),"")</f>
        <v/>
      </c>
      <c r="Q382" s="29">
        <f>IF($A382="","",IFERROR(N(INDEX('Your rates'!$C$6:$C$11,MATCH($J382,'Your rates'!$B$6:$B$11,0))),0))</f>
        <v/>
      </c>
      <c r="R382" s="29">
        <f>IF($A382="","",IFERROR(N(INDEX('Your rates'!$C$12:$C$17,MATCH($K382,'Your rates'!$B$12:$B$17,0))),0))</f>
        <v/>
      </c>
      <c r="S382" s="30">
        <f>IF($A382="","",IFERROR(IF(INDEX('Your rates'!$C$18:$C$21,MATCH($M382,'Your rates'!$B$18:$B$21,0))&amp;""="",1,INDEX('Your rates'!$C$18:$C$21,MATCH($M382,'Your rates'!$B$18:$B$21,0))),1))</f>
        <v/>
      </c>
      <c r="T382" s="30">
        <f>IF($A382="","",IFERROR(IF(INDEX('Your rates'!$C$22:$C$25,MATCH($N382,'Your rates'!$B$22:$B$25,0))&amp;""="",1,INDEX('Your rates'!$C$22:$C$25,MATCH($N382,'Your rates'!$B$22:$B$25,0))),1))</f>
        <v/>
      </c>
      <c r="U382" s="30">
        <f>IF($A382="","",IFERROR(IF(INDEX('Your rates'!$C$26:$C$30,MATCH($O382,'Your rates'!$B$26:$B$30,0))&amp;""="",1,INDEX('Your rates'!$C$26:$C$30,MATCH($O382,'Your rates'!$B$26:$B$30,0))),1))</f>
        <v/>
      </c>
      <c r="V382" s="29">
        <f>IF($A382="","",SUMPRODUCT(ISNUMBER(SEARCH('Your rates'!$B$31:$B$36,$P382))*'Your rates'!$C$31:$C$36))</f>
        <v/>
      </c>
    </row>
    <row r="383">
      <c r="A383" s="26">
        <f>IFERROR(TRIM(INDEX(Requests!$A383:$AN383,MATCH(Lists!$B$2,Requests!$A$1:$AN$1,0))&amp;""),"")</f>
        <v/>
      </c>
      <c r="B383" s="26">
        <f>IFERROR(TRIM(INDEX(Requests!$A383:$AN383,MATCH(Lists!$B$3,Requests!$A$1:$AN$1,0))&amp;""),"")</f>
        <v/>
      </c>
      <c r="C383" s="27">
        <f>IF(OR($A383="",$J383="",$K383="",$M383="",$N383="",'Your rates'!$C$5=""),"",ROUND(MAX(N('Your rates'!$C$37),('Your rates'!$C$5+$Q383+$R383)*$S383*$T383*$U383+$V383),2))</f>
        <v/>
      </c>
      <c r="D383" s="27">
        <f>IF(OR($C383="",N('Your rates'!$C$38)=0),"",ROUND($C383*'Your rates'!$C$38,2))</f>
        <v/>
      </c>
      <c r="E383" s="28">
        <f>IF($A383="","",MID(IF($I383=Lists!$B$13,", office or commercial space","")&amp;IF($L383=Lists!$B$14,", size not sure","")&amp;IF($M383=Lists!$B$15,", not cleaned in a while",""),3,200))</f>
        <v/>
      </c>
      <c r="F383" s="28">
        <f>IF($A383="","",MID(IF($J383="",", bedrooms","")&amp;IF($K383="",", bathrooms","")&amp;IF($M383="",", condition","")&amp;IF($N383="",", which clean","")&amp;IF($O383="",", how often",""),3,200))</f>
        <v/>
      </c>
      <c r="G383" s="28">
        <f>IF($A383="","",MID(IF('Your rates'!$C$5="",", base price","")&amp;IF(AND($J383&lt;&gt;"",IFERROR(INDEX('Your rates'!$C$6:$C$11,MATCH($J383,'Your rates'!$B$6:$B$11,0))&amp;"","")=""),", bedrooms","")&amp;IF(AND($K383&lt;&gt;"",IFERROR(INDEX('Your rates'!$C$12:$C$17,MATCH($K383,'Your rates'!$B$12:$B$17,0))&amp;"","")=""),", bathrooms","")&amp;IF(AND($M383&lt;&gt;"",IFERROR(INDEX('Your rates'!$C$18:$C$21,MATCH($M383,'Your rates'!$B$18:$B$21,0))&amp;"","")=""),", condition","")&amp;IF(AND($N383&lt;&gt;"",IFERROR(INDEX('Your rates'!$C$22:$C$25,MATCH($N383,'Your rates'!$B$22:$B$25,0))&amp;"","")=""),", type of clean","")&amp;IF(AND($O383&lt;&gt;"",IFERROR(INDEX('Your rates'!$C$26:$C$30,MATCH($O383,'Your rates'!$B$26:$B$30,0))&amp;"","")=""),", how often",""),3,200))</f>
        <v/>
      </c>
      <c r="H383" s="28">
        <f>IF($A383="","",IF($P383="","",IF(LEN($P383)-LEN(SUBSTITUTE($P383,",",""))+1&gt;SUMPRODUCT(ISNUMBER(SEARCH('Your rates'!$B$31:$B$36,$P383))*1),"Extra not on your list","")))</f>
        <v/>
      </c>
      <c r="I383" s="26">
        <f>IFERROR(TRIM(INDEX(Requests!$A383:$AN383,MATCH(Lists!$B$4,Requests!$A$1:$AN$1,0))&amp;""),"")</f>
        <v/>
      </c>
      <c r="J383" s="26">
        <f>IFERROR(TRIM(INDEX(Requests!$A383:$AN383,MATCH(Lists!$B$5,Requests!$A$1:$AN$1,0))&amp;""),"")</f>
        <v/>
      </c>
      <c r="K383" s="26">
        <f>IFERROR(TRIM(INDEX(Requests!$A383:$AN383,MATCH(Lists!$B$6,Requests!$A$1:$AN$1,0))&amp;""),"")</f>
        <v/>
      </c>
      <c r="L383" s="26">
        <f>IFERROR(TRIM(INDEX(Requests!$A383:$AN383,MATCH(Lists!$B$7,Requests!$A$1:$AN$1,0))&amp;""),"")</f>
        <v/>
      </c>
      <c r="M383" s="26">
        <f>IFERROR(TRIM(INDEX(Requests!$A383:$AN383,MATCH(Lists!$B$8,Requests!$A$1:$AN$1,0))&amp;""),"")</f>
        <v/>
      </c>
      <c r="N383" s="26">
        <f>IFERROR(TRIM(INDEX(Requests!$A383:$AN383,MATCH(Lists!$B$9,Requests!$A$1:$AN$1,0))&amp;""),"")</f>
        <v/>
      </c>
      <c r="O383" s="26">
        <f>IFERROR(TRIM(INDEX(Requests!$A383:$AN383,MATCH(Lists!$B$11,Requests!$A$1:$AN$1,0))&amp;""),"")</f>
        <v/>
      </c>
      <c r="P383" s="26">
        <f>IFERROR(TRIM(INDEX(Requests!$A383:$AN383,MATCH(Lists!$B$10,Requests!$A$1:$AN$1,0))&amp;""),"")</f>
        <v/>
      </c>
      <c r="Q383" s="29">
        <f>IF($A383="","",IFERROR(N(INDEX('Your rates'!$C$6:$C$11,MATCH($J383,'Your rates'!$B$6:$B$11,0))),0))</f>
        <v/>
      </c>
      <c r="R383" s="29">
        <f>IF($A383="","",IFERROR(N(INDEX('Your rates'!$C$12:$C$17,MATCH($K383,'Your rates'!$B$12:$B$17,0))),0))</f>
        <v/>
      </c>
      <c r="S383" s="30">
        <f>IF($A383="","",IFERROR(IF(INDEX('Your rates'!$C$18:$C$21,MATCH($M383,'Your rates'!$B$18:$B$21,0))&amp;""="",1,INDEX('Your rates'!$C$18:$C$21,MATCH($M383,'Your rates'!$B$18:$B$21,0))),1))</f>
        <v/>
      </c>
      <c r="T383" s="30">
        <f>IF($A383="","",IFERROR(IF(INDEX('Your rates'!$C$22:$C$25,MATCH($N383,'Your rates'!$B$22:$B$25,0))&amp;""="",1,INDEX('Your rates'!$C$22:$C$25,MATCH($N383,'Your rates'!$B$22:$B$25,0))),1))</f>
        <v/>
      </c>
      <c r="U383" s="30">
        <f>IF($A383="","",IFERROR(IF(INDEX('Your rates'!$C$26:$C$30,MATCH($O383,'Your rates'!$B$26:$B$30,0))&amp;""="",1,INDEX('Your rates'!$C$26:$C$30,MATCH($O383,'Your rates'!$B$26:$B$30,0))),1))</f>
        <v/>
      </c>
      <c r="V383" s="29">
        <f>IF($A383="","",SUMPRODUCT(ISNUMBER(SEARCH('Your rates'!$B$31:$B$36,$P383))*'Your rates'!$C$31:$C$36))</f>
        <v/>
      </c>
    </row>
    <row r="384">
      <c r="A384" s="26">
        <f>IFERROR(TRIM(INDEX(Requests!$A384:$AN384,MATCH(Lists!$B$2,Requests!$A$1:$AN$1,0))&amp;""),"")</f>
        <v/>
      </c>
      <c r="B384" s="26">
        <f>IFERROR(TRIM(INDEX(Requests!$A384:$AN384,MATCH(Lists!$B$3,Requests!$A$1:$AN$1,0))&amp;""),"")</f>
        <v/>
      </c>
      <c r="C384" s="27">
        <f>IF(OR($A384="",$J384="",$K384="",$M384="",$N384="",'Your rates'!$C$5=""),"",ROUND(MAX(N('Your rates'!$C$37),('Your rates'!$C$5+$Q384+$R384)*$S384*$T384*$U384+$V384),2))</f>
        <v/>
      </c>
      <c r="D384" s="27">
        <f>IF(OR($C384="",N('Your rates'!$C$38)=0),"",ROUND($C384*'Your rates'!$C$38,2))</f>
        <v/>
      </c>
      <c r="E384" s="28">
        <f>IF($A384="","",MID(IF($I384=Lists!$B$13,", office or commercial space","")&amp;IF($L384=Lists!$B$14,", size not sure","")&amp;IF($M384=Lists!$B$15,", not cleaned in a while",""),3,200))</f>
        <v/>
      </c>
      <c r="F384" s="28">
        <f>IF($A384="","",MID(IF($J384="",", bedrooms","")&amp;IF($K384="",", bathrooms","")&amp;IF($M384="",", condition","")&amp;IF($N384="",", which clean","")&amp;IF($O384="",", how often",""),3,200))</f>
        <v/>
      </c>
      <c r="G384" s="28">
        <f>IF($A384="","",MID(IF('Your rates'!$C$5="",", base price","")&amp;IF(AND($J384&lt;&gt;"",IFERROR(INDEX('Your rates'!$C$6:$C$11,MATCH($J384,'Your rates'!$B$6:$B$11,0))&amp;"","")=""),", bedrooms","")&amp;IF(AND($K384&lt;&gt;"",IFERROR(INDEX('Your rates'!$C$12:$C$17,MATCH($K384,'Your rates'!$B$12:$B$17,0))&amp;"","")=""),", bathrooms","")&amp;IF(AND($M384&lt;&gt;"",IFERROR(INDEX('Your rates'!$C$18:$C$21,MATCH($M384,'Your rates'!$B$18:$B$21,0))&amp;"","")=""),", condition","")&amp;IF(AND($N384&lt;&gt;"",IFERROR(INDEX('Your rates'!$C$22:$C$25,MATCH($N384,'Your rates'!$B$22:$B$25,0))&amp;"","")=""),", type of clean","")&amp;IF(AND($O384&lt;&gt;"",IFERROR(INDEX('Your rates'!$C$26:$C$30,MATCH($O384,'Your rates'!$B$26:$B$30,0))&amp;"","")=""),", how often",""),3,200))</f>
        <v/>
      </c>
      <c r="H384" s="28">
        <f>IF($A384="","",IF($P384="","",IF(LEN($P384)-LEN(SUBSTITUTE($P384,",",""))+1&gt;SUMPRODUCT(ISNUMBER(SEARCH('Your rates'!$B$31:$B$36,$P384))*1),"Extra not on your list","")))</f>
        <v/>
      </c>
      <c r="I384" s="26">
        <f>IFERROR(TRIM(INDEX(Requests!$A384:$AN384,MATCH(Lists!$B$4,Requests!$A$1:$AN$1,0))&amp;""),"")</f>
        <v/>
      </c>
      <c r="J384" s="26">
        <f>IFERROR(TRIM(INDEX(Requests!$A384:$AN384,MATCH(Lists!$B$5,Requests!$A$1:$AN$1,0))&amp;""),"")</f>
        <v/>
      </c>
      <c r="K384" s="26">
        <f>IFERROR(TRIM(INDEX(Requests!$A384:$AN384,MATCH(Lists!$B$6,Requests!$A$1:$AN$1,0))&amp;""),"")</f>
        <v/>
      </c>
      <c r="L384" s="26">
        <f>IFERROR(TRIM(INDEX(Requests!$A384:$AN384,MATCH(Lists!$B$7,Requests!$A$1:$AN$1,0))&amp;""),"")</f>
        <v/>
      </c>
      <c r="M384" s="26">
        <f>IFERROR(TRIM(INDEX(Requests!$A384:$AN384,MATCH(Lists!$B$8,Requests!$A$1:$AN$1,0))&amp;""),"")</f>
        <v/>
      </c>
      <c r="N384" s="26">
        <f>IFERROR(TRIM(INDEX(Requests!$A384:$AN384,MATCH(Lists!$B$9,Requests!$A$1:$AN$1,0))&amp;""),"")</f>
        <v/>
      </c>
      <c r="O384" s="26">
        <f>IFERROR(TRIM(INDEX(Requests!$A384:$AN384,MATCH(Lists!$B$11,Requests!$A$1:$AN$1,0))&amp;""),"")</f>
        <v/>
      </c>
      <c r="P384" s="26">
        <f>IFERROR(TRIM(INDEX(Requests!$A384:$AN384,MATCH(Lists!$B$10,Requests!$A$1:$AN$1,0))&amp;""),"")</f>
        <v/>
      </c>
      <c r="Q384" s="29">
        <f>IF($A384="","",IFERROR(N(INDEX('Your rates'!$C$6:$C$11,MATCH($J384,'Your rates'!$B$6:$B$11,0))),0))</f>
        <v/>
      </c>
      <c r="R384" s="29">
        <f>IF($A384="","",IFERROR(N(INDEX('Your rates'!$C$12:$C$17,MATCH($K384,'Your rates'!$B$12:$B$17,0))),0))</f>
        <v/>
      </c>
      <c r="S384" s="30">
        <f>IF($A384="","",IFERROR(IF(INDEX('Your rates'!$C$18:$C$21,MATCH($M384,'Your rates'!$B$18:$B$21,0))&amp;""="",1,INDEX('Your rates'!$C$18:$C$21,MATCH($M384,'Your rates'!$B$18:$B$21,0))),1))</f>
        <v/>
      </c>
      <c r="T384" s="30">
        <f>IF($A384="","",IFERROR(IF(INDEX('Your rates'!$C$22:$C$25,MATCH($N384,'Your rates'!$B$22:$B$25,0))&amp;""="",1,INDEX('Your rates'!$C$22:$C$25,MATCH($N384,'Your rates'!$B$22:$B$25,0))),1))</f>
        <v/>
      </c>
      <c r="U384" s="30">
        <f>IF($A384="","",IFERROR(IF(INDEX('Your rates'!$C$26:$C$30,MATCH($O384,'Your rates'!$B$26:$B$30,0))&amp;""="",1,INDEX('Your rates'!$C$26:$C$30,MATCH($O384,'Your rates'!$B$26:$B$30,0))),1))</f>
        <v/>
      </c>
      <c r="V384" s="29">
        <f>IF($A384="","",SUMPRODUCT(ISNUMBER(SEARCH('Your rates'!$B$31:$B$36,$P384))*'Your rates'!$C$31:$C$36))</f>
        <v/>
      </c>
    </row>
    <row r="385">
      <c r="A385" s="26">
        <f>IFERROR(TRIM(INDEX(Requests!$A385:$AN385,MATCH(Lists!$B$2,Requests!$A$1:$AN$1,0))&amp;""),"")</f>
        <v/>
      </c>
      <c r="B385" s="26">
        <f>IFERROR(TRIM(INDEX(Requests!$A385:$AN385,MATCH(Lists!$B$3,Requests!$A$1:$AN$1,0))&amp;""),"")</f>
        <v/>
      </c>
      <c r="C385" s="27">
        <f>IF(OR($A385="",$J385="",$K385="",$M385="",$N385="",'Your rates'!$C$5=""),"",ROUND(MAX(N('Your rates'!$C$37),('Your rates'!$C$5+$Q385+$R385)*$S385*$T385*$U385+$V385),2))</f>
        <v/>
      </c>
      <c r="D385" s="27">
        <f>IF(OR($C385="",N('Your rates'!$C$38)=0),"",ROUND($C385*'Your rates'!$C$38,2))</f>
        <v/>
      </c>
      <c r="E385" s="28">
        <f>IF($A385="","",MID(IF($I385=Lists!$B$13,", office or commercial space","")&amp;IF($L385=Lists!$B$14,", size not sure","")&amp;IF($M385=Lists!$B$15,", not cleaned in a while",""),3,200))</f>
        <v/>
      </c>
      <c r="F385" s="28">
        <f>IF($A385="","",MID(IF($J385="",", bedrooms","")&amp;IF($K385="",", bathrooms","")&amp;IF($M385="",", condition","")&amp;IF($N385="",", which clean","")&amp;IF($O385="",", how often",""),3,200))</f>
        <v/>
      </c>
      <c r="G385" s="28">
        <f>IF($A385="","",MID(IF('Your rates'!$C$5="",", base price","")&amp;IF(AND($J385&lt;&gt;"",IFERROR(INDEX('Your rates'!$C$6:$C$11,MATCH($J385,'Your rates'!$B$6:$B$11,0))&amp;"","")=""),", bedrooms","")&amp;IF(AND($K385&lt;&gt;"",IFERROR(INDEX('Your rates'!$C$12:$C$17,MATCH($K385,'Your rates'!$B$12:$B$17,0))&amp;"","")=""),", bathrooms","")&amp;IF(AND($M385&lt;&gt;"",IFERROR(INDEX('Your rates'!$C$18:$C$21,MATCH($M385,'Your rates'!$B$18:$B$21,0))&amp;"","")=""),", condition","")&amp;IF(AND($N385&lt;&gt;"",IFERROR(INDEX('Your rates'!$C$22:$C$25,MATCH($N385,'Your rates'!$B$22:$B$25,0))&amp;"","")=""),", type of clean","")&amp;IF(AND($O385&lt;&gt;"",IFERROR(INDEX('Your rates'!$C$26:$C$30,MATCH($O385,'Your rates'!$B$26:$B$30,0))&amp;"","")=""),", how often",""),3,200))</f>
        <v/>
      </c>
      <c r="H385" s="28">
        <f>IF($A385="","",IF($P385="","",IF(LEN($P385)-LEN(SUBSTITUTE($P385,",",""))+1&gt;SUMPRODUCT(ISNUMBER(SEARCH('Your rates'!$B$31:$B$36,$P385))*1),"Extra not on your list","")))</f>
        <v/>
      </c>
      <c r="I385" s="26">
        <f>IFERROR(TRIM(INDEX(Requests!$A385:$AN385,MATCH(Lists!$B$4,Requests!$A$1:$AN$1,0))&amp;""),"")</f>
        <v/>
      </c>
      <c r="J385" s="26">
        <f>IFERROR(TRIM(INDEX(Requests!$A385:$AN385,MATCH(Lists!$B$5,Requests!$A$1:$AN$1,0))&amp;""),"")</f>
        <v/>
      </c>
      <c r="K385" s="26">
        <f>IFERROR(TRIM(INDEX(Requests!$A385:$AN385,MATCH(Lists!$B$6,Requests!$A$1:$AN$1,0))&amp;""),"")</f>
        <v/>
      </c>
      <c r="L385" s="26">
        <f>IFERROR(TRIM(INDEX(Requests!$A385:$AN385,MATCH(Lists!$B$7,Requests!$A$1:$AN$1,0))&amp;""),"")</f>
        <v/>
      </c>
      <c r="M385" s="26">
        <f>IFERROR(TRIM(INDEX(Requests!$A385:$AN385,MATCH(Lists!$B$8,Requests!$A$1:$AN$1,0))&amp;""),"")</f>
        <v/>
      </c>
      <c r="N385" s="26">
        <f>IFERROR(TRIM(INDEX(Requests!$A385:$AN385,MATCH(Lists!$B$9,Requests!$A$1:$AN$1,0))&amp;""),"")</f>
        <v/>
      </c>
      <c r="O385" s="26">
        <f>IFERROR(TRIM(INDEX(Requests!$A385:$AN385,MATCH(Lists!$B$11,Requests!$A$1:$AN$1,0))&amp;""),"")</f>
        <v/>
      </c>
      <c r="P385" s="26">
        <f>IFERROR(TRIM(INDEX(Requests!$A385:$AN385,MATCH(Lists!$B$10,Requests!$A$1:$AN$1,0))&amp;""),"")</f>
        <v/>
      </c>
      <c r="Q385" s="29">
        <f>IF($A385="","",IFERROR(N(INDEX('Your rates'!$C$6:$C$11,MATCH($J385,'Your rates'!$B$6:$B$11,0))),0))</f>
        <v/>
      </c>
      <c r="R385" s="29">
        <f>IF($A385="","",IFERROR(N(INDEX('Your rates'!$C$12:$C$17,MATCH($K385,'Your rates'!$B$12:$B$17,0))),0))</f>
        <v/>
      </c>
      <c r="S385" s="30">
        <f>IF($A385="","",IFERROR(IF(INDEX('Your rates'!$C$18:$C$21,MATCH($M385,'Your rates'!$B$18:$B$21,0))&amp;""="",1,INDEX('Your rates'!$C$18:$C$21,MATCH($M385,'Your rates'!$B$18:$B$21,0))),1))</f>
        <v/>
      </c>
      <c r="T385" s="30">
        <f>IF($A385="","",IFERROR(IF(INDEX('Your rates'!$C$22:$C$25,MATCH($N385,'Your rates'!$B$22:$B$25,0))&amp;""="",1,INDEX('Your rates'!$C$22:$C$25,MATCH($N385,'Your rates'!$B$22:$B$25,0))),1))</f>
        <v/>
      </c>
      <c r="U385" s="30">
        <f>IF($A385="","",IFERROR(IF(INDEX('Your rates'!$C$26:$C$30,MATCH($O385,'Your rates'!$B$26:$B$30,0))&amp;""="",1,INDEX('Your rates'!$C$26:$C$30,MATCH($O385,'Your rates'!$B$26:$B$30,0))),1))</f>
        <v/>
      </c>
      <c r="V385" s="29">
        <f>IF($A385="","",SUMPRODUCT(ISNUMBER(SEARCH('Your rates'!$B$31:$B$36,$P385))*'Your rates'!$C$31:$C$36))</f>
        <v/>
      </c>
    </row>
    <row r="386">
      <c r="A386" s="26">
        <f>IFERROR(TRIM(INDEX(Requests!$A386:$AN386,MATCH(Lists!$B$2,Requests!$A$1:$AN$1,0))&amp;""),"")</f>
        <v/>
      </c>
      <c r="B386" s="26">
        <f>IFERROR(TRIM(INDEX(Requests!$A386:$AN386,MATCH(Lists!$B$3,Requests!$A$1:$AN$1,0))&amp;""),"")</f>
        <v/>
      </c>
      <c r="C386" s="27">
        <f>IF(OR($A386="",$J386="",$K386="",$M386="",$N386="",'Your rates'!$C$5=""),"",ROUND(MAX(N('Your rates'!$C$37),('Your rates'!$C$5+$Q386+$R386)*$S386*$T386*$U386+$V386),2))</f>
        <v/>
      </c>
      <c r="D386" s="27">
        <f>IF(OR($C386="",N('Your rates'!$C$38)=0),"",ROUND($C386*'Your rates'!$C$38,2))</f>
        <v/>
      </c>
      <c r="E386" s="28">
        <f>IF($A386="","",MID(IF($I386=Lists!$B$13,", office or commercial space","")&amp;IF($L386=Lists!$B$14,", size not sure","")&amp;IF($M386=Lists!$B$15,", not cleaned in a while",""),3,200))</f>
        <v/>
      </c>
      <c r="F386" s="28">
        <f>IF($A386="","",MID(IF($J386="",", bedrooms","")&amp;IF($K386="",", bathrooms","")&amp;IF($M386="",", condition","")&amp;IF($N386="",", which clean","")&amp;IF($O386="",", how often",""),3,200))</f>
        <v/>
      </c>
      <c r="G386" s="28">
        <f>IF($A386="","",MID(IF('Your rates'!$C$5="",", base price","")&amp;IF(AND($J386&lt;&gt;"",IFERROR(INDEX('Your rates'!$C$6:$C$11,MATCH($J386,'Your rates'!$B$6:$B$11,0))&amp;"","")=""),", bedrooms","")&amp;IF(AND($K386&lt;&gt;"",IFERROR(INDEX('Your rates'!$C$12:$C$17,MATCH($K386,'Your rates'!$B$12:$B$17,0))&amp;"","")=""),", bathrooms","")&amp;IF(AND($M386&lt;&gt;"",IFERROR(INDEX('Your rates'!$C$18:$C$21,MATCH($M386,'Your rates'!$B$18:$B$21,0))&amp;"","")=""),", condition","")&amp;IF(AND($N386&lt;&gt;"",IFERROR(INDEX('Your rates'!$C$22:$C$25,MATCH($N386,'Your rates'!$B$22:$B$25,0))&amp;"","")=""),", type of clean","")&amp;IF(AND($O386&lt;&gt;"",IFERROR(INDEX('Your rates'!$C$26:$C$30,MATCH($O386,'Your rates'!$B$26:$B$30,0))&amp;"","")=""),", how often",""),3,200))</f>
        <v/>
      </c>
      <c r="H386" s="28">
        <f>IF($A386="","",IF($P386="","",IF(LEN($P386)-LEN(SUBSTITUTE($P386,",",""))+1&gt;SUMPRODUCT(ISNUMBER(SEARCH('Your rates'!$B$31:$B$36,$P386))*1),"Extra not on your list","")))</f>
        <v/>
      </c>
      <c r="I386" s="26">
        <f>IFERROR(TRIM(INDEX(Requests!$A386:$AN386,MATCH(Lists!$B$4,Requests!$A$1:$AN$1,0))&amp;""),"")</f>
        <v/>
      </c>
      <c r="J386" s="26">
        <f>IFERROR(TRIM(INDEX(Requests!$A386:$AN386,MATCH(Lists!$B$5,Requests!$A$1:$AN$1,0))&amp;""),"")</f>
        <v/>
      </c>
      <c r="K386" s="26">
        <f>IFERROR(TRIM(INDEX(Requests!$A386:$AN386,MATCH(Lists!$B$6,Requests!$A$1:$AN$1,0))&amp;""),"")</f>
        <v/>
      </c>
      <c r="L386" s="26">
        <f>IFERROR(TRIM(INDEX(Requests!$A386:$AN386,MATCH(Lists!$B$7,Requests!$A$1:$AN$1,0))&amp;""),"")</f>
        <v/>
      </c>
      <c r="M386" s="26">
        <f>IFERROR(TRIM(INDEX(Requests!$A386:$AN386,MATCH(Lists!$B$8,Requests!$A$1:$AN$1,0))&amp;""),"")</f>
        <v/>
      </c>
      <c r="N386" s="26">
        <f>IFERROR(TRIM(INDEX(Requests!$A386:$AN386,MATCH(Lists!$B$9,Requests!$A$1:$AN$1,0))&amp;""),"")</f>
        <v/>
      </c>
      <c r="O386" s="26">
        <f>IFERROR(TRIM(INDEX(Requests!$A386:$AN386,MATCH(Lists!$B$11,Requests!$A$1:$AN$1,0))&amp;""),"")</f>
        <v/>
      </c>
      <c r="P386" s="26">
        <f>IFERROR(TRIM(INDEX(Requests!$A386:$AN386,MATCH(Lists!$B$10,Requests!$A$1:$AN$1,0))&amp;""),"")</f>
        <v/>
      </c>
      <c r="Q386" s="29">
        <f>IF($A386="","",IFERROR(N(INDEX('Your rates'!$C$6:$C$11,MATCH($J386,'Your rates'!$B$6:$B$11,0))),0))</f>
        <v/>
      </c>
      <c r="R386" s="29">
        <f>IF($A386="","",IFERROR(N(INDEX('Your rates'!$C$12:$C$17,MATCH($K386,'Your rates'!$B$12:$B$17,0))),0))</f>
        <v/>
      </c>
      <c r="S386" s="30">
        <f>IF($A386="","",IFERROR(IF(INDEX('Your rates'!$C$18:$C$21,MATCH($M386,'Your rates'!$B$18:$B$21,0))&amp;""="",1,INDEX('Your rates'!$C$18:$C$21,MATCH($M386,'Your rates'!$B$18:$B$21,0))),1))</f>
        <v/>
      </c>
      <c r="T386" s="30">
        <f>IF($A386="","",IFERROR(IF(INDEX('Your rates'!$C$22:$C$25,MATCH($N386,'Your rates'!$B$22:$B$25,0))&amp;""="",1,INDEX('Your rates'!$C$22:$C$25,MATCH($N386,'Your rates'!$B$22:$B$25,0))),1))</f>
        <v/>
      </c>
      <c r="U386" s="30">
        <f>IF($A386="","",IFERROR(IF(INDEX('Your rates'!$C$26:$C$30,MATCH($O386,'Your rates'!$B$26:$B$30,0))&amp;""="",1,INDEX('Your rates'!$C$26:$C$30,MATCH($O386,'Your rates'!$B$26:$B$30,0))),1))</f>
        <v/>
      </c>
      <c r="V386" s="29">
        <f>IF($A386="","",SUMPRODUCT(ISNUMBER(SEARCH('Your rates'!$B$31:$B$36,$P386))*'Your rates'!$C$31:$C$36))</f>
        <v/>
      </c>
    </row>
    <row r="387">
      <c r="A387" s="26">
        <f>IFERROR(TRIM(INDEX(Requests!$A387:$AN387,MATCH(Lists!$B$2,Requests!$A$1:$AN$1,0))&amp;""),"")</f>
        <v/>
      </c>
      <c r="B387" s="26">
        <f>IFERROR(TRIM(INDEX(Requests!$A387:$AN387,MATCH(Lists!$B$3,Requests!$A$1:$AN$1,0))&amp;""),"")</f>
        <v/>
      </c>
      <c r="C387" s="27">
        <f>IF(OR($A387="",$J387="",$K387="",$M387="",$N387="",'Your rates'!$C$5=""),"",ROUND(MAX(N('Your rates'!$C$37),('Your rates'!$C$5+$Q387+$R387)*$S387*$T387*$U387+$V387),2))</f>
        <v/>
      </c>
      <c r="D387" s="27">
        <f>IF(OR($C387="",N('Your rates'!$C$38)=0),"",ROUND($C387*'Your rates'!$C$38,2))</f>
        <v/>
      </c>
      <c r="E387" s="28">
        <f>IF($A387="","",MID(IF($I387=Lists!$B$13,", office or commercial space","")&amp;IF($L387=Lists!$B$14,", size not sure","")&amp;IF($M387=Lists!$B$15,", not cleaned in a while",""),3,200))</f>
        <v/>
      </c>
      <c r="F387" s="28">
        <f>IF($A387="","",MID(IF($J387="",", bedrooms","")&amp;IF($K387="",", bathrooms","")&amp;IF($M387="",", condition","")&amp;IF($N387="",", which clean","")&amp;IF($O387="",", how often",""),3,200))</f>
        <v/>
      </c>
      <c r="G387" s="28">
        <f>IF($A387="","",MID(IF('Your rates'!$C$5="",", base price","")&amp;IF(AND($J387&lt;&gt;"",IFERROR(INDEX('Your rates'!$C$6:$C$11,MATCH($J387,'Your rates'!$B$6:$B$11,0))&amp;"","")=""),", bedrooms","")&amp;IF(AND($K387&lt;&gt;"",IFERROR(INDEX('Your rates'!$C$12:$C$17,MATCH($K387,'Your rates'!$B$12:$B$17,0))&amp;"","")=""),", bathrooms","")&amp;IF(AND($M387&lt;&gt;"",IFERROR(INDEX('Your rates'!$C$18:$C$21,MATCH($M387,'Your rates'!$B$18:$B$21,0))&amp;"","")=""),", condition","")&amp;IF(AND($N387&lt;&gt;"",IFERROR(INDEX('Your rates'!$C$22:$C$25,MATCH($N387,'Your rates'!$B$22:$B$25,0))&amp;"","")=""),", type of clean","")&amp;IF(AND($O387&lt;&gt;"",IFERROR(INDEX('Your rates'!$C$26:$C$30,MATCH($O387,'Your rates'!$B$26:$B$30,0))&amp;"","")=""),", how often",""),3,200))</f>
        <v/>
      </c>
      <c r="H387" s="28">
        <f>IF($A387="","",IF($P387="","",IF(LEN($P387)-LEN(SUBSTITUTE($P387,",",""))+1&gt;SUMPRODUCT(ISNUMBER(SEARCH('Your rates'!$B$31:$B$36,$P387))*1),"Extra not on your list","")))</f>
        <v/>
      </c>
      <c r="I387" s="26">
        <f>IFERROR(TRIM(INDEX(Requests!$A387:$AN387,MATCH(Lists!$B$4,Requests!$A$1:$AN$1,0))&amp;""),"")</f>
        <v/>
      </c>
      <c r="J387" s="26">
        <f>IFERROR(TRIM(INDEX(Requests!$A387:$AN387,MATCH(Lists!$B$5,Requests!$A$1:$AN$1,0))&amp;""),"")</f>
        <v/>
      </c>
      <c r="K387" s="26">
        <f>IFERROR(TRIM(INDEX(Requests!$A387:$AN387,MATCH(Lists!$B$6,Requests!$A$1:$AN$1,0))&amp;""),"")</f>
        <v/>
      </c>
      <c r="L387" s="26">
        <f>IFERROR(TRIM(INDEX(Requests!$A387:$AN387,MATCH(Lists!$B$7,Requests!$A$1:$AN$1,0))&amp;""),"")</f>
        <v/>
      </c>
      <c r="M387" s="26">
        <f>IFERROR(TRIM(INDEX(Requests!$A387:$AN387,MATCH(Lists!$B$8,Requests!$A$1:$AN$1,0))&amp;""),"")</f>
        <v/>
      </c>
      <c r="N387" s="26">
        <f>IFERROR(TRIM(INDEX(Requests!$A387:$AN387,MATCH(Lists!$B$9,Requests!$A$1:$AN$1,0))&amp;""),"")</f>
        <v/>
      </c>
      <c r="O387" s="26">
        <f>IFERROR(TRIM(INDEX(Requests!$A387:$AN387,MATCH(Lists!$B$11,Requests!$A$1:$AN$1,0))&amp;""),"")</f>
        <v/>
      </c>
      <c r="P387" s="26">
        <f>IFERROR(TRIM(INDEX(Requests!$A387:$AN387,MATCH(Lists!$B$10,Requests!$A$1:$AN$1,0))&amp;""),"")</f>
        <v/>
      </c>
      <c r="Q387" s="29">
        <f>IF($A387="","",IFERROR(N(INDEX('Your rates'!$C$6:$C$11,MATCH($J387,'Your rates'!$B$6:$B$11,0))),0))</f>
        <v/>
      </c>
      <c r="R387" s="29">
        <f>IF($A387="","",IFERROR(N(INDEX('Your rates'!$C$12:$C$17,MATCH($K387,'Your rates'!$B$12:$B$17,0))),0))</f>
        <v/>
      </c>
      <c r="S387" s="30">
        <f>IF($A387="","",IFERROR(IF(INDEX('Your rates'!$C$18:$C$21,MATCH($M387,'Your rates'!$B$18:$B$21,0))&amp;""="",1,INDEX('Your rates'!$C$18:$C$21,MATCH($M387,'Your rates'!$B$18:$B$21,0))),1))</f>
        <v/>
      </c>
      <c r="T387" s="30">
        <f>IF($A387="","",IFERROR(IF(INDEX('Your rates'!$C$22:$C$25,MATCH($N387,'Your rates'!$B$22:$B$25,0))&amp;""="",1,INDEX('Your rates'!$C$22:$C$25,MATCH($N387,'Your rates'!$B$22:$B$25,0))),1))</f>
        <v/>
      </c>
      <c r="U387" s="30">
        <f>IF($A387="","",IFERROR(IF(INDEX('Your rates'!$C$26:$C$30,MATCH($O387,'Your rates'!$B$26:$B$30,0))&amp;""="",1,INDEX('Your rates'!$C$26:$C$30,MATCH($O387,'Your rates'!$B$26:$B$30,0))),1))</f>
        <v/>
      </c>
      <c r="V387" s="29">
        <f>IF($A387="","",SUMPRODUCT(ISNUMBER(SEARCH('Your rates'!$B$31:$B$36,$P387))*'Your rates'!$C$31:$C$36))</f>
        <v/>
      </c>
    </row>
    <row r="388">
      <c r="A388" s="26">
        <f>IFERROR(TRIM(INDEX(Requests!$A388:$AN388,MATCH(Lists!$B$2,Requests!$A$1:$AN$1,0))&amp;""),"")</f>
        <v/>
      </c>
      <c r="B388" s="26">
        <f>IFERROR(TRIM(INDEX(Requests!$A388:$AN388,MATCH(Lists!$B$3,Requests!$A$1:$AN$1,0))&amp;""),"")</f>
        <v/>
      </c>
      <c r="C388" s="27">
        <f>IF(OR($A388="",$J388="",$K388="",$M388="",$N388="",'Your rates'!$C$5=""),"",ROUND(MAX(N('Your rates'!$C$37),('Your rates'!$C$5+$Q388+$R388)*$S388*$T388*$U388+$V388),2))</f>
        <v/>
      </c>
      <c r="D388" s="27">
        <f>IF(OR($C388="",N('Your rates'!$C$38)=0),"",ROUND($C388*'Your rates'!$C$38,2))</f>
        <v/>
      </c>
      <c r="E388" s="28">
        <f>IF($A388="","",MID(IF($I388=Lists!$B$13,", office or commercial space","")&amp;IF($L388=Lists!$B$14,", size not sure","")&amp;IF($M388=Lists!$B$15,", not cleaned in a while",""),3,200))</f>
        <v/>
      </c>
      <c r="F388" s="28">
        <f>IF($A388="","",MID(IF($J388="",", bedrooms","")&amp;IF($K388="",", bathrooms","")&amp;IF($M388="",", condition","")&amp;IF($N388="",", which clean","")&amp;IF($O388="",", how often",""),3,200))</f>
        <v/>
      </c>
      <c r="G388" s="28">
        <f>IF($A388="","",MID(IF('Your rates'!$C$5="",", base price","")&amp;IF(AND($J388&lt;&gt;"",IFERROR(INDEX('Your rates'!$C$6:$C$11,MATCH($J388,'Your rates'!$B$6:$B$11,0))&amp;"","")=""),", bedrooms","")&amp;IF(AND($K388&lt;&gt;"",IFERROR(INDEX('Your rates'!$C$12:$C$17,MATCH($K388,'Your rates'!$B$12:$B$17,0))&amp;"","")=""),", bathrooms","")&amp;IF(AND($M388&lt;&gt;"",IFERROR(INDEX('Your rates'!$C$18:$C$21,MATCH($M388,'Your rates'!$B$18:$B$21,0))&amp;"","")=""),", condition","")&amp;IF(AND($N388&lt;&gt;"",IFERROR(INDEX('Your rates'!$C$22:$C$25,MATCH($N388,'Your rates'!$B$22:$B$25,0))&amp;"","")=""),", type of clean","")&amp;IF(AND($O388&lt;&gt;"",IFERROR(INDEX('Your rates'!$C$26:$C$30,MATCH($O388,'Your rates'!$B$26:$B$30,0))&amp;"","")=""),", how often",""),3,200))</f>
        <v/>
      </c>
      <c r="H388" s="28">
        <f>IF($A388="","",IF($P388="","",IF(LEN($P388)-LEN(SUBSTITUTE($P388,",",""))+1&gt;SUMPRODUCT(ISNUMBER(SEARCH('Your rates'!$B$31:$B$36,$P388))*1),"Extra not on your list","")))</f>
        <v/>
      </c>
      <c r="I388" s="26">
        <f>IFERROR(TRIM(INDEX(Requests!$A388:$AN388,MATCH(Lists!$B$4,Requests!$A$1:$AN$1,0))&amp;""),"")</f>
        <v/>
      </c>
      <c r="J388" s="26">
        <f>IFERROR(TRIM(INDEX(Requests!$A388:$AN388,MATCH(Lists!$B$5,Requests!$A$1:$AN$1,0))&amp;""),"")</f>
        <v/>
      </c>
      <c r="K388" s="26">
        <f>IFERROR(TRIM(INDEX(Requests!$A388:$AN388,MATCH(Lists!$B$6,Requests!$A$1:$AN$1,0))&amp;""),"")</f>
        <v/>
      </c>
      <c r="L388" s="26">
        <f>IFERROR(TRIM(INDEX(Requests!$A388:$AN388,MATCH(Lists!$B$7,Requests!$A$1:$AN$1,0))&amp;""),"")</f>
        <v/>
      </c>
      <c r="M388" s="26">
        <f>IFERROR(TRIM(INDEX(Requests!$A388:$AN388,MATCH(Lists!$B$8,Requests!$A$1:$AN$1,0))&amp;""),"")</f>
        <v/>
      </c>
      <c r="N388" s="26">
        <f>IFERROR(TRIM(INDEX(Requests!$A388:$AN388,MATCH(Lists!$B$9,Requests!$A$1:$AN$1,0))&amp;""),"")</f>
        <v/>
      </c>
      <c r="O388" s="26">
        <f>IFERROR(TRIM(INDEX(Requests!$A388:$AN388,MATCH(Lists!$B$11,Requests!$A$1:$AN$1,0))&amp;""),"")</f>
        <v/>
      </c>
      <c r="P388" s="26">
        <f>IFERROR(TRIM(INDEX(Requests!$A388:$AN388,MATCH(Lists!$B$10,Requests!$A$1:$AN$1,0))&amp;""),"")</f>
        <v/>
      </c>
      <c r="Q388" s="29">
        <f>IF($A388="","",IFERROR(N(INDEX('Your rates'!$C$6:$C$11,MATCH($J388,'Your rates'!$B$6:$B$11,0))),0))</f>
        <v/>
      </c>
      <c r="R388" s="29">
        <f>IF($A388="","",IFERROR(N(INDEX('Your rates'!$C$12:$C$17,MATCH($K388,'Your rates'!$B$12:$B$17,0))),0))</f>
        <v/>
      </c>
      <c r="S388" s="30">
        <f>IF($A388="","",IFERROR(IF(INDEX('Your rates'!$C$18:$C$21,MATCH($M388,'Your rates'!$B$18:$B$21,0))&amp;""="",1,INDEX('Your rates'!$C$18:$C$21,MATCH($M388,'Your rates'!$B$18:$B$21,0))),1))</f>
        <v/>
      </c>
      <c r="T388" s="30">
        <f>IF($A388="","",IFERROR(IF(INDEX('Your rates'!$C$22:$C$25,MATCH($N388,'Your rates'!$B$22:$B$25,0))&amp;""="",1,INDEX('Your rates'!$C$22:$C$25,MATCH($N388,'Your rates'!$B$22:$B$25,0))),1))</f>
        <v/>
      </c>
      <c r="U388" s="30">
        <f>IF($A388="","",IFERROR(IF(INDEX('Your rates'!$C$26:$C$30,MATCH($O388,'Your rates'!$B$26:$B$30,0))&amp;""="",1,INDEX('Your rates'!$C$26:$C$30,MATCH($O388,'Your rates'!$B$26:$B$30,0))),1))</f>
        <v/>
      </c>
      <c r="V388" s="29">
        <f>IF($A388="","",SUMPRODUCT(ISNUMBER(SEARCH('Your rates'!$B$31:$B$36,$P388))*'Your rates'!$C$31:$C$36))</f>
        <v/>
      </c>
    </row>
    <row r="389">
      <c r="A389" s="26">
        <f>IFERROR(TRIM(INDEX(Requests!$A389:$AN389,MATCH(Lists!$B$2,Requests!$A$1:$AN$1,0))&amp;""),"")</f>
        <v/>
      </c>
      <c r="B389" s="26">
        <f>IFERROR(TRIM(INDEX(Requests!$A389:$AN389,MATCH(Lists!$B$3,Requests!$A$1:$AN$1,0))&amp;""),"")</f>
        <v/>
      </c>
      <c r="C389" s="27">
        <f>IF(OR($A389="",$J389="",$K389="",$M389="",$N389="",'Your rates'!$C$5=""),"",ROUND(MAX(N('Your rates'!$C$37),('Your rates'!$C$5+$Q389+$R389)*$S389*$T389*$U389+$V389),2))</f>
        <v/>
      </c>
      <c r="D389" s="27">
        <f>IF(OR($C389="",N('Your rates'!$C$38)=0),"",ROUND($C389*'Your rates'!$C$38,2))</f>
        <v/>
      </c>
      <c r="E389" s="28">
        <f>IF($A389="","",MID(IF($I389=Lists!$B$13,", office or commercial space","")&amp;IF($L389=Lists!$B$14,", size not sure","")&amp;IF($M389=Lists!$B$15,", not cleaned in a while",""),3,200))</f>
        <v/>
      </c>
      <c r="F389" s="28">
        <f>IF($A389="","",MID(IF($J389="",", bedrooms","")&amp;IF($K389="",", bathrooms","")&amp;IF($M389="",", condition","")&amp;IF($N389="",", which clean","")&amp;IF($O389="",", how often",""),3,200))</f>
        <v/>
      </c>
      <c r="G389" s="28">
        <f>IF($A389="","",MID(IF('Your rates'!$C$5="",", base price","")&amp;IF(AND($J389&lt;&gt;"",IFERROR(INDEX('Your rates'!$C$6:$C$11,MATCH($J389,'Your rates'!$B$6:$B$11,0))&amp;"","")=""),", bedrooms","")&amp;IF(AND($K389&lt;&gt;"",IFERROR(INDEX('Your rates'!$C$12:$C$17,MATCH($K389,'Your rates'!$B$12:$B$17,0))&amp;"","")=""),", bathrooms","")&amp;IF(AND($M389&lt;&gt;"",IFERROR(INDEX('Your rates'!$C$18:$C$21,MATCH($M389,'Your rates'!$B$18:$B$21,0))&amp;"","")=""),", condition","")&amp;IF(AND($N389&lt;&gt;"",IFERROR(INDEX('Your rates'!$C$22:$C$25,MATCH($N389,'Your rates'!$B$22:$B$25,0))&amp;"","")=""),", type of clean","")&amp;IF(AND($O389&lt;&gt;"",IFERROR(INDEX('Your rates'!$C$26:$C$30,MATCH($O389,'Your rates'!$B$26:$B$30,0))&amp;"","")=""),", how often",""),3,200))</f>
        <v/>
      </c>
      <c r="H389" s="28">
        <f>IF($A389="","",IF($P389="","",IF(LEN($P389)-LEN(SUBSTITUTE($P389,",",""))+1&gt;SUMPRODUCT(ISNUMBER(SEARCH('Your rates'!$B$31:$B$36,$P389))*1),"Extra not on your list","")))</f>
        <v/>
      </c>
      <c r="I389" s="26">
        <f>IFERROR(TRIM(INDEX(Requests!$A389:$AN389,MATCH(Lists!$B$4,Requests!$A$1:$AN$1,0))&amp;""),"")</f>
        <v/>
      </c>
      <c r="J389" s="26">
        <f>IFERROR(TRIM(INDEX(Requests!$A389:$AN389,MATCH(Lists!$B$5,Requests!$A$1:$AN$1,0))&amp;""),"")</f>
        <v/>
      </c>
      <c r="K389" s="26">
        <f>IFERROR(TRIM(INDEX(Requests!$A389:$AN389,MATCH(Lists!$B$6,Requests!$A$1:$AN$1,0))&amp;""),"")</f>
        <v/>
      </c>
      <c r="L389" s="26">
        <f>IFERROR(TRIM(INDEX(Requests!$A389:$AN389,MATCH(Lists!$B$7,Requests!$A$1:$AN$1,0))&amp;""),"")</f>
        <v/>
      </c>
      <c r="M389" s="26">
        <f>IFERROR(TRIM(INDEX(Requests!$A389:$AN389,MATCH(Lists!$B$8,Requests!$A$1:$AN$1,0))&amp;""),"")</f>
        <v/>
      </c>
      <c r="N389" s="26">
        <f>IFERROR(TRIM(INDEX(Requests!$A389:$AN389,MATCH(Lists!$B$9,Requests!$A$1:$AN$1,0))&amp;""),"")</f>
        <v/>
      </c>
      <c r="O389" s="26">
        <f>IFERROR(TRIM(INDEX(Requests!$A389:$AN389,MATCH(Lists!$B$11,Requests!$A$1:$AN$1,0))&amp;""),"")</f>
        <v/>
      </c>
      <c r="P389" s="26">
        <f>IFERROR(TRIM(INDEX(Requests!$A389:$AN389,MATCH(Lists!$B$10,Requests!$A$1:$AN$1,0))&amp;""),"")</f>
        <v/>
      </c>
      <c r="Q389" s="29">
        <f>IF($A389="","",IFERROR(N(INDEX('Your rates'!$C$6:$C$11,MATCH($J389,'Your rates'!$B$6:$B$11,0))),0))</f>
        <v/>
      </c>
      <c r="R389" s="29">
        <f>IF($A389="","",IFERROR(N(INDEX('Your rates'!$C$12:$C$17,MATCH($K389,'Your rates'!$B$12:$B$17,0))),0))</f>
        <v/>
      </c>
      <c r="S389" s="30">
        <f>IF($A389="","",IFERROR(IF(INDEX('Your rates'!$C$18:$C$21,MATCH($M389,'Your rates'!$B$18:$B$21,0))&amp;""="",1,INDEX('Your rates'!$C$18:$C$21,MATCH($M389,'Your rates'!$B$18:$B$21,0))),1))</f>
        <v/>
      </c>
      <c r="T389" s="30">
        <f>IF($A389="","",IFERROR(IF(INDEX('Your rates'!$C$22:$C$25,MATCH($N389,'Your rates'!$B$22:$B$25,0))&amp;""="",1,INDEX('Your rates'!$C$22:$C$25,MATCH($N389,'Your rates'!$B$22:$B$25,0))),1))</f>
        <v/>
      </c>
      <c r="U389" s="30">
        <f>IF($A389="","",IFERROR(IF(INDEX('Your rates'!$C$26:$C$30,MATCH($O389,'Your rates'!$B$26:$B$30,0))&amp;""="",1,INDEX('Your rates'!$C$26:$C$30,MATCH($O389,'Your rates'!$B$26:$B$30,0))),1))</f>
        <v/>
      </c>
      <c r="V389" s="29">
        <f>IF($A389="","",SUMPRODUCT(ISNUMBER(SEARCH('Your rates'!$B$31:$B$36,$P389))*'Your rates'!$C$31:$C$36))</f>
        <v/>
      </c>
    </row>
    <row r="390">
      <c r="A390" s="26">
        <f>IFERROR(TRIM(INDEX(Requests!$A390:$AN390,MATCH(Lists!$B$2,Requests!$A$1:$AN$1,0))&amp;""),"")</f>
        <v/>
      </c>
      <c r="B390" s="26">
        <f>IFERROR(TRIM(INDEX(Requests!$A390:$AN390,MATCH(Lists!$B$3,Requests!$A$1:$AN$1,0))&amp;""),"")</f>
        <v/>
      </c>
      <c r="C390" s="27">
        <f>IF(OR($A390="",$J390="",$K390="",$M390="",$N390="",'Your rates'!$C$5=""),"",ROUND(MAX(N('Your rates'!$C$37),('Your rates'!$C$5+$Q390+$R390)*$S390*$T390*$U390+$V390),2))</f>
        <v/>
      </c>
      <c r="D390" s="27">
        <f>IF(OR($C390="",N('Your rates'!$C$38)=0),"",ROUND($C390*'Your rates'!$C$38,2))</f>
        <v/>
      </c>
      <c r="E390" s="28">
        <f>IF($A390="","",MID(IF($I390=Lists!$B$13,", office or commercial space","")&amp;IF($L390=Lists!$B$14,", size not sure","")&amp;IF($M390=Lists!$B$15,", not cleaned in a while",""),3,200))</f>
        <v/>
      </c>
      <c r="F390" s="28">
        <f>IF($A390="","",MID(IF($J390="",", bedrooms","")&amp;IF($K390="",", bathrooms","")&amp;IF($M390="",", condition","")&amp;IF($N390="",", which clean","")&amp;IF($O390="",", how often",""),3,200))</f>
        <v/>
      </c>
      <c r="G390" s="28">
        <f>IF($A390="","",MID(IF('Your rates'!$C$5="",", base price","")&amp;IF(AND($J390&lt;&gt;"",IFERROR(INDEX('Your rates'!$C$6:$C$11,MATCH($J390,'Your rates'!$B$6:$B$11,0))&amp;"","")=""),", bedrooms","")&amp;IF(AND($K390&lt;&gt;"",IFERROR(INDEX('Your rates'!$C$12:$C$17,MATCH($K390,'Your rates'!$B$12:$B$17,0))&amp;"","")=""),", bathrooms","")&amp;IF(AND($M390&lt;&gt;"",IFERROR(INDEX('Your rates'!$C$18:$C$21,MATCH($M390,'Your rates'!$B$18:$B$21,0))&amp;"","")=""),", condition","")&amp;IF(AND($N390&lt;&gt;"",IFERROR(INDEX('Your rates'!$C$22:$C$25,MATCH($N390,'Your rates'!$B$22:$B$25,0))&amp;"","")=""),", type of clean","")&amp;IF(AND($O390&lt;&gt;"",IFERROR(INDEX('Your rates'!$C$26:$C$30,MATCH($O390,'Your rates'!$B$26:$B$30,0))&amp;"","")=""),", how often",""),3,200))</f>
        <v/>
      </c>
      <c r="H390" s="28">
        <f>IF($A390="","",IF($P390="","",IF(LEN($P390)-LEN(SUBSTITUTE($P390,",",""))+1&gt;SUMPRODUCT(ISNUMBER(SEARCH('Your rates'!$B$31:$B$36,$P390))*1),"Extra not on your list","")))</f>
        <v/>
      </c>
      <c r="I390" s="26">
        <f>IFERROR(TRIM(INDEX(Requests!$A390:$AN390,MATCH(Lists!$B$4,Requests!$A$1:$AN$1,0))&amp;""),"")</f>
        <v/>
      </c>
      <c r="J390" s="26">
        <f>IFERROR(TRIM(INDEX(Requests!$A390:$AN390,MATCH(Lists!$B$5,Requests!$A$1:$AN$1,0))&amp;""),"")</f>
        <v/>
      </c>
      <c r="K390" s="26">
        <f>IFERROR(TRIM(INDEX(Requests!$A390:$AN390,MATCH(Lists!$B$6,Requests!$A$1:$AN$1,0))&amp;""),"")</f>
        <v/>
      </c>
      <c r="L390" s="26">
        <f>IFERROR(TRIM(INDEX(Requests!$A390:$AN390,MATCH(Lists!$B$7,Requests!$A$1:$AN$1,0))&amp;""),"")</f>
        <v/>
      </c>
      <c r="M390" s="26">
        <f>IFERROR(TRIM(INDEX(Requests!$A390:$AN390,MATCH(Lists!$B$8,Requests!$A$1:$AN$1,0))&amp;""),"")</f>
        <v/>
      </c>
      <c r="N390" s="26">
        <f>IFERROR(TRIM(INDEX(Requests!$A390:$AN390,MATCH(Lists!$B$9,Requests!$A$1:$AN$1,0))&amp;""),"")</f>
        <v/>
      </c>
      <c r="O390" s="26">
        <f>IFERROR(TRIM(INDEX(Requests!$A390:$AN390,MATCH(Lists!$B$11,Requests!$A$1:$AN$1,0))&amp;""),"")</f>
        <v/>
      </c>
      <c r="P390" s="26">
        <f>IFERROR(TRIM(INDEX(Requests!$A390:$AN390,MATCH(Lists!$B$10,Requests!$A$1:$AN$1,0))&amp;""),"")</f>
        <v/>
      </c>
      <c r="Q390" s="29">
        <f>IF($A390="","",IFERROR(N(INDEX('Your rates'!$C$6:$C$11,MATCH($J390,'Your rates'!$B$6:$B$11,0))),0))</f>
        <v/>
      </c>
      <c r="R390" s="29">
        <f>IF($A390="","",IFERROR(N(INDEX('Your rates'!$C$12:$C$17,MATCH($K390,'Your rates'!$B$12:$B$17,0))),0))</f>
        <v/>
      </c>
      <c r="S390" s="30">
        <f>IF($A390="","",IFERROR(IF(INDEX('Your rates'!$C$18:$C$21,MATCH($M390,'Your rates'!$B$18:$B$21,0))&amp;""="",1,INDEX('Your rates'!$C$18:$C$21,MATCH($M390,'Your rates'!$B$18:$B$21,0))),1))</f>
        <v/>
      </c>
      <c r="T390" s="30">
        <f>IF($A390="","",IFERROR(IF(INDEX('Your rates'!$C$22:$C$25,MATCH($N390,'Your rates'!$B$22:$B$25,0))&amp;""="",1,INDEX('Your rates'!$C$22:$C$25,MATCH($N390,'Your rates'!$B$22:$B$25,0))),1))</f>
        <v/>
      </c>
      <c r="U390" s="30">
        <f>IF($A390="","",IFERROR(IF(INDEX('Your rates'!$C$26:$C$30,MATCH($O390,'Your rates'!$B$26:$B$30,0))&amp;""="",1,INDEX('Your rates'!$C$26:$C$30,MATCH($O390,'Your rates'!$B$26:$B$30,0))),1))</f>
        <v/>
      </c>
      <c r="V390" s="29">
        <f>IF($A390="","",SUMPRODUCT(ISNUMBER(SEARCH('Your rates'!$B$31:$B$36,$P390))*'Your rates'!$C$31:$C$36))</f>
        <v/>
      </c>
    </row>
    <row r="391">
      <c r="A391" s="26">
        <f>IFERROR(TRIM(INDEX(Requests!$A391:$AN391,MATCH(Lists!$B$2,Requests!$A$1:$AN$1,0))&amp;""),"")</f>
        <v/>
      </c>
      <c r="B391" s="26">
        <f>IFERROR(TRIM(INDEX(Requests!$A391:$AN391,MATCH(Lists!$B$3,Requests!$A$1:$AN$1,0))&amp;""),"")</f>
        <v/>
      </c>
      <c r="C391" s="27">
        <f>IF(OR($A391="",$J391="",$K391="",$M391="",$N391="",'Your rates'!$C$5=""),"",ROUND(MAX(N('Your rates'!$C$37),('Your rates'!$C$5+$Q391+$R391)*$S391*$T391*$U391+$V391),2))</f>
        <v/>
      </c>
      <c r="D391" s="27">
        <f>IF(OR($C391="",N('Your rates'!$C$38)=0),"",ROUND($C391*'Your rates'!$C$38,2))</f>
        <v/>
      </c>
      <c r="E391" s="28">
        <f>IF($A391="","",MID(IF($I391=Lists!$B$13,", office or commercial space","")&amp;IF($L391=Lists!$B$14,", size not sure","")&amp;IF($M391=Lists!$B$15,", not cleaned in a while",""),3,200))</f>
        <v/>
      </c>
      <c r="F391" s="28">
        <f>IF($A391="","",MID(IF($J391="",", bedrooms","")&amp;IF($K391="",", bathrooms","")&amp;IF($M391="",", condition","")&amp;IF($N391="",", which clean","")&amp;IF($O391="",", how often",""),3,200))</f>
        <v/>
      </c>
      <c r="G391" s="28">
        <f>IF($A391="","",MID(IF('Your rates'!$C$5="",", base price","")&amp;IF(AND($J391&lt;&gt;"",IFERROR(INDEX('Your rates'!$C$6:$C$11,MATCH($J391,'Your rates'!$B$6:$B$11,0))&amp;"","")=""),", bedrooms","")&amp;IF(AND($K391&lt;&gt;"",IFERROR(INDEX('Your rates'!$C$12:$C$17,MATCH($K391,'Your rates'!$B$12:$B$17,0))&amp;"","")=""),", bathrooms","")&amp;IF(AND($M391&lt;&gt;"",IFERROR(INDEX('Your rates'!$C$18:$C$21,MATCH($M391,'Your rates'!$B$18:$B$21,0))&amp;"","")=""),", condition","")&amp;IF(AND($N391&lt;&gt;"",IFERROR(INDEX('Your rates'!$C$22:$C$25,MATCH($N391,'Your rates'!$B$22:$B$25,0))&amp;"","")=""),", type of clean","")&amp;IF(AND($O391&lt;&gt;"",IFERROR(INDEX('Your rates'!$C$26:$C$30,MATCH($O391,'Your rates'!$B$26:$B$30,0))&amp;"","")=""),", how often",""),3,200))</f>
        <v/>
      </c>
      <c r="H391" s="28">
        <f>IF($A391="","",IF($P391="","",IF(LEN($P391)-LEN(SUBSTITUTE($P391,",",""))+1&gt;SUMPRODUCT(ISNUMBER(SEARCH('Your rates'!$B$31:$B$36,$P391))*1),"Extra not on your list","")))</f>
        <v/>
      </c>
      <c r="I391" s="26">
        <f>IFERROR(TRIM(INDEX(Requests!$A391:$AN391,MATCH(Lists!$B$4,Requests!$A$1:$AN$1,0))&amp;""),"")</f>
        <v/>
      </c>
      <c r="J391" s="26">
        <f>IFERROR(TRIM(INDEX(Requests!$A391:$AN391,MATCH(Lists!$B$5,Requests!$A$1:$AN$1,0))&amp;""),"")</f>
        <v/>
      </c>
      <c r="K391" s="26">
        <f>IFERROR(TRIM(INDEX(Requests!$A391:$AN391,MATCH(Lists!$B$6,Requests!$A$1:$AN$1,0))&amp;""),"")</f>
        <v/>
      </c>
      <c r="L391" s="26">
        <f>IFERROR(TRIM(INDEX(Requests!$A391:$AN391,MATCH(Lists!$B$7,Requests!$A$1:$AN$1,0))&amp;""),"")</f>
        <v/>
      </c>
      <c r="M391" s="26">
        <f>IFERROR(TRIM(INDEX(Requests!$A391:$AN391,MATCH(Lists!$B$8,Requests!$A$1:$AN$1,0))&amp;""),"")</f>
        <v/>
      </c>
      <c r="N391" s="26">
        <f>IFERROR(TRIM(INDEX(Requests!$A391:$AN391,MATCH(Lists!$B$9,Requests!$A$1:$AN$1,0))&amp;""),"")</f>
        <v/>
      </c>
      <c r="O391" s="26">
        <f>IFERROR(TRIM(INDEX(Requests!$A391:$AN391,MATCH(Lists!$B$11,Requests!$A$1:$AN$1,0))&amp;""),"")</f>
        <v/>
      </c>
      <c r="P391" s="26">
        <f>IFERROR(TRIM(INDEX(Requests!$A391:$AN391,MATCH(Lists!$B$10,Requests!$A$1:$AN$1,0))&amp;""),"")</f>
        <v/>
      </c>
      <c r="Q391" s="29">
        <f>IF($A391="","",IFERROR(N(INDEX('Your rates'!$C$6:$C$11,MATCH($J391,'Your rates'!$B$6:$B$11,0))),0))</f>
        <v/>
      </c>
      <c r="R391" s="29">
        <f>IF($A391="","",IFERROR(N(INDEX('Your rates'!$C$12:$C$17,MATCH($K391,'Your rates'!$B$12:$B$17,0))),0))</f>
        <v/>
      </c>
      <c r="S391" s="30">
        <f>IF($A391="","",IFERROR(IF(INDEX('Your rates'!$C$18:$C$21,MATCH($M391,'Your rates'!$B$18:$B$21,0))&amp;""="",1,INDEX('Your rates'!$C$18:$C$21,MATCH($M391,'Your rates'!$B$18:$B$21,0))),1))</f>
        <v/>
      </c>
      <c r="T391" s="30">
        <f>IF($A391="","",IFERROR(IF(INDEX('Your rates'!$C$22:$C$25,MATCH($N391,'Your rates'!$B$22:$B$25,0))&amp;""="",1,INDEX('Your rates'!$C$22:$C$25,MATCH($N391,'Your rates'!$B$22:$B$25,0))),1))</f>
        <v/>
      </c>
      <c r="U391" s="30">
        <f>IF($A391="","",IFERROR(IF(INDEX('Your rates'!$C$26:$C$30,MATCH($O391,'Your rates'!$B$26:$B$30,0))&amp;""="",1,INDEX('Your rates'!$C$26:$C$30,MATCH($O391,'Your rates'!$B$26:$B$30,0))),1))</f>
        <v/>
      </c>
      <c r="V391" s="29">
        <f>IF($A391="","",SUMPRODUCT(ISNUMBER(SEARCH('Your rates'!$B$31:$B$36,$P391))*'Your rates'!$C$31:$C$36))</f>
        <v/>
      </c>
    </row>
    <row r="392">
      <c r="A392" s="26">
        <f>IFERROR(TRIM(INDEX(Requests!$A392:$AN392,MATCH(Lists!$B$2,Requests!$A$1:$AN$1,0))&amp;""),"")</f>
        <v/>
      </c>
      <c r="B392" s="26">
        <f>IFERROR(TRIM(INDEX(Requests!$A392:$AN392,MATCH(Lists!$B$3,Requests!$A$1:$AN$1,0))&amp;""),"")</f>
        <v/>
      </c>
      <c r="C392" s="27">
        <f>IF(OR($A392="",$J392="",$K392="",$M392="",$N392="",'Your rates'!$C$5=""),"",ROUND(MAX(N('Your rates'!$C$37),('Your rates'!$C$5+$Q392+$R392)*$S392*$T392*$U392+$V392),2))</f>
        <v/>
      </c>
      <c r="D392" s="27">
        <f>IF(OR($C392="",N('Your rates'!$C$38)=0),"",ROUND($C392*'Your rates'!$C$38,2))</f>
        <v/>
      </c>
      <c r="E392" s="28">
        <f>IF($A392="","",MID(IF($I392=Lists!$B$13,", office or commercial space","")&amp;IF($L392=Lists!$B$14,", size not sure","")&amp;IF($M392=Lists!$B$15,", not cleaned in a while",""),3,200))</f>
        <v/>
      </c>
      <c r="F392" s="28">
        <f>IF($A392="","",MID(IF($J392="",", bedrooms","")&amp;IF($K392="",", bathrooms","")&amp;IF($M392="",", condition","")&amp;IF($N392="",", which clean","")&amp;IF($O392="",", how often",""),3,200))</f>
        <v/>
      </c>
      <c r="G392" s="28">
        <f>IF($A392="","",MID(IF('Your rates'!$C$5="",", base price","")&amp;IF(AND($J392&lt;&gt;"",IFERROR(INDEX('Your rates'!$C$6:$C$11,MATCH($J392,'Your rates'!$B$6:$B$11,0))&amp;"","")=""),", bedrooms","")&amp;IF(AND($K392&lt;&gt;"",IFERROR(INDEX('Your rates'!$C$12:$C$17,MATCH($K392,'Your rates'!$B$12:$B$17,0))&amp;"","")=""),", bathrooms","")&amp;IF(AND($M392&lt;&gt;"",IFERROR(INDEX('Your rates'!$C$18:$C$21,MATCH($M392,'Your rates'!$B$18:$B$21,0))&amp;"","")=""),", condition","")&amp;IF(AND($N392&lt;&gt;"",IFERROR(INDEX('Your rates'!$C$22:$C$25,MATCH($N392,'Your rates'!$B$22:$B$25,0))&amp;"","")=""),", type of clean","")&amp;IF(AND($O392&lt;&gt;"",IFERROR(INDEX('Your rates'!$C$26:$C$30,MATCH($O392,'Your rates'!$B$26:$B$30,0))&amp;"","")=""),", how often",""),3,200))</f>
        <v/>
      </c>
      <c r="H392" s="28">
        <f>IF($A392="","",IF($P392="","",IF(LEN($P392)-LEN(SUBSTITUTE($P392,",",""))+1&gt;SUMPRODUCT(ISNUMBER(SEARCH('Your rates'!$B$31:$B$36,$P392))*1),"Extra not on your list","")))</f>
        <v/>
      </c>
      <c r="I392" s="26">
        <f>IFERROR(TRIM(INDEX(Requests!$A392:$AN392,MATCH(Lists!$B$4,Requests!$A$1:$AN$1,0))&amp;""),"")</f>
        <v/>
      </c>
      <c r="J392" s="26">
        <f>IFERROR(TRIM(INDEX(Requests!$A392:$AN392,MATCH(Lists!$B$5,Requests!$A$1:$AN$1,0))&amp;""),"")</f>
        <v/>
      </c>
      <c r="K392" s="26">
        <f>IFERROR(TRIM(INDEX(Requests!$A392:$AN392,MATCH(Lists!$B$6,Requests!$A$1:$AN$1,0))&amp;""),"")</f>
        <v/>
      </c>
      <c r="L392" s="26">
        <f>IFERROR(TRIM(INDEX(Requests!$A392:$AN392,MATCH(Lists!$B$7,Requests!$A$1:$AN$1,0))&amp;""),"")</f>
        <v/>
      </c>
      <c r="M392" s="26">
        <f>IFERROR(TRIM(INDEX(Requests!$A392:$AN392,MATCH(Lists!$B$8,Requests!$A$1:$AN$1,0))&amp;""),"")</f>
        <v/>
      </c>
      <c r="N392" s="26">
        <f>IFERROR(TRIM(INDEX(Requests!$A392:$AN392,MATCH(Lists!$B$9,Requests!$A$1:$AN$1,0))&amp;""),"")</f>
        <v/>
      </c>
      <c r="O392" s="26">
        <f>IFERROR(TRIM(INDEX(Requests!$A392:$AN392,MATCH(Lists!$B$11,Requests!$A$1:$AN$1,0))&amp;""),"")</f>
        <v/>
      </c>
      <c r="P392" s="26">
        <f>IFERROR(TRIM(INDEX(Requests!$A392:$AN392,MATCH(Lists!$B$10,Requests!$A$1:$AN$1,0))&amp;""),"")</f>
        <v/>
      </c>
      <c r="Q392" s="29">
        <f>IF($A392="","",IFERROR(N(INDEX('Your rates'!$C$6:$C$11,MATCH($J392,'Your rates'!$B$6:$B$11,0))),0))</f>
        <v/>
      </c>
      <c r="R392" s="29">
        <f>IF($A392="","",IFERROR(N(INDEX('Your rates'!$C$12:$C$17,MATCH($K392,'Your rates'!$B$12:$B$17,0))),0))</f>
        <v/>
      </c>
      <c r="S392" s="30">
        <f>IF($A392="","",IFERROR(IF(INDEX('Your rates'!$C$18:$C$21,MATCH($M392,'Your rates'!$B$18:$B$21,0))&amp;""="",1,INDEX('Your rates'!$C$18:$C$21,MATCH($M392,'Your rates'!$B$18:$B$21,0))),1))</f>
        <v/>
      </c>
      <c r="T392" s="30">
        <f>IF($A392="","",IFERROR(IF(INDEX('Your rates'!$C$22:$C$25,MATCH($N392,'Your rates'!$B$22:$B$25,0))&amp;""="",1,INDEX('Your rates'!$C$22:$C$25,MATCH($N392,'Your rates'!$B$22:$B$25,0))),1))</f>
        <v/>
      </c>
      <c r="U392" s="30">
        <f>IF($A392="","",IFERROR(IF(INDEX('Your rates'!$C$26:$C$30,MATCH($O392,'Your rates'!$B$26:$B$30,0))&amp;""="",1,INDEX('Your rates'!$C$26:$C$30,MATCH($O392,'Your rates'!$B$26:$B$30,0))),1))</f>
        <v/>
      </c>
      <c r="V392" s="29">
        <f>IF($A392="","",SUMPRODUCT(ISNUMBER(SEARCH('Your rates'!$B$31:$B$36,$P392))*'Your rates'!$C$31:$C$36))</f>
        <v/>
      </c>
    </row>
    <row r="393">
      <c r="A393" s="26">
        <f>IFERROR(TRIM(INDEX(Requests!$A393:$AN393,MATCH(Lists!$B$2,Requests!$A$1:$AN$1,0))&amp;""),"")</f>
        <v/>
      </c>
      <c r="B393" s="26">
        <f>IFERROR(TRIM(INDEX(Requests!$A393:$AN393,MATCH(Lists!$B$3,Requests!$A$1:$AN$1,0))&amp;""),"")</f>
        <v/>
      </c>
      <c r="C393" s="27">
        <f>IF(OR($A393="",$J393="",$K393="",$M393="",$N393="",'Your rates'!$C$5=""),"",ROUND(MAX(N('Your rates'!$C$37),('Your rates'!$C$5+$Q393+$R393)*$S393*$T393*$U393+$V393),2))</f>
        <v/>
      </c>
      <c r="D393" s="27">
        <f>IF(OR($C393="",N('Your rates'!$C$38)=0),"",ROUND($C393*'Your rates'!$C$38,2))</f>
        <v/>
      </c>
      <c r="E393" s="28">
        <f>IF($A393="","",MID(IF($I393=Lists!$B$13,", office or commercial space","")&amp;IF($L393=Lists!$B$14,", size not sure","")&amp;IF($M393=Lists!$B$15,", not cleaned in a while",""),3,200))</f>
        <v/>
      </c>
      <c r="F393" s="28">
        <f>IF($A393="","",MID(IF($J393="",", bedrooms","")&amp;IF($K393="",", bathrooms","")&amp;IF($M393="",", condition","")&amp;IF($N393="",", which clean","")&amp;IF($O393="",", how often",""),3,200))</f>
        <v/>
      </c>
      <c r="G393" s="28">
        <f>IF($A393="","",MID(IF('Your rates'!$C$5="",", base price","")&amp;IF(AND($J393&lt;&gt;"",IFERROR(INDEX('Your rates'!$C$6:$C$11,MATCH($J393,'Your rates'!$B$6:$B$11,0))&amp;"","")=""),", bedrooms","")&amp;IF(AND($K393&lt;&gt;"",IFERROR(INDEX('Your rates'!$C$12:$C$17,MATCH($K393,'Your rates'!$B$12:$B$17,0))&amp;"","")=""),", bathrooms","")&amp;IF(AND($M393&lt;&gt;"",IFERROR(INDEX('Your rates'!$C$18:$C$21,MATCH($M393,'Your rates'!$B$18:$B$21,0))&amp;"","")=""),", condition","")&amp;IF(AND($N393&lt;&gt;"",IFERROR(INDEX('Your rates'!$C$22:$C$25,MATCH($N393,'Your rates'!$B$22:$B$25,0))&amp;"","")=""),", type of clean","")&amp;IF(AND($O393&lt;&gt;"",IFERROR(INDEX('Your rates'!$C$26:$C$30,MATCH($O393,'Your rates'!$B$26:$B$30,0))&amp;"","")=""),", how often",""),3,200))</f>
        <v/>
      </c>
      <c r="H393" s="28">
        <f>IF($A393="","",IF($P393="","",IF(LEN($P393)-LEN(SUBSTITUTE($P393,",",""))+1&gt;SUMPRODUCT(ISNUMBER(SEARCH('Your rates'!$B$31:$B$36,$P393))*1),"Extra not on your list","")))</f>
        <v/>
      </c>
      <c r="I393" s="26">
        <f>IFERROR(TRIM(INDEX(Requests!$A393:$AN393,MATCH(Lists!$B$4,Requests!$A$1:$AN$1,0))&amp;""),"")</f>
        <v/>
      </c>
      <c r="J393" s="26">
        <f>IFERROR(TRIM(INDEX(Requests!$A393:$AN393,MATCH(Lists!$B$5,Requests!$A$1:$AN$1,0))&amp;""),"")</f>
        <v/>
      </c>
      <c r="K393" s="26">
        <f>IFERROR(TRIM(INDEX(Requests!$A393:$AN393,MATCH(Lists!$B$6,Requests!$A$1:$AN$1,0))&amp;""),"")</f>
        <v/>
      </c>
      <c r="L393" s="26">
        <f>IFERROR(TRIM(INDEX(Requests!$A393:$AN393,MATCH(Lists!$B$7,Requests!$A$1:$AN$1,0))&amp;""),"")</f>
        <v/>
      </c>
      <c r="M393" s="26">
        <f>IFERROR(TRIM(INDEX(Requests!$A393:$AN393,MATCH(Lists!$B$8,Requests!$A$1:$AN$1,0))&amp;""),"")</f>
        <v/>
      </c>
      <c r="N393" s="26">
        <f>IFERROR(TRIM(INDEX(Requests!$A393:$AN393,MATCH(Lists!$B$9,Requests!$A$1:$AN$1,0))&amp;""),"")</f>
        <v/>
      </c>
      <c r="O393" s="26">
        <f>IFERROR(TRIM(INDEX(Requests!$A393:$AN393,MATCH(Lists!$B$11,Requests!$A$1:$AN$1,0))&amp;""),"")</f>
        <v/>
      </c>
      <c r="P393" s="26">
        <f>IFERROR(TRIM(INDEX(Requests!$A393:$AN393,MATCH(Lists!$B$10,Requests!$A$1:$AN$1,0))&amp;""),"")</f>
        <v/>
      </c>
      <c r="Q393" s="29">
        <f>IF($A393="","",IFERROR(N(INDEX('Your rates'!$C$6:$C$11,MATCH($J393,'Your rates'!$B$6:$B$11,0))),0))</f>
        <v/>
      </c>
      <c r="R393" s="29">
        <f>IF($A393="","",IFERROR(N(INDEX('Your rates'!$C$12:$C$17,MATCH($K393,'Your rates'!$B$12:$B$17,0))),0))</f>
        <v/>
      </c>
      <c r="S393" s="30">
        <f>IF($A393="","",IFERROR(IF(INDEX('Your rates'!$C$18:$C$21,MATCH($M393,'Your rates'!$B$18:$B$21,0))&amp;""="",1,INDEX('Your rates'!$C$18:$C$21,MATCH($M393,'Your rates'!$B$18:$B$21,0))),1))</f>
        <v/>
      </c>
      <c r="T393" s="30">
        <f>IF($A393="","",IFERROR(IF(INDEX('Your rates'!$C$22:$C$25,MATCH($N393,'Your rates'!$B$22:$B$25,0))&amp;""="",1,INDEX('Your rates'!$C$22:$C$25,MATCH($N393,'Your rates'!$B$22:$B$25,0))),1))</f>
        <v/>
      </c>
      <c r="U393" s="30">
        <f>IF($A393="","",IFERROR(IF(INDEX('Your rates'!$C$26:$C$30,MATCH($O393,'Your rates'!$B$26:$B$30,0))&amp;""="",1,INDEX('Your rates'!$C$26:$C$30,MATCH($O393,'Your rates'!$B$26:$B$30,0))),1))</f>
        <v/>
      </c>
      <c r="V393" s="29">
        <f>IF($A393="","",SUMPRODUCT(ISNUMBER(SEARCH('Your rates'!$B$31:$B$36,$P393))*'Your rates'!$C$31:$C$36))</f>
        <v/>
      </c>
    </row>
    <row r="394">
      <c r="A394" s="26">
        <f>IFERROR(TRIM(INDEX(Requests!$A394:$AN394,MATCH(Lists!$B$2,Requests!$A$1:$AN$1,0))&amp;""),"")</f>
        <v/>
      </c>
      <c r="B394" s="26">
        <f>IFERROR(TRIM(INDEX(Requests!$A394:$AN394,MATCH(Lists!$B$3,Requests!$A$1:$AN$1,0))&amp;""),"")</f>
        <v/>
      </c>
      <c r="C394" s="27">
        <f>IF(OR($A394="",$J394="",$K394="",$M394="",$N394="",'Your rates'!$C$5=""),"",ROUND(MAX(N('Your rates'!$C$37),('Your rates'!$C$5+$Q394+$R394)*$S394*$T394*$U394+$V394),2))</f>
        <v/>
      </c>
      <c r="D394" s="27">
        <f>IF(OR($C394="",N('Your rates'!$C$38)=0),"",ROUND($C394*'Your rates'!$C$38,2))</f>
        <v/>
      </c>
      <c r="E394" s="28">
        <f>IF($A394="","",MID(IF($I394=Lists!$B$13,", office or commercial space","")&amp;IF($L394=Lists!$B$14,", size not sure","")&amp;IF($M394=Lists!$B$15,", not cleaned in a while",""),3,200))</f>
        <v/>
      </c>
      <c r="F394" s="28">
        <f>IF($A394="","",MID(IF($J394="",", bedrooms","")&amp;IF($K394="",", bathrooms","")&amp;IF($M394="",", condition","")&amp;IF($N394="",", which clean","")&amp;IF($O394="",", how often",""),3,200))</f>
        <v/>
      </c>
      <c r="G394" s="28">
        <f>IF($A394="","",MID(IF('Your rates'!$C$5="",", base price","")&amp;IF(AND($J394&lt;&gt;"",IFERROR(INDEX('Your rates'!$C$6:$C$11,MATCH($J394,'Your rates'!$B$6:$B$11,0))&amp;"","")=""),", bedrooms","")&amp;IF(AND($K394&lt;&gt;"",IFERROR(INDEX('Your rates'!$C$12:$C$17,MATCH($K394,'Your rates'!$B$12:$B$17,0))&amp;"","")=""),", bathrooms","")&amp;IF(AND($M394&lt;&gt;"",IFERROR(INDEX('Your rates'!$C$18:$C$21,MATCH($M394,'Your rates'!$B$18:$B$21,0))&amp;"","")=""),", condition","")&amp;IF(AND($N394&lt;&gt;"",IFERROR(INDEX('Your rates'!$C$22:$C$25,MATCH($N394,'Your rates'!$B$22:$B$25,0))&amp;"","")=""),", type of clean","")&amp;IF(AND($O394&lt;&gt;"",IFERROR(INDEX('Your rates'!$C$26:$C$30,MATCH($O394,'Your rates'!$B$26:$B$30,0))&amp;"","")=""),", how often",""),3,200))</f>
        <v/>
      </c>
      <c r="H394" s="28">
        <f>IF($A394="","",IF($P394="","",IF(LEN($P394)-LEN(SUBSTITUTE($P394,",",""))+1&gt;SUMPRODUCT(ISNUMBER(SEARCH('Your rates'!$B$31:$B$36,$P394))*1),"Extra not on your list","")))</f>
        <v/>
      </c>
      <c r="I394" s="26">
        <f>IFERROR(TRIM(INDEX(Requests!$A394:$AN394,MATCH(Lists!$B$4,Requests!$A$1:$AN$1,0))&amp;""),"")</f>
        <v/>
      </c>
      <c r="J394" s="26">
        <f>IFERROR(TRIM(INDEX(Requests!$A394:$AN394,MATCH(Lists!$B$5,Requests!$A$1:$AN$1,0))&amp;""),"")</f>
        <v/>
      </c>
      <c r="K394" s="26">
        <f>IFERROR(TRIM(INDEX(Requests!$A394:$AN394,MATCH(Lists!$B$6,Requests!$A$1:$AN$1,0))&amp;""),"")</f>
        <v/>
      </c>
      <c r="L394" s="26">
        <f>IFERROR(TRIM(INDEX(Requests!$A394:$AN394,MATCH(Lists!$B$7,Requests!$A$1:$AN$1,0))&amp;""),"")</f>
        <v/>
      </c>
      <c r="M394" s="26">
        <f>IFERROR(TRIM(INDEX(Requests!$A394:$AN394,MATCH(Lists!$B$8,Requests!$A$1:$AN$1,0))&amp;""),"")</f>
        <v/>
      </c>
      <c r="N394" s="26">
        <f>IFERROR(TRIM(INDEX(Requests!$A394:$AN394,MATCH(Lists!$B$9,Requests!$A$1:$AN$1,0))&amp;""),"")</f>
        <v/>
      </c>
      <c r="O394" s="26">
        <f>IFERROR(TRIM(INDEX(Requests!$A394:$AN394,MATCH(Lists!$B$11,Requests!$A$1:$AN$1,0))&amp;""),"")</f>
        <v/>
      </c>
      <c r="P394" s="26">
        <f>IFERROR(TRIM(INDEX(Requests!$A394:$AN394,MATCH(Lists!$B$10,Requests!$A$1:$AN$1,0))&amp;""),"")</f>
        <v/>
      </c>
      <c r="Q394" s="29">
        <f>IF($A394="","",IFERROR(N(INDEX('Your rates'!$C$6:$C$11,MATCH($J394,'Your rates'!$B$6:$B$11,0))),0))</f>
        <v/>
      </c>
      <c r="R394" s="29">
        <f>IF($A394="","",IFERROR(N(INDEX('Your rates'!$C$12:$C$17,MATCH($K394,'Your rates'!$B$12:$B$17,0))),0))</f>
        <v/>
      </c>
      <c r="S394" s="30">
        <f>IF($A394="","",IFERROR(IF(INDEX('Your rates'!$C$18:$C$21,MATCH($M394,'Your rates'!$B$18:$B$21,0))&amp;""="",1,INDEX('Your rates'!$C$18:$C$21,MATCH($M394,'Your rates'!$B$18:$B$21,0))),1))</f>
        <v/>
      </c>
      <c r="T394" s="30">
        <f>IF($A394="","",IFERROR(IF(INDEX('Your rates'!$C$22:$C$25,MATCH($N394,'Your rates'!$B$22:$B$25,0))&amp;""="",1,INDEX('Your rates'!$C$22:$C$25,MATCH($N394,'Your rates'!$B$22:$B$25,0))),1))</f>
        <v/>
      </c>
      <c r="U394" s="30">
        <f>IF($A394="","",IFERROR(IF(INDEX('Your rates'!$C$26:$C$30,MATCH($O394,'Your rates'!$B$26:$B$30,0))&amp;""="",1,INDEX('Your rates'!$C$26:$C$30,MATCH($O394,'Your rates'!$B$26:$B$30,0))),1))</f>
        <v/>
      </c>
      <c r="V394" s="29">
        <f>IF($A394="","",SUMPRODUCT(ISNUMBER(SEARCH('Your rates'!$B$31:$B$36,$P394))*'Your rates'!$C$31:$C$36))</f>
        <v/>
      </c>
    </row>
    <row r="395">
      <c r="A395" s="26">
        <f>IFERROR(TRIM(INDEX(Requests!$A395:$AN395,MATCH(Lists!$B$2,Requests!$A$1:$AN$1,0))&amp;""),"")</f>
        <v/>
      </c>
      <c r="B395" s="26">
        <f>IFERROR(TRIM(INDEX(Requests!$A395:$AN395,MATCH(Lists!$B$3,Requests!$A$1:$AN$1,0))&amp;""),"")</f>
        <v/>
      </c>
      <c r="C395" s="27">
        <f>IF(OR($A395="",$J395="",$K395="",$M395="",$N395="",'Your rates'!$C$5=""),"",ROUND(MAX(N('Your rates'!$C$37),('Your rates'!$C$5+$Q395+$R395)*$S395*$T395*$U395+$V395),2))</f>
        <v/>
      </c>
      <c r="D395" s="27">
        <f>IF(OR($C395="",N('Your rates'!$C$38)=0),"",ROUND($C395*'Your rates'!$C$38,2))</f>
        <v/>
      </c>
      <c r="E395" s="28">
        <f>IF($A395="","",MID(IF($I395=Lists!$B$13,", office or commercial space","")&amp;IF($L395=Lists!$B$14,", size not sure","")&amp;IF($M395=Lists!$B$15,", not cleaned in a while",""),3,200))</f>
        <v/>
      </c>
      <c r="F395" s="28">
        <f>IF($A395="","",MID(IF($J395="",", bedrooms","")&amp;IF($K395="",", bathrooms","")&amp;IF($M395="",", condition","")&amp;IF($N395="",", which clean","")&amp;IF($O395="",", how often",""),3,200))</f>
        <v/>
      </c>
      <c r="G395" s="28">
        <f>IF($A395="","",MID(IF('Your rates'!$C$5="",", base price","")&amp;IF(AND($J395&lt;&gt;"",IFERROR(INDEX('Your rates'!$C$6:$C$11,MATCH($J395,'Your rates'!$B$6:$B$11,0))&amp;"","")=""),", bedrooms","")&amp;IF(AND($K395&lt;&gt;"",IFERROR(INDEX('Your rates'!$C$12:$C$17,MATCH($K395,'Your rates'!$B$12:$B$17,0))&amp;"","")=""),", bathrooms","")&amp;IF(AND($M395&lt;&gt;"",IFERROR(INDEX('Your rates'!$C$18:$C$21,MATCH($M395,'Your rates'!$B$18:$B$21,0))&amp;"","")=""),", condition","")&amp;IF(AND($N395&lt;&gt;"",IFERROR(INDEX('Your rates'!$C$22:$C$25,MATCH($N395,'Your rates'!$B$22:$B$25,0))&amp;"","")=""),", type of clean","")&amp;IF(AND($O395&lt;&gt;"",IFERROR(INDEX('Your rates'!$C$26:$C$30,MATCH($O395,'Your rates'!$B$26:$B$30,0))&amp;"","")=""),", how often",""),3,200))</f>
        <v/>
      </c>
      <c r="H395" s="28">
        <f>IF($A395="","",IF($P395="","",IF(LEN($P395)-LEN(SUBSTITUTE($P395,",",""))+1&gt;SUMPRODUCT(ISNUMBER(SEARCH('Your rates'!$B$31:$B$36,$P395))*1),"Extra not on your list","")))</f>
        <v/>
      </c>
      <c r="I395" s="26">
        <f>IFERROR(TRIM(INDEX(Requests!$A395:$AN395,MATCH(Lists!$B$4,Requests!$A$1:$AN$1,0))&amp;""),"")</f>
        <v/>
      </c>
      <c r="J395" s="26">
        <f>IFERROR(TRIM(INDEX(Requests!$A395:$AN395,MATCH(Lists!$B$5,Requests!$A$1:$AN$1,0))&amp;""),"")</f>
        <v/>
      </c>
      <c r="K395" s="26">
        <f>IFERROR(TRIM(INDEX(Requests!$A395:$AN395,MATCH(Lists!$B$6,Requests!$A$1:$AN$1,0))&amp;""),"")</f>
        <v/>
      </c>
      <c r="L395" s="26">
        <f>IFERROR(TRIM(INDEX(Requests!$A395:$AN395,MATCH(Lists!$B$7,Requests!$A$1:$AN$1,0))&amp;""),"")</f>
        <v/>
      </c>
      <c r="M395" s="26">
        <f>IFERROR(TRIM(INDEX(Requests!$A395:$AN395,MATCH(Lists!$B$8,Requests!$A$1:$AN$1,0))&amp;""),"")</f>
        <v/>
      </c>
      <c r="N395" s="26">
        <f>IFERROR(TRIM(INDEX(Requests!$A395:$AN395,MATCH(Lists!$B$9,Requests!$A$1:$AN$1,0))&amp;""),"")</f>
        <v/>
      </c>
      <c r="O395" s="26">
        <f>IFERROR(TRIM(INDEX(Requests!$A395:$AN395,MATCH(Lists!$B$11,Requests!$A$1:$AN$1,0))&amp;""),"")</f>
        <v/>
      </c>
      <c r="P395" s="26">
        <f>IFERROR(TRIM(INDEX(Requests!$A395:$AN395,MATCH(Lists!$B$10,Requests!$A$1:$AN$1,0))&amp;""),"")</f>
        <v/>
      </c>
      <c r="Q395" s="29">
        <f>IF($A395="","",IFERROR(N(INDEX('Your rates'!$C$6:$C$11,MATCH($J395,'Your rates'!$B$6:$B$11,0))),0))</f>
        <v/>
      </c>
      <c r="R395" s="29">
        <f>IF($A395="","",IFERROR(N(INDEX('Your rates'!$C$12:$C$17,MATCH($K395,'Your rates'!$B$12:$B$17,0))),0))</f>
        <v/>
      </c>
      <c r="S395" s="30">
        <f>IF($A395="","",IFERROR(IF(INDEX('Your rates'!$C$18:$C$21,MATCH($M395,'Your rates'!$B$18:$B$21,0))&amp;""="",1,INDEX('Your rates'!$C$18:$C$21,MATCH($M395,'Your rates'!$B$18:$B$21,0))),1))</f>
        <v/>
      </c>
      <c r="T395" s="30">
        <f>IF($A395="","",IFERROR(IF(INDEX('Your rates'!$C$22:$C$25,MATCH($N395,'Your rates'!$B$22:$B$25,0))&amp;""="",1,INDEX('Your rates'!$C$22:$C$25,MATCH($N395,'Your rates'!$B$22:$B$25,0))),1))</f>
        <v/>
      </c>
      <c r="U395" s="30">
        <f>IF($A395="","",IFERROR(IF(INDEX('Your rates'!$C$26:$C$30,MATCH($O395,'Your rates'!$B$26:$B$30,0))&amp;""="",1,INDEX('Your rates'!$C$26:$C$30,MATCH($O395,'Your rates'!$B$26:$B$30,0))),1))</f>
        <v/>
      </c>
      <c r="V395" s="29">
        <f>IF($A395="","",SUMPRODUCT(ISNUMBER(SEARCH('Your rates'!$B$31:$B$36,$P395))*'Your rates'!$C$31:$C$36))</f>
        <v/>
      </c>
    </row>
    <row r="396">
      <c r="A396" s="26">
        <f>IFERROR(TRIM(INDEX(Requests!$A396:$AN396,MATCH(Lists!$B$2,Requests!$A$1:$AN$1,0))&amp;""),"")</f>
        <v/>
      </c>
      <c r="B396" s="26">
        <f>IFERROR(TRIM(INDEX(Requests!$A396:$AN396,MATCH(Lists!$B$3,Requests!$A$1:$AN$1,0))&amp;""),"")</f>
        <v/>
      </c>
      <c r="C396" s="27">
        <f>IF(OR($A396="",$J396="",$K396="",$M396="",$N396="",'Your rates'!$C$5=""),"",ROUND(MAX(N('Your rates'!$C$37),('Your rates'!$C$5+$Q396+$R396)*$S396*$T396*$U396+$V396),2))</f>
        <v/>
      </c>
      <c r="D396" s="27">
        <f>IF(OR($C396="",N('Your rates'!$C$38)=0),"",ROUND($C396*'Your rates'!$C$38,2))</f>
        <v/>
      </c>
      <c r="E396" s="28">
        <f>IF($A396="","",MID(IF($I396=Lists!$B$13,", office or commercial space","")&amp;IF($L396=Lists!$B$14,", size not sure","")&amp;IF($M396=Lists!$B$15,", not cleaned in a while",""),3,200))</f>
        <v/>
      </c>
      <c r="F396" s="28">
        <f>IF($A396="","",MID(IF($J396="",", bedrooms","")&amp;IF($K396="",", bathrooms","")&amp;IF($M396="",", condition","")&amp;IF($N396="",", which clean","")&amp;IF($O396="",", how often",""),3,200))</f>
        <v/>
      </c>
      <c r="G396" s="28">
        <f>IF($A396="","",MID(IF('Your rates'!$C$5="",", base price","")&amp;IF(AND($J396&lt;&gt;"",IFERROR(INDEX('Your rates'!$C$6:$C$11,MATCH($J396,'Your rates'!$B$6:$B$11,0))&amp;"","")=""),", bedrooms","")&amp;IF(AND($K396&lt;&gt;"",IFERROR(INDEX('Your rates'!$C$12:$C$17,MATCH($K396,'Your rates'!$B$12:$B$17,0))&amp;"","")=""),", bathrooms","")&amp;IF(AND($M396&lt;&gt;"",IFERROR(INDEX('Your rates'!$C$18:$C$21,MATCH($M396,'Your rates'!$B$18:$B$21,0))&amp;"","")=""),", condition","")&amp;IF(AND($N396&lt;&gt;"",IFERROR(INDEX('Your rates'!$C$22:$C$25,MATCH($N396,'Your rates'!$B$22:$B$25,0))&amp;"","")=""),", type of clean","")&amp;IF(AND($O396&lt;&gt;"",IFERROR(INDEX('Your rates'!$C$26:$C$30,MATCH($O396,'Your rates'!$B$26:$B$30,0))&amp;"","")=""),", how often",""),3,200))</f>
        <v/>
      </c>
      <c r="H396" s="28">
        <f>IF($A396="","",IF($P396="","",IF(LEN($P396)-LEN(SUBSTITUTE($P396,",",""))+1&gt;SUMPRODUCT(ISNUMBER(SEARCH('Your rates'!$B$31:$B$36,$P396))*1),"Extra not on your list","")))</f>
        <v/>
      </c>
      <c r="I396" s="26">
        <f>IFERROR(TRIM(INDEX(Requests!$A396:$AN396,MATCH(Lists!$B$4,Requests!$A$1:$AN$1,0))&amp;""),"")</f>
        <v/>
      </c>
      <c r="J396" s="26">
        <f>IFERROR(TRIM(INDEX(Requests!$A396:$AN396,MATCH(Lists!$B$5,Requests!$A$1:$AN$1,0))&amp;""),"")</f>
        <v/>
      </c>
      <c r="K396" s="26">
        <f>IFERROR(TRIM(INDEX(Requests!$A396:$AN396,MATCH(Lists!$B$6,Requests!$A$1:$AN$1,0))&amp;""),"")</f>
        <v/>
      </c>
      <c r="L396" s="26">
        <f>IFERROR(TRIM(INDEX(Requests!$A396:$AN396,MATCH(Lists!$B$7,Requests!$A$1:$AN$1,0))&amp;""),"")</f>
        <v/>
      </c>
      <c r="M396" s="26">
        <f>IFERROR(TRIM(INDEX(Requests!$A396:$AN396,MATCH(Lists!$B$8,Requests!$A$1:$AN$1,0))&amp;""),"")</f>
        <v/>
      </c>
      <c r="N396" s="26">
        <f>IFERROR(TRIM(INDEX(Requests!$A396:$AN396,MATCH(Lists!$B$9,Requests!$A$1:$AN$1,0))&amp;""),"")</f>
        <v/>
      </c>
      <c r="O396" s="26">
        <f>IFERROR(TRIM(INDEX(Requests!$A396:$AN396,MATCH(Lists!$B$11,Requests!$A$1:$AN$1,0))&amp;""),"")</f>
        <v/>
      </c>
      <c r="P396" s="26">
        <f>IFERROR(TRIM(INDEX(Requests!$A396:$AN396,MATCH(Lists!$B$10,Requests!$A$1:$AN$1,0))&amp;""),"")</f>
        <v/>
      </c>
      <c r="Q396" s="29">
        <f>IF($A396="","",IFERROR(N(INDEX('Your rates'!$C$6:$C$11,MATCH($J396,'Your rates'!$B$6:$B$11,0))),0))</f>
        <v/>
      </c>
      <c r="R396" s="29">
        <f>IF($A396="","",IFERROR(N(INDEX('Your rates'!$C$12:$C$17,MATCH($K396,'Your rates'!$B$12:$B$17,0))),0))</f>
        <v/>
      </c>
      <c r="S396" s="30">
        <f>IF($A396="","",IFERROR(IF(INDEX('Your rates'!$C$18:$C$21,MATCH($M396,'Your rates'!$B$18:$B$21,0))&amp;""="",1,INDEX('Your rates'!$C$18:$C$21,MATCH($M396,'Your rates'!$B$18:$B$21,0))),1))</f>
        <v/>
      </c>
      <c r="T396" s="30">
        <f>IF($A396="","",IFERROR(IF(INDEX('Your rates'!$C$22:$C$25,MATCH($N396,'Your rates'!$B$22:$B$25,0))&amp;""="",1,INDEX('Your rates'!$C$22:$C$25,MATCH($N396,'Your rates'!$B$22:$B$25,0))),1))</f>
        <v/>
      </c>
      <c r="U396" s="30">
        <f>IF($A396="","",IFERROR(IF(INDEX('Your rates'!$C$26:$C$30,MATCH($O396,'Your rates'!$B$26:$B$30,0))&amp;""="",1,INDEX('Your rates'!$C$26:$C$30,MATCH($O396,'Your rates'!$B$26:$B$30,0))),1))</f>
        <v/>
      </c>
      <c r="V396" s="29">
        <f>IF($A396="","",SUMPRODUCT(ISNUMBER(SEARCH('Your rates'!$B$31:$B$36,$P396))*'Your rates'!$C$31:$C$36))</f>
        <v/>
      </c>
    </row>
    <row r="397">
      <c r="A397" s="26">
        <f>IFERROR(TRIM(INDEX(Requests!$A397:$AN397,MATCH(Lists!$B$2,Requests!$A$1:$AN$1,0))&amp;""),"")</f>
        <v/>
      </c>
      <c r="B397" s="26">
        <f>IFERROR(TRIM(INDEX(Requests!$A397:$AN397,MATCH(Lists!$B$3,Requests!$A$1:$AN$1,0))&amp;""),"")</f>
        <v/>
      </c>
      <c r="C397" s="27">
        <f>IF(OR($A397="",$J397="",$K397="",$M397="",$N397="",'Your rates'!$C$5=""),"",ROUND(MAX(N('Your rates'!$C$37),('Your rates'!$C$5+$Q397+$R397)*$S397*$T397*$U397+$V397),2))</f>
        <v/>
      </c>
      <c r="D397" s="27">
        <f>IF(OR($C397="",N('Your rates'!$C$38)=0),"",ROUND($C397*'Your rates'!$C$38,2))</f>
        <v/>
      </c>
      <c r="E397" s="28">
        <f>IF($A397="","",MID(IF($I397=Lists!$B$13,", office or commercial space","")&amp;IF($L397=Lists!$B$14,", size not sure","")&amp;IF($M397=Lists!$B$15,", not cleaned in a while",""),3,200))</f>
        <v/>
      </c>
      <c r="F397" s="28">
        <f>IF($A397="","",MID(IF($J397="",", bedrooms","")&amp;IF($K397="",", bathrooms","")&amp;IF($M397="",", condition","")&amp;IF($N397="",", which clean","")&amp;IF($O397="",", how often",""),3,200))</f>
        <v/>
      </c>
      <c r="G397" s="28">
        <f>IF($A397="","",MID(IF('Your rates'!$C$5="",", base price","")&amp;IF(AND($J397&lt;&gt;"",IFERROR(INDEX('Your rates'!$C$6:$C$11,MATCH($J397,'Your rates'!$B$6:$B$11,0))&amp;"","")=""),", bedrooms","")&amp;IF(AND($K397&lt;&gt;"",IFERROR(INDEX('Your rates'!$C$12:$C$17,MATCH($K397,'Your rates'!$B$12:$B$17,0))&amp;"","")=""),", bathrooms","")&amp;IF(AND($M397&lt;&gt;"",IFERROR(INDEX('Your rates'!$C$18:$C$21,MATCH($M397,'Your rates'!$B$18:$B$21,0))&amp;"","")=""),", condition","")&amp;IF(AND($N397&lt;&gt;"",IFERROR(INDEX('Your rates'!$C$22:$C$25,MATCH($N397,'Your rates'!$B$22:$B$25,0))&amp;"","")=""),", type of clean","")&amp;IF(AND($O397&lt;&gt;"",IFERROR(INDEX('Your rates'!$C$26:$C$30,MATCH($O397,'Your rates'!$B$26:$B$30,0))&amp;"","")=""),", how often",""),3,200))</f>
        <v/>
      </c>
      <c r="H397" s="28">
        <f>IF($A397="","",IF($P397="","",IF(LEN($P397)-LEN(SUBSTITUTE($P397,",",""))+1&gt;SUMPRODUCT(ISNUMBER(SEARCH('Your rates'!$B$31:$B$36,$P397))*1),"Extra not on your list","")))</f>
        <v/>
      </c>
      <c r="I397" s="26">
        <f>IFERROR(TRIM(INDEX(Requests!$A397:$AN397,MATCH(Lists!$B$4,Requests!$A$1:$AN$1,0))&amp;""),"")</f>
        <v/>
      </c>
      <c r="J397" s="26">
        <f>IFERROR(TRIM(INDEX(Requests!$A397:$AN397,MATCH(Lists!$B$5,Requests!$A$1:$AN$1,0))&amp;""),"")</f>
        <v/>
      </c>
      <c r="K397" s="26">
        <f>IFERROR(TRIM(INDEX(Requests!$A397:$AN397,MATCH(Lists!$B$6,Requests!$A$1:$AN$1,0))&amp;""),"")</f>
        <v/>
      </c>
      <c r="L397" s="26">
        <f>IFERROR(TRIM(INDEX(Requests!$A397:$AN397,MATCH(Lists!$B$7,Requests!$A$1:$AN$1,0))&amp;""),"")</f>
        <v/>
      </c>
      <c r="M397" s="26">
        <f>IFERROR(TRIM(INDEX(Requests!$A397:$AN397,MATCH(Lists!$B$8,Requests!$A$1:$AN$1,0))&amp;""),"")</f>
        <v/>
      </c>
      <c r="N397" s="26">
        <f>IFERROR(TRIM(INDEX(Requests!$A397:$AN397,MATCH(Lists!$B$9,Requests!$A$1:$AN$1,0))&amp;""),"")</f>
        <v/>
      </c>
      <c r="O397" s="26">
        <f>IFERROR(TRIM(INDEX(Requests!$A397:$AN397,MATCH(Lists!$B$11,Requests!$A$1:$AN$1,0))&amp;""),"")</f>
        <v/>
      </c>
      <c r="P397" s="26">
        <f>IFERROR(TRIM(INDEX(Requests!$A397:$AN397,MATCH(Lists!$B$10,Requests!$A$1:$AN$1,0))&amp;""),"")</f>
        <v/>
      </c>
      <c r="Q397" s="29">
        <f>IF($A397="","",IFERROR(N(INDEX('Your rates'!$C$6:$C$11,MATCH($J397,'Your rates'!$B$6:$B$11,0))),0))</f>
        <v/>
      </c>
      <c r="R397" s="29">
        <f>IF($A397="","",IFERROR(N(INDEX('Your rates'!$C$12:$C$17,MATCH($K397,'Your rates'!$B$12:$B$17,0))),0))</f>
        <v/>
      </c>
      <c r="S397" s="30">
        <f>IF($A397="","",IFERROR(IF(INDEX('Your rates'!$C$18:$C$21,MATCH($M397,'Your rates'!$B$18:$B$21,0))&amp;""="",1,INDEX('Your rates'!$C$18:$C$21,MATCH($M397,'Your rates'!$B$18:$B$21,0))),1))</f>
        <v/>
      </c>
      <c r="T397" s="30">
        <f>IF($A397="","",IFERROR(IF(INDEX('Your rates'!$C$22:$C$25,MATCH($N397,'Your rates'!$B$22:$B$25,0))&amp;""="",1,INDEX('Your rates'!$C$22:$C$25,MATCH($N397,'Your rates'!$B$22:$B$25,0))),1))</f>
        <v/>
      </c>
      <c r="U397" s="30">
        <f>IF($A397="","",IFERROR(IF(INDEX('Your rates'!$C$26:$C$30,MATCH($O397,'Your rates'!$B$26:$B$30,0))&amp;""="",1,INDEX('Your rates'!$C$26:$C$30,MATCH($O397,'Your rates'!$B$26:$B$30,0))),1))</f>
        <v/>
      </c>
      <c r="V397" s="29">
        <f>IF($A397="","",SUMPRODUCT(ISNUMBER(SEARCH('Your rates'!$B$31:$B$36,$P397))*'Your rates'!$C$31:$C$36))</f>
        <v/>
      </c>
    </row>
    <row r="398">
      <c r="A398" s="26">
        <f>IFERROR(TRIM(INDEX(Requests!$A398:$AN398,MATCH(Lists!$B$2,Requests!$A$1:$AN$1,0))&amp;""),"")</f>
        <v/>
      </c>
      <c r="B398" s="26">
        <f>IFERROR(TRIM(INDEX(Requests!$A398:$AN398,MATCH(Lists!$B$3,Requests!$A$1:$AN$1,0))&amp;""),"")</f>
        <v/>
      </c>
      <c r="C398" s="27">
        <f>IF(OR($A398="",$J398="",$K398="",$M398="",$N398="",'Your rates'!$C$5=""),"",ROUND(MAX(N('Your rates'!$C$37),('Your rates'!$C$5+$Q398+$R398)*$S398*$T398*$U398+$V398),2))</f>
        <v/>
      </c>
      <c r="D398" s="27">
        <f>IF(OR($C398="",N('Your rates'!$C$38)=0),"",ROUND($C398*'Your rates'!$C$38,2))</f>
        <v/>
      </c>
      <c r="E398" s="28">
        <f>IF($A398="","",MID(IF($I398=Lists!$B$13,", office or commercial space","")&amp;IF($L398=Lists!$B$14,", size not sure","")&amp;IF($M398=Lists!$B$15,", not cleaned in a while",""),3,200))</f>
        <v/>
      </c>
      <c r="F398" s="28">
        <f>IF($A398="","",MID(IF($J398="",", bedrooms","")&amp;IF($K398="",", bathrooms","")&amp;IF($M398="",", condition","")&amp;IF($N398="",", which clean","")&amp;IF($O398="",", how often",""),3,200))</f>
        <v/>
      </c>
      <c r="G398" s="28">
        <f>IF($A398="","",MID(IF('Your rates'!$C$5="",", base price","")&amp;IF(AND($J398&lt;&gt;"",IFERROR(INDEX('Your rates'!$C$6:$C$11,MATCH($J398,'Your rates'!$B$6:$B$11,0))&amp;"","")=""),", bedrooms","")&amp;IF(AND($K398&lt;&gt;"",IFERROR(INDEX('Your rates'!$C$12:$C$17,MATCH($K398,'Your rates'!$B$12:$B$17,0))&amp;"","")=""),", bathrooms","")&amp;IF(AND($M398&lt;&gt;"",IFERROR(INDEX('Your rates'!$C$18:$C$21,MATCH($M398,'Your rates'!$B$18:$B$21,0))&amp;"","")=""),", condition","")&amp;IF(AND($N398&lt;&gt;"",IFERROR(INDEX('Your rates'!$C$22:$C$25,MATCH($N398,'Your rates'!$B$22:$B$25,0))&amp;"","")=""),", type of clean","")&amp;IF(AND($O398&lt;&gt;"",IFERROR(INDEX('Your rates'!$C$26:$C$30,MATCH($O398,'Your rates'!$B$26:$B$30,0))&amp;"","")=""),", how often",""),3,200))</f>
        <v/>
      </c>
      <c r="H398" s="28">
        <f>IF($A398="","",IF($P398="","",IF(LEN($P398)-LEN(SUBSTITUTE($P398,",",""))+1&gt;SUMPRODUCT(ISNUMBER(SEARCH('Your rates'!$B$31:$B$36,$P398))*1),"Extra not on your list","")))</f>
        <v/>
      </c>
      <c r="I398" s="26">
        <f>IFERROR(TRIM(INDEX(Requests!$A398:$AN398,MATCH(Lists!$B$4,Requests!$A$1:$AN$1,0))&amp;""),"")</f>
        <v/>
      </c>
      <c r="J398" s="26">
        <f>IFERROR(TRIM(INDEX(Requests!$A398:$AN398,MATCH(Lists!$B$5,Requests!$A$1:$AN$1,0))&amp;""),"")</f>
        <v/>
      </c>
      <c r="K398" s="26">
        <f>IFERROR(TRIM(INDEX(Requests!$A398:$AN398,MATCH(Lists!$B$6,Requests!$A$1:$AN$1,0))&amp;""),"")</f>
        <v/>
      </c>
      <c r="L398" s="26">
        <f>IFERROR(TRIM(INDEX(Requests!$A398:$AN398,MATCH(Lists!$B$7,Requests!$A$1:$AN$1,0))&amp;""),"")</f>
        <v/>
      </c>
      <c r="M398" s="26">
        <f>IFERROR(TRIM(INDEX(Requests!$A398:$AN398,MATCH(Lists!$B$8,Requests!$A$1:$AN$1,0))&amp;""),"")</f>
        <v/>
      </c>
      <c r="N398" s="26">
        <f>IFERROR(TRIM(INDEX(Requests!$A398:$AN398,MATCH(Lists!$B$9,Requests!$A$1:$AN$1,0))&amp;""),"")</f>
        <v/>
      </c>
      <c r="O398" s="26">
        <f>IFERROR(TRIM(INDEX(Requests!$A398:$AN398,MATCH(Lists!$B$11,Requests!$A$1:$AN$1,0))&amp;""),"")</f>
        <v/>
      </c>
      <c r="P398" s="26">
        <f>IFERROR(TRIM(INDEX(Requests!$A398:$AN398,MATCH(Lists!$B$10,Requests!$A$1:$AN$1,0))&amp;""),"")</f>
        <v/>
      </c>
      <c r="Q398" s="29">
        <f>IF($A398="","",IFERROR(N(INDEX('Your rates'!$C$6:$C$11,MATCH($J398,'Your rates'!$B$6:$B$11,0))),0))</f>
        <v/>
      </c>
      <c r="R398" s="29">
        <f>IF($A398="","",IFERROR(N(INDEX('Your rates'!$C$12:$C$17,MATCH($K398,'Your rates'!$B$12:$B$17,0))),0))</f>
        <v/>
      </c>
      <c r="S398" s="30">
        <f>IF($A398="","",IFERROR(IF(INDEX('Your rates'!$C$18:$C$21,MATCH($M398,'Your rates'!$B$18:$B$21,0))&amp;""="",1,INDEX('Your rates'!$C$18:$C$21,MATCH($M398,'Your rates'!$B$18:$B$21,0))),1))</f>
        <v/>
      </c>
      <c r="T398" s="30">
        <f>IF($A398="","",IFERROR(IF(INDEX('Your rates'!$C$22:$C$25,MATCH($N398,'Your rates'!$B$22:$B$25,0))&amp;""="",1,INDEX('Your rates'!$C$22:$C$25,MATCH($N398,'Your rates'!$B$22:$B$25,0))),1))</f>
        <v/>
      </c>
      <c r="U398" s="30">
        <f>IF($A398="","",IFERROR(IF(INDEX('Your rates'!$C$26:$C$30,MATCH($O398,'Your rates'!$B$26:$B$30,0))&amp;""="",1,INDEX('Your rates'!$C$26:$C$30,MATCH($O398,'Your rates'!$B$26:$B$30,0))),1))</f>
        <v/>
      </c>
      <c r="V398" s="29">
        <f>IF($A398="","",SUMPRODUCT(ISNUMBER(SEARCH('Your rates'!$B$31:$B$36,$P398))*'Your rates'!$C$31:$C$36))</f>
        <v/>
      </c>
    </row>
    <row r="399">
      <c r="A399" s="26">
        <f>IFERROR(TRIM(INDEX(Requests!$A399:$AN399,MATCH(Lists!$B$2,Requests!$A$1:$AN$1,0))&amp;""),"")</f>
        <v/>
      </c>
      <c r="B399" s="26">
        <f>IFERROR(TRIM(INDEX(Requests!$A399:$AN399,MATCH(Lists!$B$3,Requests!$A$1:$AN$1,0))&amp;""),"")</f>
        <v/>
      </c>
      <c r="C399" s="27">
        <f>IF(OR($A399="",$J399="",$K399="",$M399="",$N399="",'Your rates'!$C$5=""),"",ROUND(MAX(N('Your rates'!$C$37),('Your rates'!$C$5+$Q399+$R399)*$S399*$T399*$U399+$V399),2))</f>
        <v/>
      </c>
      <c r="D399" s="27">
        <f>IF(OR($C399="",N('Your rates'!$C$38)=0),"",ROUND($C399*'Your rates'!$C$38,2))</f>
        <v/>
      </c>
      <c r="E399" s="28">
        <f>IF($A399="","",MID(IF($I399=Lists!$B$13,", office or commercial space","")&amp;IF($L399=Lists!$B$14,", size not sure","")&amp;IF($M399=Lists!$B$15,", not cleaned in a while",""),3,200))</f>
        <v/>
      </c>
      <c r="F399" s="28">
        <f>IF($A399="","",MID(IF($J399="",", bedrooms","")&amp;IF($K399="",", bathrooms","")&amp;IF($M399="",", condition","")&amp;IF($N399="",", which clean","")&amp;IF($O399="",", how often",""),3,200))</f>
        <v/>
      </c>
      <c r="G399" s="28">
        <f>IF($A399="","",MID(IF('Your rates'!$C$5="",", base price","")&amp;IF(AND($J399&lt;&gt;"",IFERROR(INDEX('Your rates'!$C$6:$C$11,MATCH($J399,'Your rates'!$B$6:$B$11,0))&amp;"","")=""),", bedrooms","")&amp;IF(AND($K399&lt;&gt;"",IFERROR(INDEX('Your rates'!$C$12:$C$17,MATCH($K399,'Your rates'!$B$12:$B$17,0))&amp;"","")=""),", bathrooms","")&amp;IF(AND($M399&lt;&gt;"",IFERROR(INDEX('Your rates'!$C$18:$C$21,MATCH($M399,'Your rates'!$B$18:$B$21,0))&amp;"","")=""),", condition","")&amp;IF(AND($N399&lt;&gt;"",IFERROR(INDEX('Your rates'!$C$22:$C$25,MATCH($N399,'Your rates'!$B$22:$B$25,0))&amp;"","")=""),", type of clean","")&amp;IF(AND($O399&lt;&gt;"",IFERROR(INDEX('Your rates'!$C$26:$C$30,MATCH($O399,'Your rates'!$B$26:$B$30,0))&amp;"","")=""),", how often",""),3,200))</f>
        <v/>
      </c>
      <c r="H399" s="28">
        <f>IF($A399="","",IF($P399="","",IF(LEN($P399)-LEN(SUBSTITUTE($P399,",",""))+1&gt;SUMPRODUCT(ISNUMBER(SEARCH('Your rates'!$B$31:$B$36,$P399))*1),"Extra not on your list","")))</f>
        <v/>
      </c>
      <c r="I399" s="26">
        <f>IFERROR(TRIM(INDEX(Requests!$A399:$AN399,MATCH(Lists!$B$4,Requests!$A$1:$AN$1,0))&amp;""),"")</f>
        <v/>
      </c>
      <c r="J399" s="26">
        <f>IFERROR(TRIM(INDEX(Requests!$A399:$AN399,MATCH(Lists!$B$5,Requests!$A$1:$AN$1,0))&amp;""),"")</f>
        <v/>
      </c>
      <c r="K399" s="26">
        <f>IFERROR(TRIM(INDEX(Requests!$A399:$AN399,MATCH(Lists!$B$6,Requests!$A$1:$AN$1,0))&amp;""),"")</f>
        <v/>
      </c>
      <c r="L399" s="26">
        <f>IFERROR(TRIM(INDEX(Requests!$A399:$AN399,MATCH(Lists!$B$7,Requests!$A$1:$AN$1,0))&amp;""),"")</f>
        <v/>
      </c>
      <c r="M399" s="26">
        <f>IFERROR(TRIM(INDEX(Requests!$A399:$AN399,MATCH(Lists!$B$8,Requests!$A$1:$AN$1,0))&amp;""),"")</f>
        <v/>
      </c>
      <c r="N399" s="26">
        <f>IFERROR(TRIM(INDEX(Requests!$A399:$AN399,MATCH(Lists!$B$9,Requests!$A$1:$AN$1,0))&amp;""),"")</f>
        <v/>
      </c>
      <c r="O399" s="26">
        <f>IFERROR(TRIM(INDEX(Requests!$A399:$AN399,MATCH(Lists!$B$11,Requests!$A$1:$AN$1,0))&amp;""),"")</f>
        <v/>
      </c>
      <c r="P399" s="26">
        <f>IFERROR(TRIM(INDEX(Requests!$A399:$AN399,MATCH(Lists!$B$10,Requests!$A$1:$AN$1,0))&amp;""),"")</f>
        <v/>
      </c>
      <c r="Q399" s="29">
        <f>IF($A399="","",IFERROR(N(INDEX('Your rates'!$C$6:$C$11,MATCH($J399,'Your rates'!$B$6:$B$11,0))),0))</f>
        <v/>
      </c>
      <c r="R399" s="29">
        <f>IF($A399="","",IFERROR(N(INDEX('Your rates'!$C$12:$C$17,MATCH($K399,'Your rates'!$B$12:$B$17,0))),0))</f>
        <v/>
      </c>
      <c r="S399" s="30">
        <f>IF($A399="","",IFERROR(IF(INDEX('Your rates'!$C$18:$C$21,MATCH($M399,'Your rates'!$B$18:$B$21,0))&amp;""="",1,INDEX('Your rates'!$C$18:$C$21,MATCH($M399,'Your rates'!$B$18:$B$21,0))),1))</f>
        <v/>
      </c>
      <c r="T399" s="30">
        <f>IF($A399="","",IFERROR(IF(INDEX('Your rates'!$C$22:$C$25,MATCH($N399,'Your rates'!$B$22:$B$25,0))&amp;""="",1,INDEX('Your rates'!$C$22:$C$25,MATCH($N399,'Your rates'!$B$22:$B$25,0))),1))</f>
        <v/>
      </c>
      <c r="U399" s="30">
        <f>IF($A399="","",IFERROR(IF(INDEX('Your rates'!$C$26:$C$30,MATCH($O399,'Your rates'!$B$26:$B$30,0))&amp;""="",1,INDEX('Your rates'!$C$26:$C$30,MATCH($O399,'Your rates'!$B$26:$B$30,0))),1))</f>
        <v/>
      </c>
      <c r="V399" s="29">
        <f>IF($A399="","",SUMPRODUCT(ISNUMBER(SEARCH('Your rates'!$B$31:$B$36,$P399))*'Your rates'!$C$31:$C$36))</f>
        <v/>
      </c>
    </row>
    <row r="400">
      <c r="A400" s="26">
        <f>IFERROR(TRIM(INDEX(Requests!$A400:$AN400,MATCH(Lists!$B$2,Requests!$A$1:$AN$1,0))&amp;""),"")</f>
        <v/>
      </c>
      <c r="B400" s="26">
        <f>IFERROR(TRIM(INDEX(Requests!$A400:$AN400,MATCH(Lists!$B$3,Requests!$A$1:$AN$1,0))&amp;""),"")</f>
        <v/>
      </c>
      <c r="C400" s="27">
        <f>IF(OR($A400="",$J400="",$K400="",$M400="",$N400="",'Your rates'!$C$5=""),"",ROUND(MAX(N('Your rates'!$C$37),('Your rates'!$C$5+$Q400+$R400)*$S400*$T400*$U400+$V400),2))</f>
        <v/>
      </c>
      <c r="D400" s="27">
        <f>IF(OR($C400="",N('Your rates'!$C$38)=0),"",ROUND($C400*'Your rates'!$C$38,2))</f>
        <v/>
      </c>
      <c r="E400" s="28">
        <f>IF($A400="","",MID(IF($I400=Lists!$B$13,", office or commercial space","")&amp;IF($L400=Lists!$B$14,", size not sure","")&amp;IF($M400=Lists!$B$15,", not cleaned in a while",""),3,200))</f>
        <v/>
      </c>
      <c r="F400" s="28">
        <f>IF($A400="","",MID(IF($J400="",", bedrooms","")&amp;IF($K400="",", bathrooms","")&amp;IF($M400="",", condition","")&amp;IF($N400="",", which clean","")&amp;IF($O400="",", how often",""),3,200))</f>
        <v/>
      </c>
      <c r="G400" s="28">
        <f>IF($A400="","",MID(IF('Your rates'!$C$5="",", base price","")&amp;IF(AND($J400&lt;&gt;"",IFERROR(INDEX('Your rates'!$C$6:$C$11,MATCH($J400,'Your rates'!$B$6:$B$11,0))&amp;"","")=""),", bedrooms","")&amp;IF(AND($K400&lt;&gt;"",IFERROR(INDEX('Your rates'!$C$12:$C$17,MATCH($K400,'Your rates'!$B$12:$B$17,0))&amp;"","")=""),", bathrooms","")&amp;IF(AND($M400&lt;&gt;"",IFERROR(INDEX('Your rates'!$C$18:$C$21,MATCH($M400,'Your rates'!$B$18:$B$21,0))&amp;"","")=""),", condition","")&amp;IF(AND($N400&lt;&gt;"",IFERROR(INDEX('Your rates'!$C$22:$C$25,MATCH($N400,'Your rates'!$B$22:$B$25,0))&amp;"","")=""),", type of clean","")&amp;IF(AND($O400&lt;&gt;"",IFERROR(INDEX('Your rates'!$C$26:$C$30,MATCH($O400,'Your rates'!$B$26:$B$30,0))&amp;"","")=""),", how often",""),3,200))</f>
        <v/>
      </c>
      <c r="H400" s="28">
        <f>IF($A400="","",IF($P400="","",IF(LEN($P400)-LEN(SUBSTITUTE($P400,",",""))+1&gt;SUMPRODUCT(ISNUMBER(SEARCH('Your rates'!$B$31:$B$36,$P400))*1),"Extra not on your list","")))</f>
        <v/>
      </c>
      <c r="I400" s="26">
        <f>IFERROR(TRIM(INDEX(Requests!$A400:$AN400,MATCH(Lists!$B$4,Requests!$A$1:$AN$1,0))&amp;""),"")</f>
        <v/>
      </c>
      <c r="J400" s="26">
        <f>IFERROR(TRIM(INDEX(Requests!$A400:$AN400,MATCH(Lists!$B$5,Requests!$A$1:$AN$1,0))&amp;""),"")</f>
        <v/>
      </c>
      <c r="K400" s="26">
        <f>IFERROR(TRIM(INDEX(Requests!$A400:$AN400,MATCH(Lists!$B$6,Requests!$A$1:$AN$1,0))&amp;""),"")</f>
        <v/>
      </c>
      <c r="L400" s="26">
        <f>IFERROR(TRIM(INDEX(Requests!$A400:$AN400,MATCH(Lists!$B$7,Requests!$A$1:$AN$1,0))&amp;""),"")</f>
        <v/>
      </c>
      <c r="M400" s="26">
        <f>IFERROR(TRIM(INDEX(Requests!$A400:$AN400,MATCH(Lists!$B$8,Requests!$A$1:$AN$1,0))&amp;""),"")</f>
        <v/>
      </c>
      <c r="N400" s="26">
        <f>IFERROR(TRIM(INDEX(Requests!$A400:$AN400,MATCH(Lists!$B$9,Requests!$A$1:$AN$1,0))&amp;""),"")</f>
        <v/>
      </c>
      <c r="O400" s="26">
        <f>IFERROR(TRIM(INDEX(Requests!$A400:$AN400,MATCH(Lists!$B$11,Requests!$A$1:$AN$1,0))&amp;""),"")</f>
        <v/>
      </c>
      <c r="P400" s="26">
        <f>IFERROR(TRIM(INDEX(Requests!$A400:$AN400,MATCH(Lists!$B$10,Requests!$A$1:$AN$1,0))&amp;""),"")</f>
        <v/>
      </c>
      <c r="Q400" s="29">
        <f>IF($A400="","",IFERROR(N(INDEX('Your rates'!$C$6:$C$11,MATCH($J400,'Your rates'!$B$6:$B$11,0))),0))</f>
        <v/>
      </c>
      <c r="R400" s="29">
        <f>IF($A400="","",IFERROR(N(INDEX('Your rates'!$C$12:$C$17,MATCH($K400,'Your rates'!$B$12:$B$17,0))),0))</f>
        <v/>
      </c>
      <c r="S400" s="30">
        <f>IF($A400="","",IFERROR(IF(INDEX('Your rates'!$C$18:$C$21,MATCH($M400,'Your rates'!$B$18:$B$21,0))&amp;""="",1,INDEX('Your rates'!$C$18:$C$21,MATCH($M400,'Your rates'!$B$18:$B$21,0))),1))</f>
        <v/>
      </c>
      <c r="T400" s="30">
        <f>IF($A400="","",IFERROR(IF(INDEX('Your rates'!$C$22:$C$25,MATCH($N400,'Your rates'!$B$22:$B$25,0))&amp;""="",1,INDEX('Your rates'!$C$22:$C$25,MATCH($N400,'Your rates'!$B$22:$B$25,0))),1))</f>
        <v/>
      </c>
      <c r="U400" s="30">
        <f>IF($A400="","",IFERROR(IF(INDEX('Your rates'!$C$26:$C$30,MATCH($O400,'Your rates'!$B$26:$B$30,0))&amp;""="",1,INDEX('Your rates'!$C$26:$C$30,MATCH($O400,'Your rates'!$B$26:$B$30,0))),1))</f>
        <v/>
      </c>
      <c r="V400" s="29">
        <f>IF($A400="","",SUMPRODUCT(ISNUMBER(SEARCH('Your rates'!$B$31:$B$36,$P400))*'Your rates'!$C$31:$C$36))</f>
        <v/>
      </c>
    </row>
    <row r="401">
      <c r="A401" s="26">
        <f>IFERROR(TRIM(INDEX(Requests!$A401:$AN401,MATCH(Lists!$B$2,Requests!$A$1:$AN$1,0))&amp;""),"")</f>
        <v/>
      </c>
      <c r="B401" s="26">
        <f>IFERROR(TRIM(INDEX(Requests!$A401:$AN401,MATCH(Lists!$B$3,Requests!$A$1:$AN$1,0))&amp;""),"")</f>
        <v/>
      </c>
      <c r="C401" s="27">
        <f>IF(OR($A401="",$J401="",$K401="",$M401="",$N401="",'Your rates'!$C$5=""),"",ROUND(MAX(N('Your rates'!$C$37),('Your rates'!$C$5+$Q401+$R401)*$S401*$T401*$U401+$V401),2))</f>
        <v/>
      </c>
      <c r="D401" s="27">
        <f>IF(OR($C401="",N('Your rates'!$C$38)=0),"",ROUND($C401*'Your rates'!$C$38,2))</f>
        <v/>
      </c>
      <c r="E401" s="28">
        <f>IF($A401="","",MID(IF($I401=Lists!$B$13,", office or commercial space","")&amp;IF($L401=Lists!$B$14,", size not sure","")&amp;IF($M401=Lists!$B$15,", not cleaned in a while",""),3,200))</f>
        <v/>
      </c>
      <c r="F401" s="28">
        <f>IF($A401="","",MID(IF($J401="",", bedrooms","")&amp;IF($K401="",", bathrooms","")&amp;IF($M401="",", condition","")&amp;IF($N401="",", which clean","")&amp;IF($O401="",", how often",""),3,200))</f>
        <v/>
      </c>
      <c r="G401" s="28">
        <f>IF($A401="","",MID(IF('Your rates'!$C$5="",", base price","")&amp;IF(AND($J401&lt;&gt;"",IFERROR(INDEX('Your rates'!$C$6:$C$11,MATCH($J401,'Your rates'!$B$6:$B$11,0))&amp;"","")=""),", bedrooms","")&amp;IF(AND($K401&lt;&gt;"",IFERROR(INDEX('Your rates'!$C$12:$C$17,MATCH($K401,'Your rates'!$B$12:$B$17,0))&amp;"","")=""),", bathrooms","")&amp;IF(AND($M401&lt;&gt;"",IFERROR(INDEX('Your rates'!$C$18:$C$21,MATCH($M401,'Your rates'!$B$18:$B$21,0))&amp;"","")=""),", condition","")&amp;IF(AND($N401&lt;&gt;"",IFERROR(INDEX('Your rates'!$C$22:$C$25,MATCH($N401,'Your rates'!$B$22:$B$25,0))&amp;"","")=""),", type of clean","")&amp;IF(AND($O401&lt;&gt;"",IFERROR(INDEX('Your rates'!$C$26:$C$30,MATCH($O401,'Your rates'!$B$26:$B$30,0))&amp;"","")=""),", how often",""),3,200))</f>
        <v/>
      </c>
      <c r="H401" s="28">
        <f>IF($A401="","",IF($P401="","",IF(LEN($P401)-LEN(SUBSTITUTE($P401,",",""))+1&gt;SUMPRODUCT(ISNUMBER(SEARCH('Your rates'!$B$31:$B$36,$P401))*1),"Extra not on your list","")))</f>
        <v/>
      </c>
      <c r="I401" s="26">
        <f>IFERROR(TRIM(INDEX(Requests!$A401:$AN401,MATCH(Lists!$B$4,Requests!$A$1:$AN$1,0))&amp;""),"")</f>
        <v/>
      </c>
      <c r="J401" s="26">
        <f>IFERROR(TRIM(INDEX(Requests!$A401:$AN401,MATCH(Lists!$B$5,Requests!$A$1:$AN$1,0))&amp;""),"")</f>
        <v/>
      </c>
      <c r="K401" s="26">
        <f>IFERROR(TRIM(INDEX(Requests!$A401:$AN401,MATCH(Lists!$B$6,Requests!$A$1:$AN$1,0))&amp;""),"")</f>
        <v/>
      </c>
      <c r="L401" s="26">
        <f>IFERROR(TRIM(INDEX(Requests!$A401:$AN401,MATCH(Lists!$B$7,Requests!$A$1:$AN$1,0))&amp;""),"")</f>
        <v/>
      </c>
      <c r="M401" s="26">
        <f>IFERROR(TRIM(INDEX(Requests!$A401:$AN401,MATCH(Lists!$B$8,Requests!$A$1:$AN$1,0))&amp;""),"")</f>
        <v/>
      </c>
      <c r="N401" s="26">
        <f>IFERROR(TRIM(INDEX(Requests!$A401:$AN401,MATCH(Lists!$B$9,Requests!$A$1:$AN$1,0))&amp;""),"")</f>
        <v/>
      </c>
      <c r="O401" s="26">
        <f>IFERROR(TRIM(INDEX(Requests!$A401:$AN401,MATCH(Lists!$B$11,Requests!$A$1:$AN$1,0))&amp;""),"")</f>
        <v/>
      </c>
      <c r="P401" s="26">
        <f>IFERROR(TRIM(INDEX(Requests!$A401:$AN401,MATCH(Lists!$B$10,Requests!$A$1:$AN$1,0))&amp;""),"")</f>
        <v/>
      </c>
      <c r="Q401" s="29">
        <f>IF($A401="","",IFERROR(N(INDEX('Your rates'!$C$6:$C$11,MATCH($J401,'Your rates'!$B$6:$B$11,0))),0))</f>
        <v/>
      </c>
      <c r="R401" s="29">
        <f>IF($A401="","",IFERROR(N(INDEX('Your rates'!$C$12:$C$17,MATCH($K401,'Your rates'!$B$12:$B$17,0))),0))</f>
        <v/>
      </c>
      <c r="S401" s="30">
        <f>IF($A401="","",IFERROR(IF(INDEX('Your rates'!$C$18:$C$21,MATCH($M401,'Your rates'!$B$18:$B$21,0))&amp;""="",1,INDEX('Your rates'!$C$18:$C$21,MATCH($M401,'Your rates'!$B$18:$B$21,0))),1))</f>
        <v/>
      </c>
      <c r="T401" s="30">
        <f>IF($A401="","",IFERROR(IF(INDEX('Your rates'!$C$22:$C$25,MATCH($N401,'Your rates'!$B$22:$B$25,0))&amp;""="",1,INDEX('Your rates'!$C$22:$C$25,MATCH($N401,'Your rates'!$B$22:$B$25,0))),1))</f>
        <v/>
      </c>
      <c r="U401" s="30">
        <f>IF($A401="","",IFERROR(IF(INDEX('Your rates'!$C$26:$C$30,MATCH($O401,'Your rates'!$B$26:$B$30,0))&amp;""="",1,INDEX('Your rates'!$C$26:$C$30,MATCH($O401,'Your rates'!$B$26:$B$30,0))),1))</f>
        <v/>
      </c>
      <c r="V401" s="29">
        <f>IF($A401="","",SUMPRODUCT(ISNUMBER(SEARCH('Your rates'!$B$31:$B$36,$P401))*'Your rates'!$C$31:$C$36))</f>
        <v/>
      </c>
    </row>
    <row r="402">
      <c r="A402" s="26">
        <f>IFERROR(TRIM(INDEX(Requests!$A402:$AN402,MATCH(Lists!$B$2,Requests!$A$1:$AN$1,0))&amp;""),"")</f>
        <v/>
      </c>
      <c r="B402" s="26">
        <f>IFERROR(TRIM(INDEX(Requests!$A402:$AN402,MATCH(Lists!$B$3,Requests!$A$1:$AN$1,0))&amp;""),"")</f>
        <v/>
      </c>
      <c r="C402" s="27">
        <f>IF(OR($A402="",$J402="",$K402="",$M402="",$N402="",'Your rates'!$C$5=""),"",ROUND(MAX(N('Your rates'!$C$37),('Your rates'!$C$5+$Q402+$R402)*$S402*$T402*$U402+$V402),2))</f>
        <v/>
      </c>
      <c r="D402" s="27">
        <f>IF(OR($C402="",N('Your rates'!$C$38)=0),"",ROUND($C402*'Your rates'!$C$38,2))</f>
        <v/>
      </c>
      <c r="E402" s="28">
        <f>IF($A402="","",MID(IF($I402=Lists!$B$13,", office or commercial space","")&amp;IF($L402=Lists!$B$14,", size not sure","")&amp;IF($M402=Lists!$B$15,", not cleaned in a while",""),3,200))</f>
        <v/>
      </c>
      <c r="F402" s="28">
        <f>IF($A402="","",MID(IF($J402="",", bedrooms","")&amp;IF($K402="",", bathrooms","")&amp;IF($M402="",", condition","")&amp;IF($N402="",", which clean","")&amp;IF($O402="",", how often",""),3,200))</f>
        <v/>
      </c>
      <c r="G402" s="28">
        <f>IF($A402="","",MID(IF('Your rates'!$C$5="",", base price","")&amp;IF(AND($J402&lt;&gt;"",IFERROR(INDEX('Your rates'!$C$6:$C$11,MATCH($J402,'Your rates'!$B$6:$B$11,0))&amp;"","")=""),", bedrooms","")&amp;IF(AND($K402&lt;&gt;"",IFERROR(INDEX('Your rates'!$C$12:$C$17,MATCH($K402,'Your rates'!$B$12:$B$17,0))&amp;"","")=""),", bathrooms","")&amp;IF(AND($M402&lt;&gt;"",IFERROR(INDEX('Your rates'!$C$18:$C$21,MATCH($M402,'Your rates'!$B$18:$B$21,0))&amp;"","")=""),", condition","")&amp;IF(AND($N402&lt;&gt;"",IFERROR(INDEX('Your rates'!$C$22:$C$25,MATCH($N402,'Your rates'!$B$22:$B$25,0))&amp;"","")=""),", type of clean","")&amp;IF(AND($O402&lt;&gt;"",IFERROR(INDEX('Your rates'!$C$26:$C$30,MATCH($O402,'Your rates'!$B$26:$B$30,0))&amp;"","")=""),", how often",""),3,200))</f>
        <v/>
      </c>
      <c r="H402" s="28">
        <f>IF($A402="","",IF($P402="","",IF(LEN($P402)-LEN(SUBSTITUTE($P402,",",""))+1&gt;SUMPRODUCT(ISNUMBER(SEARCH('Your rates'!$B$31:$B$36,$P402))*1),"Extra not on your list","")))</f>
        <v/>
      </c>
      <c r="I402" s="26">
        <f>IFERROR(TRIM(INDEX(Requests!$A402:$AN402,MATCH(Lists!$B$4,Requests!$A$1:$AN$1,0))&amp;""),"")</f>
        <v/>
      </c>
      <c r="J402" s="26">
        <f>IFERROR(TRIM(INDEX(Requests!$A402:$AN402,MATCH(Lists!$B$5,Requests!$A$1:$AN$1,0))&amp;""),"")</f>
        <v/>
      </c>
      <c r="K402" s="26">
        <f>IFERROR(TRIM(INDEX(Requests!$A402:$AN402,MATCH(Lists!$B$6,Requests!$A$1:$AN$1,0))&amp;""),"")</f>
        <v/>
      </c>
      <c r="L402" s="26">
        <f>IFERROR(TRIM(INDEX(Requests!$A402:$AN402,MATCH(Lists!$B$7,Requests!$A$1:$AN$1,0))&amp;""),"")</f>
        <v/>
      </c>
      <c r="M402" s="26">
        <f>IFERROR(TRIM(INDEX(Requests!$A402:$AN402,MATCH(Lists!$B$8,Requests!$A$1:$AN$1,0))&amp;""),"")</f>
        <v/>
      </c>
      <c r="N402" s="26">
        <f>IFERROR(TRIM(INDEX(Requests!$A402:$AN402,MATCH(Lists!$B$9,Requests!$A$1:$AN$1,0))&amp;""),"")</f>
        <v/>
      </c>
      <c r="O402" s="26">
        <f>IFERROR(TRIM(INDEX(Requests!$A402:$AN402,MATCH(Lists!$B$11,Requests!$A$1:$AN$1,0))&amp;""),"")</f>
        <v/>
      </c>
      <c r="P402" s="26">
        <f>IFERROR(TRIM(INDEX(Requests!$A402:$AN402,MATCH(Lists!$B$10,Requests!$A$1:$AN$1,0))&amp;""),"")</f>
        <v/>
      </c>
      <c r="Q402" s="29">
        <f>IF($A402="","",IFERROR(N(INDEX('Your rates'!$C$6:$C$11,MATCH($J402,'Your rates'!$B$6:$B$11,0))),0))</f>
        <v/>
      </c>
      <c r="R402" s="29">
        <f>IF($A402="","",IFERROR(N(INDEX('Your rates'!$C$12:$C$17,MATCH($K402,'Your rates'!$B$12:$B$17,0))),0))</f>
        <v/>
      </c>
      <c r="S402" s="30">
        <f>IF($A402="","",IFERROR(IF(INDEX('Your rates'!$C$18:$C$21,MATCH($M402,'Your rates'!$B$18:$B$21,0))&amp;""="",1,INDEX('Your rates'!$C$18:$C$21,MATCH($M402,'Your rates'!$B$18:$B$21,0))),1))</f>
        <v/>
      </c>
      <c r="T402" s="30">
        <f>IF($A402="","",IFERROR(IF(INDEX('Your rates'!$C$22:$C$25,MATCH($N402,'Your rates'!$B$22:$B$25,0))&amp;""="",1,INDEX('Your rates'!$C$22:$C$25,MATCH($N402,'Your rates'!$B$22:$B$25,0))),1))</f>
        <v/>
      </c>
      <c r="U402" s="30">
        <f>IF($A402="","",IFERROR(IF(INDEX('Your rates'!$C$26:$C$30,MATCH($O402,'Your rates'!$B$26:$B$30,0))&amp;""="",1,INDEX('Your rates'!$C$26:$C$30,MATCH($O402,'Your rates'!$B$26:$B$30,0))),1))</f>
        <v/>
      </c>
      <c r="V402" s="29">
        <f>IF($A402="","",SUMPRODUCT(ISNUMBER(SEARCH('Your rates'!$B$31:$B$36,$P402))*'Your rates'!$C$31:$C$36))</f>
        <v/>
      </c>
    </row>
    <row r="403">
      <c r="A403" s="26">
        <f>IFERROR(TRIM(INDEX(Requests!$A403:$AN403,MATCH(Lists!$B$2,Requests!$A$1:$AN$1,0))&amp;""),"")</f>
        <v/>
      </c>
      <c r="B403" s="26">
        <f>IFERROR(TRIM(INDEX(Requests!$A403:$AN403,MATCH(Lists!$B$3,Requests!$A$1:$AN$1,0))&amp;""),"")</f>
        <v/>
      </c>
      <c r="C403" s="27">
        <f>IF(OR($A403="",$J403="",$K403="",$M403="",$N403="",'Your rates'!$C$5=""),"",ROUND(MAX(N('Your rates'!$C$37),('Your rates'!$C$5+$Q403+$R403)*$S403*$T403*$U403+$V403),2))</f>
        <v/>
      </c>
      <c r="D403" s="27">
        <f>IF(OR($C403="",N('Your rates'!$C$38)=0),"",ROUND($C403*'Your rates'!$C$38,2))</f>
        <v/>
      </c>
      <c r="E403" s="28">
        <f>IF($A403="","",MID(IF($I403=Lists!$B$13,", office or commercial space","")&amp;IF($L403=Lists!$B$14,", size not sure","")&amp;IF($M403=Lists!$B$15,", not cleaned in a while",""),3,200))</f>
        <v/>
      </c>
      <c r="F403" s="28">
        <f>IF($A403="","",MID(IF($J403="",", bedrooms","")&amp;IF($K403="",", bathrooms","")&amp;IF($M403="",", condition","")&amp;IF($N403="",", which clean","")&amp;IF($O403="",", how often",""),3,200))</f>
        <v/>
      </c>
      <c r="G403" s="28">
        <f>IF($A403="","",MID(IF('Your rates'!$C$5="",", base price","")&amp;IF(AND($J403&lt;&gt;"",IFERROR(INDEX('Your rates'!$C$6:$C$11,MATCH($J403,'Your rates'!$B$6:$B$11,0))&amp;"","")=""),", bedrooms","")&amp;IF(AND($K403&lt;&gt;"",IFERROR(INDEX('Your rates'!$C$12:$C$17,MATCH($K403,'Your rates'!$B$12:$B$17,0))&amp;"","")=""),", bathrooms","")&amp;IF(AND($M403&lt;&gt;"",IFERROR(INDEX('Your rates'!$C$18:$C$21,MATCH($M403,'Your rates'!$B$18:$B$21,0))&amp;"","")=""),", condition","")&amp;IF(AND($N403&lt;&gt;"",IFERROR(INDEX('Your rates'!$C$22:$C$25,MATCH($N403,'Your rates'!$B$22:$B$25,0))&amp;"","")=""),", type of clean","")&amp;IF(AND($O403&lt;&gt;"",IFERROR(INDEX('Your rates'!$C$26:$C$30,MATCH($O403,'Your rates'!$B$26:$B$30,0))&amp;"","")=""),", how often",""),3,200))</f>
        <v/>
      </c>
      <c r="H403" s="28">
        <f>IF($A403="","",IF($P403="","",IF(LEN($P403)-LEN(SUBSTITUTE($P403,",",""))+1&gt;SUMPRODUCT(ISNUMBER(SEARCH('Your rates'!$B$31:$B$36,$P403))*1),"Extra not on your list","")))</f>
        <v/>
      </c>
      <c r="I403" s="26">
        <f>IFERROR(TRIM(INDEX(Requests!$A403:$AN403,MATCH(Lists!$B$4,Requests!$A$1:$AN$1,0))&amp;""),"")</f>
        <v/>
      </c>
      <c r="J403" s="26">
        <f>IFERROR(TRIM(INDEX(Requests!$A403:$AN403,MATCH(Lists!$B$5,Requests!$A$1:$AN$1,0))&amp;""),"")</f>
        <v/>
      </c>
      <c r="K403" s="26">
        <f>IFERROR(TRIM(INDEX(Requests!$A403:$AN403,MATCH(Lists!$B$6,Requests!$A$1:$AN$1,0))&amp;""),"")</f>
        <v/>
      </c>
      <c r="L403" s="26">
        <f>IFERROR(TRIM(INDEX(Requests!$A403:$AN403,MATCH(Lists!$B$7,Requests!$A$1:$AN$1,0))&amp;""),"")</f>
        <v/>
      </c>
      <c r="M403" s="26">
        <f>IFERROR(TRIM(INDEX(Requests!$A403:$AN403,MATCH(Lists!$B$8,Requests!$A$1:$AN$1,0))&amp;""),"")</f>
        <v/>
      </c>
      <c r="N403" s="26">
        <f>IFERROR(TRIM(INDEX(Requests!$A403:$AN403,MATCH(Lists!$B$9,Requests!$A$1:$AN$1,0))&amp;""),"")</f>
        <v/>
      </c>
      <c r="O403" s="26">
        <f>IFERROR(TRIM(INDEX(Requests!$A403:$AN403,MATCH(Lists!$B$11,Requests!$A$1:$AN$1,0))&amp;""),"")</f>
        <v/>
      </c>
      <c r="P403" s="26">
        <f>IFERROR(TRIM(INDEX(Requests!$A403:$AN403,MATCH(Lists!$B$10,Requests!$A$1:$AN$1,0))&amp;""),"")</f>
        <v/>
      </c>
      <c r="Q403" s="29">
        <f>IF($A403="","",IFERROR(N(INDEX('Your rates'!$C$6:$C$11,MATCH($J403,'Your rates'!$B$6:$B$11,0))),0))</f>
        <v/>
      </c>
      <c r="R403" s="29">
        <f>IF($A403="","",IFERROR(N(INDEX('Your rates'!$C$12:$C$17,MATCH($K403,'Your rates'!$B$12:$B$17,0))),0))</f>
        <v/>
      </c>
      <c r="S403" s="30">
        <f>IF($A403="","",IFERROR(IF(INDEX('Your rates'!$C$18:$C$21,MATCH($M403,'Your rates'!$B$18:$B$21,0))&amp;""="",1,INDEX('Your rates'!$C$18:$C$21,MATCH($M403,'Your rates'!$B$18:$B$21,0))),1))</f>
        <v/>
      </c>
      <c r="T403" s="30">
        <f>IF($A403="","",IFERROR(IF(INDEX('Your rates'!$C$22:$C$25,MATCH($N403,'Your rates'!$B$22:$B$25,0))&amp;""="",1,INDEX('Your rates'!$C$22:$C$25,MATCH($N403,'Your rates'!$B$22:$B$25,0))),1))</f>
        <v/>
      </c>
      <c r="U403" s="30">
        <f>IF($A403="","",IFERROR(IF(INDEX('Your rates'!$C$26:$C$30,MATCH($O403,'Your rates'!$B$26:$B$30,0))&amp;""="",1,INDEX('Your rates'!$C$26:$C$30,MATCH($O403,'Your rates'!$B$26:$B$30,0))),1))</f>
        <v/>
      </c>
      <c r="V403" s="29">
        <f>IF($A403="","",SUMPRODUCT(ISNUMBER(SEARCH('Your rates'!$B$31:$B$36,$P403))*'Your rates'!$C$31:$C$36))</f>
        <v/>
      </c>
    </row>
    <row r="404">
      <c r="A404" s="26">
        <f>IFERROR(TRIM(INDEX(Requests!$A404:$AN404,MATCH(Lists!$B$2,Requests!$A$1:$AN$1,0))&amp;""),"")</f>
        <v/>
      </c>
      <c r="B404" s="26">
        <f>IFERROR(TRIM(INDEX(Requests!$A404:$AN404,MATCH(Lists!$B$3,Requests!$A$1:$AN$1,0))&amp;""),"")</f>
        <v/>
      </c>
      <c r="C404" s="27">
        <f>IF(OR($A404="",$J404="",$K404="",$M404="",$N404="",'Your rates'!$C$5=""),"",ROUND(MAX(N('Your rates'!$C$37),('Your rates'!$C$5+$Q404+$R404)*$S404*$T404*$U404+$V404),2))</f>
        <v/>
      </c>
      <c r="D404" s="27">
        <f>IF(OR($C404="",N('Your rates'!$C$38)=0),"",ROUND($C404*'Your rates'!$C$38,2))</f>
        <v/>
      </c>
      <c r="E404" s="28">
        <f>IF($A404="","",MID(IF($I404=Lists!$B$13,", office or commercial space","")&amp;IF($L404=Lists!$B$14,", size not sure","")&amp;IF($M404=Lists!$B$15,", not cleaned in a while",""),3,200))</f>
        <v/>
      </c>
      <c r="F404" s="28">
        <f>IF($A404="","",MID(IF($J404="",", bedrooms","")&amp;IF($K404="",", bathrooms","")&amp;IF($M404="",", condition","")&amp;IF($N404="",", which clean","")&amp;IF($O404="",", how often",""),3,200))</f>
        <v/>
      </c>
      <c r="G404" s="28">
        <f>IF($A404="","",MID(IF('Your rates'!$C$5="",", base price","")&amp;IF(AND($J404&lt;&gt;"",IFERROR(INDEX('Your rates'!$C$6:$C$11,MATCH($J404,'Your rates'!$B$6:$B$11,0))&amp;"","")=""),", bedrooms","")&amp;IF(AND($K404&lt;&gt;"",IFERROR(INDEX('Your rates'!$C$12:$C$17,MATCH($K404,'Your rates'!$B$12:$B$17,0))&amp;"","")=""),", bathrooms","")&amp;IF(AND($M404&lt;&gt;"",IFERROR(INDEX('Your rates'!$C$18:$C$21,MATCH($M404,'Your rates'!$B$18:$B$21,0))&amp;"","")=""),", condition","")&amp;IF(AND($N404&lt;&gt;"",IFERROR(INDEX('Your rates'!$C$22:$C$25,MATCH($N404,'Your rates'!$B$22:$B$25,0))&amp;"","")=""),", type of clean","")&amp;IF(AND($O404&lt;&gt;"",IFERROR(INDEX('Your rates'!$C$26:$C$30,MATCH($O404,'Your rates'!$B$26:$B$30,0))&amp;"","")=""),", how often",""),3,200))</f>
        <v/>
      </c>
      <c r="H404" s="28">
        <f>IF($A404="","",IF($P404="","",IF(LEN($P404)-LEN(SUBSTITUTE($P404,",",""))+1&gt;SUMPRODUCT(ISNUMBER(SEARCH('Your rates'!$B$31:$B$36,$P404))*1),"Extra not on your list","")))</f>
        <v/>
      </c>
      <c r="I404" s="26">
        <f>IFERROR(TRIM(INDEX(Requests!$A404:$AN404,MATCH(Lists!$B$4,Requests!$A$1:$AN$1,0))&amp;""),"")</f>
        <v/>
      </c>
      <c r="J404" s="26">
        <f>IFERROR(TRIM(INDEX(Requests!$A404:$AN404,MATCH(Lists!$B$5,Requests!$A$1:$AN$1,0))&amp;""),"")</f>
        <v/>
      </c>
      <c r="K404" s="26">
        <f>IFERROR(TRIM(INDEX(Requests!$A404:$AN404,MATCH(Lists!$B$6,Requests!$A$1:$AN$1,0))&amp;""),"")</f>
        <v/>
      </c>
      <c r="L404" s="26">
        <f>IFERROR(TRIM(INDEX(Requests!$A404:$AN404,MATCH(Lists!$B$7,Requests!$A$1:$AN$1,0))&amp;""),"")</f>
        <v/>
      </c>
      <c r="M404" s="26">
        <f>IFERROR(TRIM(INDEX(Requests!$A404:$AN404,MATCH(Lists!$B$8,Requests!$A$1:$AN$1,0))&amp;""),"")</f>
        <v/>
      </c>
      <c r="N404" s="26">
        <f>IFERROR(TRIM(INDEX(Requests!$A404:$AN404,MATCH(Lists!$B$9,Requests!$A$1:$AN$1,0))&amp;""),"")</f>
        <v/>
      </c>
      <c r="O404" s="26">
        <f>IFERROR(TRIM(INDEX(Requests!$A404:$AN404,MATCH(Lists!$B$11,Requests!$A$1:$AN$1,0))&amp;""),"")</f>
        <v/>
      </c>
      <c r="P404" s="26">
        <f>IFERROR(TRIM(INDEX(Requests!$A404:$AN404,MATCH(Lists!$B$10,Requests!$A$1:$AN$1,0))&amp;""),"")</f>
        <v/>
      </c>
      <c r="Q404" s="29">
        <f>IF($A404="","",IFERROR(N(INDEX('Your rates'!$C$6:$C$11,MATCH($J404,'Your rates'!$B$6:$B$11,0))),0))</f>
        <v/>
      </c>
      <c r="R404" s="29">
        <f>IF($A404="","",IFERROR(N(INDEX('Your rates'!$C$12:$C$17,MATCH($K404,'Your rates'!$B$12:$B$17,0))),0))</f>
        <v/>
      </c>
      <c r="S404" s="30">
        <f>IF($A404="","",IFERROR(IF(INDEX('Your rates'!$C$18:$C$21,MATCH($M404,'Your rates'!$B$18:$B$21,0))&amp;""="",1,INDEX('Your rates'!$C$18:$C$21,MATCH($M404,'Your rates'!$B$18:$B$21,0))),1))</f>
        <v/>
      </c>
      <c r="T404" s="30">
        <f>IF($A404="","",IFERROR(IF(INDEX('Your rates'!$C$22:$C$25,MATCH($N404,'Your rates'!$B$22:$B$25,0))&amp;""="",1,INDEX('Your rates'!$C$22:$C$25,MATCH($N404,'Your rates'!$B$22:$B$25,0))),1))</f>
        <v/>
      </c>
      <c r="U404" s="30">
        <f>IF($A404="","",IFERROR(IF(INDEX('Your rates'!$C$26:$C$30,MATCH($O404,'Your rates'!$B$26:$B$30,0))&amp;""="",1,INDEX('Your rates'!$C$26:$C$30,MATCH($O404,'Your rates'!$B$26:$B$30,0))),1))</f>
        <v/>
      </c>
      <c r="V404" s="29">
        <f>IF($A404="","",SUMPRODUCT(ISNUMBER(SEARCH('Your rates'!$B$31:$B$36,$P404))*'Your rates'!$C$31:$C$36))</f>
        <v/>
      </c>
    </row>
    <row r="405">
      <c r="A405" s="26">
        <f>IFERROR(TRIM(INDEX(Requests!$A405:$AN405,MATCH(Lists!$B$2,Requests!$A$1:$AN$1,0))&amp;""),"")</f>
        <v/>
      </c>
      <c r="B405" s="26">
        <f>IFERROR(TRIM(INDEX(Requests!$A405:$AN405,MATCH(Lists!$B$3,Requests!$A$1:$AN$1,0))&amp;""),"")</f>
        <v/>
      </c>
      <c r="C405" s="27">
        <f>IF(OR($A405="",$J405="",$K405="",$M405="",$N405="",'Your rates'!$C$5=""),"",ROUND(MAX(N('Your rates'!$C$37),('Your rates'!$C$5+$Q405+$R405)*$S405*$T405*$U405+$V405),2))</f>
        <v/>
      </c>
      <c r="D405" s="27">
        <f>IF(OR($C405="",N('Your rates'!$C$38)=0),"",ROUND($C405*'Your rates'!$C$38,2))</f>
        <v/>
      </c>
      <c r="E405" s="28">
        <f>IF($A405="","",MID(IF($I405=Lists!$B$13,", office or commercial space","")&amp;IF($L405=Lists!$B$14,", size not sure","")&amp;IF($M405=Lists!$B$15,", not cleaned in a while",""),3,200))</f>
        <v/>
      </c>
      <c r="F405" s="28">
        <f>IF($A405="","",MID(IF($J405="",", bedrooms","")&amp;IF($K405="",", bathrooms","")&amp;IF($M405="",", condition","")&amp;IF($N405="",", which clean","")&amp;IF($O405="",", how often",""),3,200))</f>
        <v/>
      </c>
      <c r="G405" s="28">
        <f>IF($A405="","",MID(IF('Your rates'!$C$5="",", base price","")&amp;IF(AND($J405&lt;&gt;"",IFERROR(INDEX('Your rates'!$C$6:$C$11,MATCH($J405,'Your rates'!$B$6:$B$11,0))&amp;"","")=""),", bedrooms","")&amp;IF(AND($K405&lt;&gt;"",IFERROR(INDEX('Your rates'!$C$12:$C$17,MATCH($K405,'Your rates'!$B$12:$B$17,0))&amp;"","")=""),", bathrooms","")&amp;IF(AND($M405&lt;&gt;"",IFERROR(INDEX('Your rates'!$C$18:$C$21,MATCH($M405,'Your rates'!$B$18:$B$21,0))&amp;"","")=""),", condition","")&amp;IF(AND($N405&lt;&gt;"",IFERROR(INDEX('Your rates'!$C$22:$C$25,MATCH($N405,'Your rates'!$B$22:$B$25,0))&amp;"","")=""),", type of clean","")&amp;IF(AND($O405&lt;&gt;"",IFERROR(INDEX('Your rates'!$C$26:$C$30,MATCH($O405,'Your rates'!$B$26:$B$30,0))&amp;"","")=""),", how often",""),3,200))</f>
        <v/>
      </c>
      <c r="H405" s="28">
        <f>IF($A405="","",IF($P405="","",IF(LEN($P405)-LEN(SUBSTITUTE($P405,",",""))+1&gt;SUMPRODUCT(ISNUMBER(SEARCH('Your rates'!$B$31:$B$36,$P405))*1),"Extra not on your list","")))</f>
        <v/>
      </c>
      <c r="I405" s="26">
        <f>IFERROR(TRIM(INDEX(Requests!$A405:$AN405,MATCH(Lists!$B$4,Requests!$A$1:$AN$1,0))&amp;""),"")</f>
        <v/>
      </c>
      <c r="J405" s="26">
        <f>IFERROR(TRIM(INDEX(Requests!$A405:$AN405,MATCH(Lists!$B$5,Requests!$A$1:$AN$1,0))&amp;""),"")</f>
        <v/>
      </c>
      <c r="K405" s="26">
        <f>IFERROR(TRIM(INDEX(Requests!$A405:$AN405,MATCH(Lists!$B$6,Requests!$A$1:$AN$1,0))&amp;""),"")</f>
        <v/>
      </c>
      <c r="L405" s="26">
        <f>IFERROR(TRIM(INDEX(Requests!$A405:$AN405,MATCH(Lists!$B$7,Requests!$A$1:$AN$1,0))&amp;""),"")</f>
        <v/>
      </c>
      <c r="M405" s="26">
        <f>IFERROR(TRIM(INDEX(Requests!$A405:$AN405,MATCH(Lists!$B$8,Requests!$A$1:$AN$1,0))&amp;""),"")</f>
        <v/>
      </c>
      <c r="N405" s="26">
        <f>IFERROR(TRIM(INDEX(Requests!$A405:$AN405,MATCH(Lists!$B$9,Requests!$A$1:$AN$1,0))&amp;""),"")</f>
        <v/>
      </c>
      <c r="O405" s="26">
        <f>IFERROR(TRIM(INDEX(Requests!$A405:$AN405,MATCH(Lists!$B$11,Requests!$A$1:$AN$1,0))&amp;""),"")</f>
        <v/>
      </c>
      <c r="P405" s="26">
        <f>IFERROR(TRIM(INDEX(Requests!$A405:$AN405,MATCH(Lists!$B$10,Requests!$A$1:$AN$1,0))&amp;""),"")</f>
        <v/>
      </c>
      <c r="Q405" s="29">
        <f>IF($A405="","",IFERROR(N(INDEX('Your rates'!$C$6:$C$11,MATCH($J405,'Your rates'!$B$6:$B$11,0))),0))</f>
        <v/>
      </c>
      <c r="R405" s="29">
        <f>IF($A405="","",IFERROR(N(INDEX('Your rates'!$C$12:$C$17,MATCH($K405,'Your rates'!$B$12:$B$17,0))),0))</f>
        <v/>
      </c>
      <c r="S405" s="30">
        <f>IF($A405="","",IFERROR(IF(INDEX('Your rates'!$C$18:$C$21,MATCH($M405,'Your rates'!$B$18:$B$21,0))&amp;""="",1,INDEX('Your rates'!$C$18:$C$21,MATCH($M405,'Your rates'!$B$18:$B$21,0))),1))</f>
        <v/>
      </c>
      <c r="T405" s="30">
        <f>IF($A405="","",IFERROR(IF(INDEX('Your rates'!$C$22:$C$25,MATCH($N405,'Your rates'!$B$22:$B$25,0))&amp;""="",1,INDEX('Your rates'!$C$22:$C$25,MATCH($N405,'Your rates'!$B$22:$B$25,0))),1))</f>
        <v/>
      </c>
      <c r="U405" s="30">
        <f>IF($A405="","",IFERROR(IF(INDEX('Your rates'!$C$26:$C$30,MATCH($O405,'Your rates'!$B$26:$B$30,0))&amp;""="",1,INDEX('Your rates'!$C$26:$C$30,MATCH($O405,'Your rates'!$B$26:$B$30,0))),1))</f>
        <v/>
      </c>
      <c r="V405" s="29">
        <f>IF($A405="","",SUMPRODUCT(ISNUMBER(SEARCH('Your rates'!$B$31:$B$36,$P405))*'Your rates'!$C$31:$C$36))</f>
        <v/>
      </c>
    </row>
    <row r="406">
      <c r="A406" s="26">
        <f>IFERROR(TRIM(INDEX(Requests!$A406:$AN406,MATCH(Lists!$B$2,Requests!$A$1:$AN$1,0))&amp;""),"")</f>
        <v/>
      </c>
      <c r="B406" s="26">
        <f>IFERROR(TRIM(INDEX(Requests!$A406:$AN406,MATCH(Lists!$B$3,Requests!$A$1:$AN$1,0))&amp;""),"")</f>
        <v/>
      </c>
      <c r="C406" s="27">
        <f>IF(OR($A406="",$J406="",$K406="",$M406="",$N406="",'Your rates'!$C$5=""),"",ROUND(MAX(N('Your rates'!$C$37),('Your rates'!$C$5+$Q406+$R406)*$S406*$T406*$U406+$V406),2))</f>
        <v/>
      </c>
      <c r="D406" s="27">
        <f>IF(OR($C406="",N('Your rates'!$C$38)=0),"",ROUND($C406*'Your rates'!$C$38,2))</f>
        <v/>
      </c>
      <c r="E406" s="28">
        <f>IF($A406="","",MID(IF($I406=Lists!$B$13,", office or commercial space","")&amp;IF($L406=Lists!$B$14,", size not sure","")&amp;IF($M406=Lists!$B$15,", not cleaned in a while",""),3,200))</f>
        <v/>
      </c>
      <c r="F406" s="28">
        <f>IF($A406="","",MID(IF($J406="",", bedrooms","")&amp;IF($K406="",", bathrooms","")&amp;IF($M406="",", condition","")&amp;IF($N406="",", which clean","")&amp;IF($O406="",", how often",""),3,200))</f>
        <v/>
      </c>
      <c r="G406" s="28">
        <f>IF($A406="","",MID(IF('Your rates'!$C$5="",", base price","")&amp;IF(AND($J406&lt;&gt;"",IFERROR(INDEX('Your rates'!$C$6:$C$11,MATCH($J406,'Your rates'!$B$6:$B$11,0))&amp;"","")=""),", bedrooms","")&amp;IF(AND($K406&lt;&gt;"",IFERROR(INDEX('Your rates'!$C$12:$C$17,MATCH($K406,'Your rates'!$B$12:$B$17,0))&amp;"","")=""),", bathrooms","")&amp;IF(AND($M406&lt;&gt;"",IFERROR(INDEX('Your rates'!$C$18:$C$21,MATCH($M406,'Your rates'!$B$18:$B$21,0))&amp;"","")=""),", condition","")&amp;IF(AND($N406&lt;&gt;"",IFERROR(INDEX('Your rates'!$C$22:$C$25,MATCH($N406,'Your rates'!$B$22:$B$25,0))&amp;"","")=""),", type of clean","")&amp;IF(AND($O406&lt;&gt;"",IFERROR(INDEX('Your rates'!$C$26:$C$30,MATCH($O406,'Your rates'!$B$26:$B$30,0))&amp;"","")=""),", how often",""),3,200))</f>
        <v/>
      </c>
      <c r="H406" s="28">
        <f>IF($A406="","",IF($P406="","",IF(LEN($P406)-LEN(SUBSTITUTE($P406,",",""))+1&gt;SUMPRODUCT(ISNUMBER(SEARCH('Your rates'!$B$31:$B$36,$P406))*1),"Extra not on your list","")))</f>
        <v/>
      </c>
      <c r="I406" s="26">
        <f>IFERROR(TRIM(INDEX(Requests!$A406:$AN406,MATCH(Lists!$B$4,Requests!$A$1:$AN$1,0))&amp;""),"")</f>
        <v/>
      </c>
      <c r="J406" s="26">
        <f>IFERROR(TRIM(INDEX(Requests!$A406:$AN406,MATCH(Lists!$B$5,Requests!$A$1:$AN$1,0))&amp;""),"")</f>
        <v/>
      </c>
      <c r="K406" s="26">
        <f>IFERROR(TRIM(INDEX(Requests!$A406:$AN406,MATCH(Lists!$B$6,Requests!$A$1:$AN$1,0))&amp;""),"")</f>
        <v/>
      </c>
      <c r="L406" s="26">
        <f>IFERROR(TRIM(INDEX(Requests!$A406:$AN406,MATCH(Lists!$B$7,Requests!$A$1:$AN$1,0))&amp;""),"")</f>
        <v/>
      </c>
      <c r="M406" s="26">
        <f>IFERROR(TRIM(INDEX(Requests!$A406:$AN406,MATCH(Lists!$B$8,Requests!$A$1:$AN$1,0))&amp;""),"")</f>
        <v/>
      </c>
      <c r="N406" s="26">
        <f>IFERROR(TRIM(INDEX(Requests!$A406:$AN406,MATCH(Lists!$B$9,Requests!$A$1:$AN$1,0))&amp;""),"")</f>
        <v/>
      </c>
      <c r="O406" s="26">
        <f>IFERROR(TRIM(INDEX(Requests!$A406:$AN406,MATCH(Lists!$B$11,Requests!$A$1:$AN$1,0))&amp;""),"")</f>
        <v/>
      </c>
      <c r="P406" s="26">
        <f>IFERROR(TRIM(INDEX(Requests!$A406:$AN406,MATCH(Lists!$B$10,Requests!$A$1:$AN$1,0))&amp;""),"")</f>
        <v/>
      </c>
      <c r="Q406" s="29">
        <f>IF($A406="","",IFERROR(N(INDEX('Your rates'!$C$6:$C$11,MATCH($J406,'Your rates'!$B$6:$B$11,0))),0))</f>
        <v/>
      </c>
      <c r="R406" s="29">
        <f>IF($A406="","",IFERROR(N(INDEX('Your rates'!$C$12:$C$17,MATCH($K406,'Your rates'!$B$12:$B$17,0))),0))</f>
        <v/>
      </c>
      <c r="S406" s="30">
        <f>IF($A406="","",IFERROR(IF(INDEX('Your rates'!$C$18:$C$21,MATCH($M406,'Your rates'!$B$18:$B$21,0))&amp;""="",1,INDEX('Your rates'!$C$18:$C$21,MATCH($M406,'Your rates'!$B$18:$B$21,0))),1))</f>
        <v/>
      </c>
      <c r="T406" s="30">
        <f>IF($A406="","",IFERROR(IF(INDEX('Your rates'!$C$22:$C$25,MATCH($N406,'Your rates'!$B$22:$B$25,0))&amp;""="",1,INDEX('Your rates'!$C$22:$C$25,MATCH($N406,'Your rates'!$B$22:$B$25,0))),1))</f>
        <v/>
      </c>
      <c r="U406" s="30">
        <f>IF($A406="","",IFERROR(IF(INDEX('Your rates'!$C$26:$C$30,MATCH($O406,'Your rates'!$B$26:$B$30,0))&amp;""="",1,INDEX('Your rates'!$C$26:$C$30,MATCH($O406,'Your rates'!$B$26:$B$30,0))),1))</f>
        <v/>
      </c>
      <c r="V406" s="29">
        <f>IF($A406="","",SUMPRODUCT(ISNUMBER(SEARCH('Your rates'!$B$31:$B$36,$P406))*'Your rates'!$C$31:$C$36))</f>
        <v/>
      </c>
    </row>
    <row r="407">
      <c r="A407" s="26">
        <f>IFERROR(TRIM(INDEX(Requests!$A407:$AN407,MATCH(Lists!$B$2,Requests!$A$1:$AN$1,0))&amp;""),"")</f>
        <v/>
      </c>
      <c r="B407" s="26">
        <f>IFERROR(TRIM(INDEX(Requests!$A407:$AN407,MATCH(Lists!$B$3,Requests!$A$1:$AN$1,0))&amp;""),"")</f>
        <v/>
      </c>
      <c r="C407" s="27">
        <f>IF(OR($A407="",$J407="",$K407="",$M407="",$N407="",'Your rates'!$C$5=""),"",ROUND(MAX(N('Your rates'!$C$37),('Your rates'!$C$5+$Q407+$R407)*$S407*$T407*$U407+$V407),2))</f>
        <v/>
      </c>
      <c r="D407" s="27">
        <f>IF(OR($C407="",N('Your rates'!$C$38)=0),"",ROUND($C407*'Your rates'!$C$38,2))</f>
        <v/>
      </c>
      <c r="E407" s="28">
        <f>IF($A407="","",MID(IF($I407=Lists!$B$13,", office or commercial space","")&amp;IF($L407=Lists!$B$14,", size not sure","")&amp;IF($M407=Lists!$B$15,", not cleaned in a while",""),3,200))</f>
        <v/>
      </c>
      <c r="F407" s="28">
        <f>IF($A407="","",MID(IF($J407="",", bedrooms","")&amp;IF($K407="",", bathrooms","")&amp;IF($M407="",", condition","")&amp;IF($N407="",", which clean","")&amp;IF($O407="",", how often",""),3,200))</f>
        <v/>
      </c>
      <c r="G407" s="28">
        <f>IF($A407="","",MID(IF('Your rates'!$C$5="",", base price","")&amp;IF(AND($J407&lt;&gt;"",IFERROR(INDEX('Your rates'!$C$6:$C$11,MATCH($J407,'Your rates'!$B$6:$B$11,0))&amp;"","")=""),", bedrooms","")&amp;IF(AND($K407&lt;&gt;"",IFERROR(INDEX('Your rates'!$C$12:$C$17,MATCH($K407,'Your rates'!$B$12:$B$17,0))&amp;"","")=""),", bathrooms","")&amp;IF(AND($M407&lt;&gt;"",IFERROR(INDEX('Your rates'!$C$18:$C$21,MATCH($M407,'Your rates'!$B$18:$B$21,0))&amp;"","")=""),", condition","")&amp;IF(AND($N407&lt;&gt;"",IFERROR(INDEX('Your rates'!$C$22:$C$25,MATCH($N407,'Your rates'!$B$22:$B$25,0))&amp;"","")=""),", type of clean","")&amp;IF(AND($O407&lt;&gt;"",IFERROR(INDEX('Your rates'!$C$26:$C$30,MATCH($O407,'Your rates'!$B$26:$B$30,0))&amp;"","")=""),", how often",""),3,200))</f>
        <v/>
      </c>
      <c r="H407" s="28">
        <f>IF($A407="","",IF($P407="","",IF(LEN($P407)-LEN(SUBSTITUTE($P407,",",""))+1&gt;SUMPRODUCT(ISNUMBER(SEARCH('Your rates'!$B$31:$B$36,$P407))*1),"Extra not on your list","")))</f>
        <v/>
      </c>
      <c r="I407" s="26">
        <f>IFERROR(TRIM(INDEX(Requests!$A407:$AN407,MATCH(Lists!$B$4,Requests!$A$1:$AN$1,0))&amp;""),"")</f>
        <v/>
      </c>
      <c r="J407" s="26">
        <f>IFERROR(TRIM(INDEX(Requests!$A407:$AN407,MATCH(Lists!$B$5,Requests!$A$1:$AN$1,0))&amp;""),"")</f>
        <v/>
      </c>
      <c r="K407" s="26">
        <f>IFERROR(TRIM(INDEX(Requests!$A407:$AN407,MATCH(Lists!$B$6,Requests!$A$1:$AN$1,0))&amp;""),"")</f>
        <v/>
      </c>
      <c r="L407" s="26">
        <f>IFERROR(TRIM(INDEX(Requests!$A407:$AN407,MATCH(Lists!$B$7,Requests!$A$1:$AN$1,0))&amp;""),"")</f>
        <v/>
      </c>
      <c r="M407" s="26">
        <f>IFERROR(TRIM(INDEX(Requests!$A407:$AN407,MATCH(Lists!$B$8,Requests!$A$1:$AN$1,0))&amp;""),"")</f>
        <v/>
      </c>
      <c r="N407" s="26">
        <f>IFERROR(TRIM(INDEX(Requests!$A407:$AN407,MATCH(Lists!$B$9,Requests!$A$1:$AN$1,0))&amp;""),"")</f>
        <v/>
      </c>
      <c r="O407" s="26">
        <f>IFERROR(TRIM(INDEX(Requests!$A407:$AN407,MATCH(Lists!$B$11,Requests!$A$1:$AN$1,0))&amp;""),"")</f>
        <v/>
      </c>
      <c r="P407" s="26">
        <f>IFERROR(TRIM(INDEX(Requests!$A407:$AN407,MATCH(Lists!$B$10,Requests!$A$1:$AN$1,0))&amp;""),"")</f>
        <v/>
      </c>
      <c r="Q407" s="29">
        <f>IF($A407="","",IFERROR(N(INDEX('Your rates'!$C$6:$C$11,MATCH($J407,'Your rates'!$B$6:$B$11,0))),0))</f>
        <v/>
      </c>
      <c r="R407" s="29">
        <f>IF($A407="","",IFERROR(N(INDEX('Your rates'!$C$12:$C$17,MATCH($K407,'Your rates'!$B$12:$B$17,0))),0))</f>
        <v/>
      </c>
      <c r="S407" s="30">
        <f>IF($A407="","",IFERROR(IF(INDEX('Your rates'!$C$18:$C$21,MATCH($M407,'Your rates'!$B$18:$B$21,0))&amp;""="",1,INDEX('Your rates'!$C$18:$C$21,MATCH($M407,'Your rates'!$B$18:$B$21,0))),1))</f>
        <v/>
      </c>
      <c r="T407" s="30">
        <f>IF($A407="","",IFERROR(IF(INDEX('Your rates'!$C$22:$C$25,MATCH($N407,'Your rates'!$B$22:$B$25,0))&amp;""="",1,INDEX('Your rates'!$C$22:$C$25,MATCH($N407,'Your rates'!$B$22:$B$25,0))),1))</f>
        <v/>
      </c>
      <c r="U407" s="30">
        <f>IF($A407="","",IFERROR(IF(INDEX('Your rates'!$C$26:$C$30,MATCH($O407,'Your rates'!$B$26:$B$30,0))&amp;""="",1,INDEX('Your rates'!$C$26:$C$30,MATCH($O407,'Your rates'!$B$26:$B$30,0))),1))</f>
        <v/>
      </c>
      <c r="V407" s="29">
        <f>IF($A407="","",SUMPRODUCT(ISNUMBER(SEARCH('Your rates'!$B$31:$B$36,$P407))*'Your rates'!$C$31:$C$36))</f>
        <v/>
      </c>
    </row>
    <row r="408">
      <c r="A408" s="26">
        <f>IFERROR(TRIM(INDEX(Requests!$A408:$AN408,MATCH(Lists!$B$2,Requests!$A$1:$AN$1,0))&amp;""),"")</f>
        <v/>
      </c>
      <c r="B408" s="26">
        <f>IFERROR(TRIM(INDEX(Requests!$A408:$AN408,MATCH(Lists!$B$3,Requests!$A$1:$AN$1,0))&amp;""),"")</f>
        <v/>
      </c>
      <c r="C408" s="27">
        <f>IF(OR($A408="",$J408="",$K408="",$M408="",$N408="",'Your rates'!$C$5=""),"",ROUND(MAX(N('Your rates'!$C$37),('Your rates'!$C$5+$Q408+$R408)*$S408*$T408*$U408+$V408),2))</f>
        <v/>
      </c>
      <c r="D408" s="27">
        <f>IF(OR($C408="",N('Your rates'!$C$38)=0),"",ROUND($C408*'Your rates'!$C$38,2))</f>
        <v/>
      </c>
      <c r="E408" s="28">
        <f>IF($A408="","",MID(IF($I408=Lists!$B$13,", office or commercial space","")&amp;IF($L408=Lists!$B$14,", size not sure","")&amp;IF($M408=Lists!$B$15,", not cleaned in a while",""),3,200))</f>
        <v/>
      </c>
      <c r="F408" s="28">
        <f>IF($A408="","",MID(IF($J408="",", bedrooms","")&amp;IF($K408="",", bathrooms","")&amp;IF($M408="",", condition","")&amp;IF($N408="",", which clean","")&amp;IF($O408="",", how often",""),3,200))</f>
        <v/>
      </c>
      <c r="G408" s="28">
        <f>IF($A408="","",MID(IF('Your rates'!$C$5="",", base price","")&amp;IF(AND($J408&lt;&gt;"",IFERROR(INDEX('Your rates'!$C$6:$C$11,MATCH($J408,'Your rates'!$B$6:$B$11,0))&amp;"","")=""),", bedrooms","")&amp;IF(AND($K408&lt;&gt;"",IFERROR(INDEX('Your rates'!$C$12:$C$17,MATCH($K408,'Your rates'!$B$12:$B$17,0))&amp;"","")=""),", bathrooms","")&amp;IF(AND($M408&lt;&gt;"",IFERROR(INDEX('Your rates'!$C$18:$C$21,MATCH($M408,'Your rates'!$B$18:$B$21,0))&amp;"","")=""),", condition","")&amp;IF(AND($N408&lt;&gt;"",IFERROR(INDEX('Your rates'!$C$22:$C$25,MATCH($N408,'Your rates'!$B$22:$B$25,0))&amp;"","")=""),", type of clean","")&amp;IF(AND($O408&lt;&gt;"",IFERROR(INDEX('Your rates'!$C$26:$C$30,MATCH($O408,'Your rates'!$B$26:$B$30,0))&amp;"","")=""),", how often",""),3,200))</f>
        <v/>
      </c>
      <c r="H408" s="28">
        <f>IF($A408="","",IF($P408="","",IF(LEN($P408)-LEN(SUBSTITUTE($P408,",",""))+1&gt;SUMPRODUCT(ISNUMBER(SEARCH('Your rates'!$B$31:$B$36,$P408))*1),"Extra not on your list","")))</f>
        <v/>
      </c>
      <c r="I408" s="26">
        <f>IFERROR(TRIM(INDEX(Requests!$A408:$AN408,MATCH(Lists!$B$4,Requests!$A$1:$AN$1,0))&amp;""),"")</f>
        <v/>
      </c>
      <c r="J408" s="26">
        <f>IFERROR(TRIM(INDEX(Requests!$A408:$AN408,MATCH(Lists!$B$5,Requests!$A$1:$AN$1,0))&amp;""),"")</f>
        <v/>
      </c>
      <c r="K408" s="26">
        <f>IFERROR(TRIM(INDEX(Requests!$A408:$AN408,MATCH(Lists!$B$6,Requests!$A$1:$AN$1,0))&amp;""),"")</f>
        <v/>
      </c>
      <c r="L408" s="26">
        <f>IFERROR(TRIM(INDEX(Requests!$A408:$AN408,MATCH(Lists!$B$7,Requests!$A$1:$AN$1,0))&amp;""),"")</f>
        <v/>
      </c>
      <c r="M408" s="26">
        <f>IFERROR(TRIM(INDEX(Requests!$A408:$AN408,MATCH(Lists!$B$8,Requests!$A$1:$AN$1,0))&amp;""),"")</f>
        <v/>
      </c>
      <c r="N408" s="26">
        <f>IFERROR(TRIM(INDEX(Requests!$A408:$AN408,MATCH(Lists!$B$9,Requests!$A$1:$AN$1,0))&amp;""),"")</f>
        <v/>
      </c>
      <c r="O408" s="26">
        <f>IFERROR(TRIM(INDEX(Requests!$A408:$AN408,MATCH(Lists!$B$11,Requests!$A$1:$AN$1,0))&amp;""),"")</f>
        <v/>
      </c>
      <c r="P408" s="26">
        <f>IFERROR(TRIM(INDEX(Requests!$A408:$AN408,MATCH(Lists!$B$10,Requests!$A$1:$AN$1,0))&amp;""),"")</f>
        <v/>
      </c>
      <c r="Q408" s="29">
        <f>IF($A408="","",IFERROR(N(INDEX('Your rates'!$C$6:$C$11,MATCH($J408,'Your rates'!$B$6:$B$11,0))),0))</f>
        <v/>
      </c>
      <c r="R408" s="29">
        <f>IF($A408="","",IFERROR(N(INDEX('Your rates'!$C$12:$C$17,MATCH($K408,'Your rates'!$B$12:$B$17,0))),0))</f>
        <v/>
      </c>
      <c r="S408" s="30">
        <f>IF($A408="","",IFERROR(IF(INDEX('Your rates'!$C$18:$C$21,MATCH($M408,'Your rates'!$B$18:$B$21,0))&amp;""="",1,INDEX('Your rates'!$C$18:$C$21,MATCH($M408,'Your rates'!$B$18:$B$21,0))),1))</f>
        <v/>
      </c>
      <c r="T408" s="30">
        <f>IF($A408="","",IFERROR(IF(INDEX('Your rates'!$C$22:$C$25,MATCH($N408,'Your rates'!$B$22:$B$25,0))&amp;""="",1,INDEX('Your rates'!$C$22:$C$25,MATCH($N408,'Your rates'!$B$22:$B$25,0))),1))</f>
        <v/>
      </c>
      <c r="U408" s="30">
        <f>IF($A408="","",IFERROR(IF(INDEX('Your rates'!$C$26:$C$30,MATCH($O408,'Your rates'!$B$26:$B$30,0))&amp;""="",1,INDEX('Your rates'!$C$26:$C$30,MATCH($O408,'Your rates'!$B$26:$B$30,0))),1))</f>
        <v/>
      </c>
      <c r="V408" s="29">
        <f>IF($A408="","",SUMPRODUCT(ISNUMBER(SEARCH('Your rates'!$B$31:$B$36,$P408))*'Your rates'!$C$31:$C$36))</f>
        <v/>
      </c>
    </row>
    <row r="409">
      <c r="A409" s="26">
        <f>IFERROR(TRIM(INDEX(Requests!$A409:$AN409,MATCH(Lists!$B$2,Requests!$A$1:$AN$1,0))&amp;""),"")</f>
        <v/>
      </c>
      <c r="B409" s="26">
        <f>IFERROR(TRIM(INDEX(Requests!$A409:$AN409,MATCH(Lists!$B$3,Requests!$A$1:$AN$1,0))&amp;""),"")</f>
        <v/>
      </c>
      <c r="C409" s="27">
        <f>IF(OR($A409="",$J409="",$K409="",$M409="",$N409="",'Your rates'!$C$5=""),"",ROUND(MAX(N('Your rates'!$C$37),('Your rates'!$C$5+$Q409+$R409)*$S409*$T409*$U409+$V409),2))</f>
        <v/>
      </c>
      <c r="D409" s="27">
        <f>IF(OR($C409="",N('Your rates'!$C$38)=0),"",ROUND($C409*'Your rates'!$C$38,2))</f>
        <v/>
      </c>
      <c r="E409" s="28">
        <f>IF($A409="","",MID(IF($I409=Lists!$B$13,", office or commercial space","")&amp;IF($L409=Lists!$B$14,", size not sure","")&amp;IF($M409=Lists!$B$15,", not cleaned in a while",""),3,200))</f>
        <v/>
      </c>
      <c r="F409" s="28">
        <f>IF($A409="","",MID(IF($J409="",", bedrooms","")&amp;IF($K409="",", bathrooms","")&amp;IF($M409="",", condition","")&amp;IF($N409="",", which clean","")&amp;IF($O409="",", how often",""),3,200))</f>
        <v/>
      </c>
      <c r="G409" s="28">
        <f>IF($A409="","",MID(IF('Your rates'!$C$5="",", base price","")&amp;IF(AND($J409&lt;&gt;"",IFERROR(INDEX('Your rates'!$C$6:$C$11,MATCH($J409,'Your rates'!$B$6:$B$11,0))&amp;"","")=""),", bedrooms","")&amp;IF(AND($K409&lt;&gt;"",IFERROR(INDEX('Your rates'!$C$12:$C$17,MATCH($K409,'Your rates'!$B$12:$B$17,0))&amp;"","")=""),", bathrooms","")&amp;IF(AND($M409&lt;&gt;"",IFERROR(INDEX('Your rates'!$C$18:$C$21,MATCH($M409,'Your rates'!$B$18:$B$21,0))&amp;"","")=""),", condition","")&amp;IF(AND($N409&lt;&gt;"",IFERROR(INDEX('Your rates'!$C$22:$C$25,MATCH($N409,'Your rates'!$B$22:$B$25,0))&amp;"","")=""),", type of clean","")&amp;IF(AND($O409&lt;&gt;"",IFERROR(INDEX('Your rates'!$C$26:$C$30,MATCH($O409,'Your rates'!$B$26:$B$30,0))&amp;"","")=""),", how often",""),3,200))</f>
        <v/>
      </c>
      <c r="H409" s="28">
        <f>IF($A409="","",IF($P409="","",IF(LEN($P409)-LEN(SUBSTITUTE($P409,",",""))+1&gt;SUMPRODUCT(ISNUMBER(SEARCH('Your rates'!$B$31:$B$36,$P409))*1),"Extra not on your list","")))</f>
        <v/>
      </c>
      <c r="I409" s="26">
        <f>IFERROR(TRIM(INDEX(Requests!$A409:$AN409,MATCH(Lists!$B$4,Requests!$A$1:$AN$1,0))&amp;""),"")</f>
        <v/>
      </c>
      <c r="J409" s="26">
        <f>IFERROR(TRIM(INDEX(Requests!$A409:$AN409,MATCH(Lists!$B$5,Requests!$A$1:$AN$1,0))&amp;""),"")</f>
        <v/>
      </c>
      <c r="K409" s="26">
        <f>IFERROR(TRIM(INDEX(Requests!$A409:$AN409,MATCH(Lists!$B$6,Requests!$A$1:$AN$1,0))&amp;""),"")</f>
        <v/>
      </c>
      <c r="L409" s="26">
        <f>IFERROR(TRIM(INDEX(Requests!$A409:$AN409,MATCH(Lists!$B$7,Requests!$A$1:$AN$1,0))&amp;""),"")</f>
        <v/>
      </c>
      <c r="M409" s="26">
        <f>IFERROR(TRIM(INDEX(Requests!$A409:$AN409,MATCH(Lists!$B$8,Requests!$A$1:$AN$1,0))&amp;""),"")</f>
        <v/>
      </c>
      <c r="N409" s="26">
        <f>IFERROR(TRIM(INDEX(Requests!$A409:$AN409,MATCH(Lists!$B$9,Requests!$A$1:$AN$1,0))&amp;""),"")</f>
        <v/>
      </c>
      <c r="O409" s="26">
        <f>IFERROR(TRIM(INDEX(Requests!$A409:$AN409,MATCH(Lists!$B$11,Requests!$A$1:$AN$1,0))&amp;""),"")</f>
        <v/>
      </c>
      <c r="P409" s="26">
        <f>IFERROR(TRIM(INDEX(Requests!$A409:$AN409,MATCH(Lists!$B$10,Requests!$A$1:$AN$1,0))&amp;""),"")</f>
        <v/>
      </c>
      <c r="Q409" s="29">
        <f>IF($A409="","",IFERROR(N(INDEX('Your rates'!$C$6:$C$11,MATCH($J409,'Your rates'!$B$6:$B$11,0))),0))</f>
        <v/>
      </c>
      <c r="R409" s="29">
        <f>IF($A409="","",IFERROR(N(INDEX('Your rates'!$C$12:$C$17,MATCH($K409,'Your rates'!$B$12:$B$17,0))),0))</f>
        <v/>
      </c>
      <c r="S409" s="30">
        <f>IF($A409="","",IFERROR(IF(INDEX('Your rates'!$C$18:$C$21,MATCH($M409,'Your rates'!$B$18:$B$21,0))&amp;""="",1,INDEX('Your rates'!$C$18:$C$21,MATCH($M409,'Your rates'!$B$18:$B$21,0))),1))</f>
        <v/>
      </c>
      <c r="T409" s="30">
        <f>IF($A409="","",IFERROR(IF(INDEX('Your rates'!$C$22:$C$25,MATCH($N409,'Your rates'!$B$22:$B$25,0))&amp;""="",1,INDEX('Your rates'!$C$22:$C$25,MATCH($N409,'Your rates'!$B$22:$B$25,0))),1))</f>
        <v/>
      </c>
      <c r="U409" s="30">
        <f>IF($A409="","",IFERROR(IF(INDEX('Your rates'!$C$26:$C$30,MATCH($O409,'Your rates'!$B$26:$B$30,0))&amp;""="",1,INDEX('Your rates'!$C$26:$C$30,MATCH($O409,'Your rates'!$B$26:$B$30,0))),1))</f>
        <v/>
      </c>
      <c r="V409" s="29">
        <f>IF($A409="","",SUMPRODUCT(ISNUMBER(SEARCH('Your rates'!$B$31:$B$36,$P409))*'Your rates'!$C$31:$C$36))</f>
        <v/>
      </c>
    </row>
    <row r="410">
      <c r="A410" s="26">
        <f>IFERROR(TRIM(INDEX(Requests!$A410:$AN410,MATCH(Lists!$B$2,Requests!$A$1:$AN$1,0))&amp;""),"")</f>
        <v/>
      </c>
      <c r="B410" s="26">
        <f>IFERROR(TRIM(INDEX(Requests!$A410:$AN410,MATCH(Lists!$B$3,Requests!$A$1:$AN$1,0))&amp;""),"")</f>
        <v/>
      </c>
      <c r="C410" s="27">
        <f>IF(OR($A410="",$J410="",$K410="",$M410="",$N410="",'Your rates'!$C$5=""),"",ROUND(MAX(N('Your rates'!$C$37),('Your rates'!$C$5+$Q410+$R410)*$S410*$T410*$U410+$V410),2))</f>
        <v/>
      </c>
      <c r="D410" s="27">
        <f>IF(OR($C410="",N('Your rates'!$C$38)=0),"",ROUND($C410*'Your rates'!$C$38,2))</f>
        <v/>
      </c>
      <c r="E410" s="28">
        <f>IF($A410="","",MID(IF($I410=Lists!$B$13,", office or commercial space","")&amp;IF($L410=Lists!$B$14,", size not sure","")&amp;IF($M410=Lists!$B$15,", not cleaned in a while",""),3,200))</f>
        <v/>
      </c>
      <c r="F410" s="28">
        <f>IF($A410="","",MID(IF($J410="",", bedrooms","")&amp;IF($K410="",", bathrooms","")&amp;IF($M410="",", condition","")&amp;IF($N410="",", which clean","")&amp;IF($O410="",", how often",""),3,200))</f>
        <v/>
      </c>
      <c r="G410" s="28">
        <f>IF($A410="","",MID(IF('Your rates'!$C$5="",", base price","")&amp;IF(AND($J410&lt;&gt;"",IFERROR(INDEX('Your rates'!$C$6:$C$11,MATCH($J410,'Your rates'!$B$6:$B$11,0))&amp;"","")=""),", bedrooms","")&amp;IF(AND($K410&lt;&gt;"",IFERROR(INDEX('Your rates'!$C$12:$C$17,MATCH($K410,'Your rates'!$B$12:$B$17,0))&amp;"","")=""),", bathrooms","")&amp;IF(AND($M410&lt;&gt;"",IFERROR(INDEX('Your rates'!$C$18:$C$21,MATCH($M410,'Your rates'!$B$18:$B$21,0))&amp;"","")=""),", condition","")&amp;IF(AND($N410&lt;&gt;"",IFERROR(INDEX('Your rates'!$C$22:$C$25,MATCH($N410,'Your rates'!$B$22:$B$25,0))&amp;"","")=""),", type of clean","")&amp;IF(AND($O410&lt;&gt;"",IFERROR(INDEX('Your rates'!$C$26:$C$30,MATCH($O410,'Your rates'!$B$26:$B$30,0))&amp;"","")=""),", how often",""),3,200))</f>
        <v/>
      </c>
      <c r="H410" s="28">
        <f>IF($A410="","",IF($P410="","",IF(LEN($P410)-LEN(SUBSTITUTE($P410,",",""))+1&gt;SUMPRODUCT(ISNUMBER(SEARCH('Your rates'!$B$31:$B$36,$P410))*1),"Extra not on your list","")))</f>
        <v/>
      </c>
      <c r="I410" s="26">
        <f>IFERROR(TRIM(INDEX(Requests!$A410:$AN410,MATCH(Lists!$B$4,Requests!$A$1:$AN$1,0))&amp;""),"")</f>
        <v/>
      </c>
      <c r="J410" s="26">
        <f>IFERROR(TRIM(INDEX(Requests!$A410:$AN410,MATCH(Lists!$B$5,Requests!$A$1:$AN$1,0))&amp;""),"")</f>
        <v/>
      </c>
      <c r="K410" s="26">
        <f>IFERROR(TRIM(INDEX(Requests!$A410:$AN410,MATCH(Lists!$B$6,Requests!$A$1:$AN$1,0))&amp;""),"")</f>
        <v/>
      </c>
      <c r="L410" s="26">
        <f>IFERROR(TRIM(INDEX(Requests!$A410:$AN410,MATCH(Lists!$B$7,Requests!$A$1:$AN$1,0))&amp;""),"")</f>
        <v/>
      </c>
      <c r="M410" s="26">
        <f>IFERROR(TRIM(INDEX(Requests!$A410:$AN410,MATCH(Lists!$B$8,Requests!$A$1:$AN$1,0))&amp;""),"")</f>
        <v/>
      </c>
      <c r="N410" s="26">
        <f>IFERROR(TRIM(INDEX(Requests!$A410:$AN410,MATCH(Lists!$B$9,Requests!$A$1:$AN$1,0))&amp;""),"")</f>
        <v/>
      </c>
      <c r="O410" s="26">
        <f>IFERROR(TRIM(INDEX(Requests!$A410:$AN410,MATCH(Lists!$B$11,Requests!$A$1:$AN$1,0))&amp;""),"")</f>
        <v/>
      </c>
      <c r="P410" s="26">
        <f>IFERROR(TRIM(INDEX(Requests!$A410:$AN410,MATCH(Lists!$B$10,Requests!$A$1:$AN$1,0))&amp;""),"")</f>
        <v/>
      </c>
      <c r="Q410" s="29">
        <f>IF($A410="","",IFERROR(N(INDEX('Your rates'!$C$6:$C$11,MATCH($J410,'Your rates'!$B$6:$B$11,0))),0))</f>
        <v/>
      </c>
      <c r="R410" s="29">
        <f>IF($A410="","",IFERROR(N(INDEX('Your rates'!$C$12:$C$17,MATCH($K410,'Your rates'!$B$12:$B$17,0))),0))</f>
        <v/>
      </c>
      <c r="S410" s="30">
        <f>IF($A410="","",IFERROR(IF(INDEX('Your rates'!$C$18:$C$21,MATCH($M410,'Your rates'!$B$18:$B$21,0))&amp;""="",1,INDEX('Your rates'!$C$18:$C$21,MATCH($M410,'Your rates'!$B$18:$B$21,0))),1))</f>
        <v/>
      </c>
      <c r="T410" s="30">
        <f>IF($A410="","",IFERROR(IF(INDEX('Your rates'!$C$22:$C$25,MATCH($N410,'Your rates'!$B$22:$B$25,0))&amp;""="",1,INDEX('Your rates'!$C$22:$C$25,MATCH($N410,'Your rates'!$B$22:$B$25,0))),1))</f>
        <v/>
      </c>
      <c r="U410" s="30">
        <f>IF($A410="","",IFERROR(IF(INDEX('Your rates'!$C$26:$C$30,MATCH($O410,'Your rates'!$B$26:$B$30,0))&amp;""="",1,INDEX('Your rates'!$C$26:$C$30,MATCH($O410,'Your rates'!$B$26:$B$30,0))),1))</f>
        <v/>
      </c>
      <c r="V410" s="29">
        <f>IF($A410="","",SUMPRODUCT(ISNUMBER(SEARCH('Your rates'!$B$31:$B$36,$P410))*'Your rates'!$C$31:$C$36))</f>
        <v/>
      </c>
    </row>
    <row r="411">
      <c r="A411" s="26">
        <f>IFERROR(TRIM(INDEX(Requests!$A411:$AN411,MATCH(Lists!$B$2,Requests!$A$1:$AN$1,0))&amp;""),"")</f>
        <v/>
      </c>
      <c r="B411" s="26">
        <f>IFERROR(TRIM(INDEX(Requests!$A411:$AN411,MATCH(Lists!$B$3,Requests!$A$1:$AN$1,0))&amp;""),"")</f>
        <v/>
      </c>
      <c r="C411" s="27">
        <f>IF(OR($A411="",$J411="",$K411="",$M411="",$N411="",'Your rates'!$C$5=""),"",ROUND(MAX(N('Your rates'!$C$37),('Your rates'!$C$5+$Q411+$R411)*$S411*$T411*$U411+$V411),2))</f>
        <v/>
      </c>
      <c r="D411" s="27">
        <f>IF(OR($C411="",N('Your rates'!$C$38)=0),"",ROUND($C411*'Your rates'!$C$38,2))</f>
        <v/>
      </c>
      <c r="E411" s="28">
        <f>IF($A411="","",MID(IF($I411=Lists!$B$13,", office or commercial space","")&amp;IF($L411=Lists!$B$14,", size not sure","")&amp;IF($M411=Lists!$B$15,", not cleaned in a while",""),3,200))</f>
        <v/>
      </c>
      <c r="F411" s="28">
        <f>IF($A411="","",MID(IF($J411="",", bedrooms","")&amp;IF($K411="",", bathrooms","")&amp;IF($M411="",", condition","")&amp;IF($N411="",", which clean","")&amp;IF($O411="",", how often",""),3,200))</f>
        <v/>
      </c>
      <c r="G411" s="28">
        <f>IF($A411="","",MID(IF('Your rates'!$C$5="",", base price","")&amp;IF(AND($J411&lt;&gt;"",IFERROR(INDEX('Your rates'!$C$6:$C$11,MATCH($J411,'Your rates'!$B$6:$B$11,0))&amp;"","")=""),", bedrooms","")&amp;IF(AND($K411&lt;&gt;"",IFERROR(INDEX('Your rates'!$C$12:$C$17,MATCH($K411,'Your rates'!$B$12:$B$17,0))&amp;"","")=""),", bathrooms","")&amp;IF(AND($M411&lt;&gt;"",IFERROR(INDEX('Your rates'!$C$18:$C$21,MATCH($M411,'Your rates'!$B$18:$B$21,0))&amp;"","")=""),", condition","")&amp;IF(AND($N411&lt;&gt;"",IFERROR(INDEX('Your rates'!$C$22:$C$25,MATCH($N411,'Your rates'!$B$22:$B$25,0))&amp;"","")=""),", type of clean","")&amp;IF(AND($O411&lt;&gt;"",IFERROR(INDEX('Your rates'!$C$26:$C$30,MATCH($O411,'Your rates'!$B$26:$B$30,0))&amp;"","")=""),", how often",""),3,200))</f>
        <v/>
      </c>
      <c r="H411" s="28">
        <f>IF($A411="","",IF($P411="","",IF(LEN($P411)-LEN(SUBSTITUTE($P411,",",""))+1&gt;SUMPRODUCT(ISNUMBER(SEARCH('Your rates'!$B$31:$B$36,$P411))*1),"Extra not on your list","")))</f>
        <v/>
      </c>
      <c r="I411" s="26">
        <f>IFERROR(TRIM(INDEX(Requests!$A411:$AN411,MATCH(Lists!$B$4,Requests!$A$1:$AN$1,0))&amp;""),"")</f>
        <v/>
      </c>
      <c r="J411" s="26">
        <f>IFERROR(TRIM(INDEX(Requests!$A411:$AN411,MATCH(Lists!$B$5,Requests!$A$1:$AN$1,0))&amp;""),"")</f>
        <v/>
      </c>
      <c r="K411" s="26">
        <f>IFERROR(TRIM(INDEX(Requests!$A411:$AN411,MATCH(Lists!$B$6,Requests!$A$1:$AN$1,0))&amp;""),"")</f>
        <v/>
      </c>
      <c r="L411" s="26">
        <f>IFERROR(TRIM(INDEX(Requests!$A411:$AN411,MATCH(Lists!$B$7,Requests!$A$1:$AN$1,0))&amp;""),"")</f>
        <v/>
      </c>
      <c r="M411" s="26">
        <f>IFERROR(TRIM(INDEX(Requests!$A411:$AN411,MATCH(Lists!$B$8,Requests!$A$1:$AN$1,0))&amp;""),"")</f>
        <v/>
      </c>
      <c r="N411" s="26">
        <f>IFERROR(TRIM(INDEX(Requests!$A411:$AN411,MATCH(Lists!$B$9,Requests!$A$1:$AN$1,0))&amp;""),"")</f>
        <v/>
      </c>
      <c r="O411" s="26">
        <f>IFERROR(TRIM(INDEX(Requests!$A411:$AN411,MATCH(Lists!$B$11,Requests!$A$1:$AN$1,0))&amp;""),"")</f>
        <v/>
      </c>
      <c r="P411" s="26">
        <f>IFERROR(TRIM(INDEX(Requests!$A411:$AN411,MATCH(Lists!$B$10,Requests!$A$1:$AN$1,0))&amp;""),"")</f>
        <v/>
      </c>
      <c r="Q411" s="29">
        <f>IF($A411="","",IFERROR(N(INDEX('Your rates'!$C$6:$C$11,MATCH($J411,'Your rates'!$B$6:$B$11,0))),0))</f>
        <v/>
      </c>
      <c r="R411" s="29">
        <f>IF($A411="","",IFERROR(N(INDEX('Your rates'!$C$12:$C$17,MATCH($K411,'Your rates'!$B$12:$B$17,0))),0))</f>
        <v/>
      </c>
      <c r="S411" s="30">
        <f>IF($A411="","",IFERROR(IF(INDEX('Your rates'!$C$18:$C$21,MATCH($M411,'Your rates'!$B$18:$B$21,0))&amp;""="",1,INDEX('Your rates'!$C$18:$C$21,MATCH($M411,'Your rates'!$B$18:$B$21,0))),1))</f>
        <v/>
      </c>
      <c r="T411" s="30">
        <f>IF($A411="","",IFERROR(IF(INDEX('Your rates'!$C$22:$C$25,MATCH($N411,'Your rates'!$B$22:$B$25,0))&amp;""="",1,INDEX('Your rates'!$C$22:$C$25,MATCH($N411,'Your rates'!$B$22:$B$25,0))),1))</f>
        <v/>
      </c>
      <c r="U411" s="30">
        <f>IF($A411="","",IFERROR(IF(INDEX('Your rates'!$C$26:$C$30,MATCH($O411,'Your rates'!$B$26:$B$30,0))&amp;""="",1,INDEX('Your rates'!$C$26:$C$30,MATCH($O411,'Your rates'!$B$26:$B$30,0))),1))</f>
        <v/>
      </c>
      <c r="V411" s="29">
        <f>IF($A411="","",SUMPRODUCT(ISNUMBER(SEARCH('Your rates'!$B$31:$B$36,$P411))*'Your rates'!$C$31:$C$36))</f>
        <v/>
      </c>
    </row>
    <row r="412">
      <c r="A412" s="26">
        <f>IFERROR(TRIM(INDEX(Requests!$A412:$AN412,MATCH(Lists!$B$2,Requests!$A$1:$AN$1,0))&amp;""),"")</f>
        <v/>
      </c>
      <c r="B412" s="26">
        <f>IFERROR(TRIM(INDEX(Requests!$A412:$AN412,MATCH(Lists!$B$3,Requests!$A$1:$AN$1,0))&amp;""),"")</f>
        <v/>
      </c>
      <c r="C412" s="27">
        <f>IF(OR($A412="",$J412="",$K412="",$M412="",$N412="",'Your rates'!$C$5=""),"",ROUND(MAX(N('Your rates'!$C$37),('Your rates'!$C$5+$Q412+$R412)*$S412*$T412*$U412+$V412),2))</f>
        <v/>
      </c>
      <c r="D412" s="27">
        <f>IF(OR($C412="",N('Your rates'!$C$38)=0),"",ROUND($C412*'Your rates'!$C$38,2))</f>
        <v/>
      </c>
      <c r="E412" s="28">
        <f>IF($A412="","",MID(IF($I412=Lists!$B$13,", office or commercial space","")&amp;IF($L412=Lists!$B$14,", size not sure","")&amp;IF($M412=Lists!$B$15,", not cleaned in a while",""),3,200))</f>
        <v/>
      </c>
      <c r="F412" s="28">
        <f>IF($A412="","",MID(IF($J412="",", bedrooms","")&amp;IF($K412="",", bathrooms","")&amp;IF($M412="",", condition","")&amp;IF($N412="",", which clean","")&amp;IF($O412="",", how often",""),3,200))</f>
        <v/>
      </c>
      <c r="G412" s="28">
        <f>IF($A412="","",MID(IF('Your rates'!$C$5="",", base price","")&amp;IF(AND($J412&lt;&gt;"",IFERROR(INDEX('Your rates'!$C$6:$C$11,MATCH($J412,'Your rates'!$B$6:$B$11,0))&amp;"","")=""),", bedrooms","")&amp;IF(AND($K412&lt;&gt;"",IFERROR(INDEX('Your rates'!$C$12:$C$17,MATCH($K412,'Your rates'!$B$12:$B$17,0))&amp;"","")=""),", bathrooms","")&amp;IF(AND($M412&lt;&gt;"",IFERROR(INDEX('Your rates'!$C$18:$C$21,MATCH($M412,'Your rates'!$B$18:$B$21,0))&amp;"","")=""),", condition","")&amp;IF(AND($N412&lt;&gt;"",IFERROR(INDEX('Your rates'!$C$22:$C$25,MATCH($N412,'Your rates'!$B$22:$B$25,0))&amp;"","")=""),", type of clean","")&amp;IF(AND($O412&lt;&gt;"",IFERROR(INDEX('Your rates'!$C$26:$C$30,MATCH($O412,'Your rates'!$B$26:$B$30,0))&amp;"","")=""),", how often",""),3,200))</f>
        <v/>
      </c>
      <c r="H412" s="28">
        <f>IF($A412="","",IF($P412="","",IF(LEN($P412)-LEN(SUBSTITUTE($P412,",",""))+1&gt;SUMPRODUCT(ISNUMBER(SEARCH('Your rates'!$B$31:$B$36,$P412))*1),"Extra not on your list","")))</f>
        <v/>
      </c>
      <c r="I412" s="26">
        <f>IFERROR(TRIM(INDEX(Requests!$A412:$AN412,MATCH(Lists!$B$4,Requests!$A$1:$AN$1,0))&amp;""),"")</f>
        <v/>
      </c>
      <c r="J412" s="26">
        <f>IFERROR(TRIM(INDEX(Requests!$A412:$AN412,MATCH(Lists!$B$5,Requests!$A$1:$AN$1,0))&amp;""),"")</f>
        <v/>
      </c>
      <c r="K412" s="26">
        <f>IFERROR(TRIM(INDEX(Requests!$A412:$AN412,MATCH(Lists!$B$6,Requests!$A$1:$AN$1,0))&amp;""),"")</f>
        <v/>
      </c>
      <c r="L412" s="26">
        <f>IFERROR(TRIM(INDEX(Requests!$A412:$AN412,MATCH(Lists!$B$7,Requests!$A$1:$AN$1,0))&amp;""),"")</f>
        <v/>
      </c>
      <c r="M412" s="26">
        <f>IFERROR(TRIM(INDEX(Requests!$A412:$AN412,MATCH(Lists!$B$8,Requests!$A$1:$AN$1,0))&amp;""),"")</f>
        <v/>
      </c>
      <c r="N412" s="26">
        <f>IFERROR(TRIM(INDEX(Requests!$A412:$AN412,MATCH(Lists!$B$9,Requests!$A$1:$AN$1,0))&amp;""),"")</f>
        <v/>
      </c>
      <c r="O412" s="26">
        <f>IFERROR(TRIM(INDEX(Requests!$A412:$AN412,MATCH(Lists!$B$11,Requests!$A$1:$AN$1,0))&amp;""),"")</f>
        <v/>
      </c>
      <c r="P412" s="26">
        <f>IFERROR(TRIM(INDEX(Requests!$A412:$AN412,MATCH(Lists!$B$10,Requests!$A$1:$AN$1,0))&amp;""),"")</f>
        <v/>
      </c>
      <c r="Q412" s="29">
        <f>IF($A412="","",IFERROR(N(INDEX('Your rates'!$C$6:$C$11,MATCH($J412,'Your rates'!$B$6:$B$11,0))),0))</f>
        <v/>
      </c>
      <c r="R412" s="29">
        <f>IF($A412="","",IFERROR(N(INDEX('Your rates'!$C$12:$C$17,MATCH($K412,'Your rates'!$B$12:$B$17,0))),0))</f>
        <v/>
      </c>
      <c r="S412" s="30">
        <f>IF($A412="","",IFERROR(IF(INDEX('Your rates'!$C$18:$C$21,MATCH($M412,'Your rates'!$B$18:$B$21,0))&amp;""="",1,INDEX('Your rates'!$C$18:$C$21,MATCH($M412,'Your rates'!$B$18:$B$21,0))),1))</f>
        <v/>
      </c>
      <c r="T412" s="30">
        <f>IF($A412="","",IFERROR(IF(INDEX('Your rates'!$C$22:$C$25,MATCH($N412,'Your rates'!$B$22:$B$25,0))&amp;""="",1,INDEX('Your rates'!$C$22:$C$25,MATCH($N412,'Your rates'!$B$22:$B$25,0))),1))</f>
        <v/>
      </c>
      <c r="U412" s="30">
        <f>IF($A412="","",IFERROR(IF(INDEX('Your rates'!$C$26:$C$30,MATCH($O412,'Your rates'!$B$26:$B$30,0))&amp;""="",1,INDEX('Your rates'!$C$26:$C$30,MATCH($O412,'Your rates'!$B$26:$B$30,0))),1))</f>
        <v/>
      </c>
      <c r="V412" s="29">
        <f>IF($A412="","",SUMPRODUCT(ISNUMBER(SEARCH('Your rates'!$B$31:$B$36,$P412))*'Your rates'!$C$31:$C$36))</f>
        <v/>
      </c>
    </row>
    <row r="413">
      <c r="A413" s="26">
        <f>IFERROR(TRIM(INDEX(Requests!$A413:$AN413,MATCH(Lists!$B$2,Requests!$A$1:$AN$1,0))&amp;""),"")</f>
        <v/>
      </c>
      <c r="B413" s="26">
        <f>IFERROR(TRIM(INDEX(Requests!$A413:$AN413,MATCH(Lists!$B$3,Requests!$A$1:$AN$1,0))&amp;""),"")</f>
        <v/>
      </c>
      <c r="C413" s="27">
        <f>IF(OR($A413="",$J413="",$K413="",$M413="",$N413="",'Your rates'!$C$5=""),"",ROUND(MAX(N('Your rates'!$C$37),('Your rates'!$C$5+$Q413+$R413)*$S413*$T413*$U413+$V413),2))</f>
        <v/>
      </c>
      <c r="D413" s="27">
        <f>IF(OR($C413="",N('Your rates'!$C$38)=0),"",ROUND($C413*'Your rates'!$C$38,2))</f>
        <v/>
      </c>
      <c r="E413" s="28">
        <f>IF($A413="","",MID(IF($I413=Lists!$B$13,", office or commercial space","")&amp;IF($L413=Lists!$B$14,", size not sure","")&amp;IF($M413=Lists!$B$15,", not cleaned in a while",""),3,200))</f>
        <v/>
      </c>
      <c r="F413" s="28">
        <f>IF($A413="","",MID(IF($J413="",", bedrooms","")&amp;IF($K413="",", bathrooms","")&amp;IF($M413="",", condition","")&amp;IF($N413="",", which clean","")&amp;IF($O413="",", how often",""),3,200))</f>
        <v/>
      </c>
      <c r="G413" s="28">
        <f>IF($A413="","",MID(IF('Your rates'!$C$5="",", base price","")&amp;IF(AND($J413&lt;&gt;"",IFERROR(INDEX('Your rates'!$C$6:$C$11,MATCH($J413,'Your rates'!$B$6:$B$11,0))&amp;"","")=""),", bedrooms","")&amp;IF(AND($K413&lt;&gt;"",IFERROR(INDEX('Your rates'!$C$12:$C$17,MATCH($K413,'Your rates'!$B$12:$B$17,0))&amp;"","")=""),", bathrooms","")&amp;IF(AND($M413&lt;&gt;"",IFERROR(INDEX('Your rates'!$C$18:$C$21,MATCH($M413,'Your rates'!$B$18:$B$21,0))&amp;"","")=""),", condition","")&amp;IF(AND($N413&lt;&gt;"",IFERROR(INDEX('Your rates'!$C$22:$C$25,MATCH($N413,'Your rates'!$B$22:$B$25,0))&amp;"","")=""),", type of clean","")&amp;IF(AND($O413&lt;&gt;"",IFERROR(INDEX('Your rates'!$C$26:$C$30,MATCH($O413,'Your rates'!$B$26:$B$30,0))&amp;"","")=""),", how often",""),3,200))</f>
        <v/>
      </c>
      <c r="H413" s="28">
        <f>IF($A413="","",IF($P413="","",IF(LEN($P413)-LEN(SUBSTITUTE($P413,",",""))+1&gt;SUMPRODUCT(ISNUMBER(SEARCH('Your rates'!$B$31:$B$36,$P413))*1),"Extra not on your list","")))</f>
        <v/>
      </c>
      <c r="I413" s="26">
        <f>IFERROR(TRIM(INDEX(Requests!$A413:$AN413,MATCH(Lists!$B$4,Requests!$A$1:$AN$1,0))&amp;""),"")</f>
        <v/>
      </c>
      <c r="J413" s="26">
        <f>IFERROR(TRIM(INDEX(Requests!$A413:$AN413,MATCH(Lists!$B$5,Requests!$A$1:$AN$1,0))&amp;""),"")</f>
        <v/>
      </c>
      <c r="K413" s="26">
        <f>IFERROR(TRIM(INDEX(Requests!$A413:$AN413,MATCH(Lists!$B$6,Requests!$A$1:$AN$1,0))&amp;""),"")</f>
        <v/>
      </c>
      <c r="L413" s="26">
        <f>IFERROR(TRIM(INDEX(Requests!$A413:$AN413,MATCH(Lists!$B$7,Requests!$A$1:$AN$1,0))&amp;""),"")</f>
        <v/>
      </c>
      <c r="M413" s="26">
        <f>IFERROR(TRIM(INDEX(Requests!$A413:$AN413,MATCH(Lists!$B$8,Requests!$A$1:$AN$1,0))&amp;""),"")</f>
        <v/>
      </c>
      <c r="N413" s="26">
        <f>IFERROR(TRIM(INDEX(Requests!$A413:$AN413,MATCH(Lists!$B$9,Requests!$A$1:$AN$1,0))&amp;""),"")</f>
        <v/>
      </c>
      <c r="O413" s="26">
        <f>IFERROR(TRIM(INDEX(Requests!$A413:$AN413,MATCH(Lists!$B$11,Requests!$A$1:$AN$1,0))&amp;""),"")</f>
        <v/>
      </c>
      <c r="P413" s="26">
        <f>IFERROR(TRIM(INDEX(Requests!$A413:$AN413,MATCH(Lists!$B$10,Requests!$A$1:$AN$1,0))&amp;""),"")</f>
        <v/>
      </c>
      <c r="Q413" s="29">
        <f>IF($A413="","",IFERROR(N(INDEX('Your rates'!$C$6:$C$11,MATCH($J413,'Your rates'!$B$6:$B$11,0))),0))</f>
        <v/>
      </c>
      <c r="R413" s="29">
        <f>IF($A413="","",IFERROR(N(INDEX('Your rates'!$C$12:$C$17,MATCH($K413,'Your rates'!$B$12:$B$17,0))),0))</f>
        <v/>
      </c>
      <c r="S413" s="30">
        <f>IF($A413="","",IFERROR(IF(INDEX('Your rates'!$C$18:$C$21,MATCH($M413,'Your rates'!$B$18:$B$21,0))&amp;""="",1,INDEX('Your rates'!$C$18:$C$21,MATCH($M413,'Your rates'!$B$18:$B$21,0))),1))</f>
        <v/>
      </c>
      <c r="T413" s="30">
        <f>IF($A413="","",IFERROR(IF(INDEX('Your rates'!$C$22:$C$25,MATCH($N413,'Your rates'!$B$22:$B$25,0))&amp;""="",1,INDEX('Your rates'!$C$22:$C$25,MATCH($N413,'Your rates'!$B$22:$B$25,0))),1))</f>
        <v/>
      </c>
      <c r="U413" s="30">
        <f>IF($A413="","",IFERROR(IF(INDEX('Your rates'!$C$26:$C$30,MATCH($O413,'Your rates'!$B$26:$B$30,0))&amp;""="",1,INDEX('Your rates'!$C$26:$C$30,MATCH($O413,'Your rates'!$B$26:$B$30,0))),1))</f>
        <v/>
      </c>
      <c r="V413" s="29">
        <f>IF($A413="","",SUMPRODUCT(ISNUMBER(SEARCH('Your rates'!$B$31:$B$36,$P413))*'Your rates'!$C$31:$C$36))</f>
        <v/>
      </c>
    </row>
    <row r="414">
      <c r="A414" s="26">
        <f>IFERROR(TRIM(INDEX(Requests!$A414:$AN414,MATCH(Lists!$B$2,Requests!$A$1:$AN$1,0))&amp;""),"")</f>
        <v/>
      </c>
      <c r="B414" s="26">
        <f>IFERROR(TRIM(INDEX(Requests!$A414:$AN414,MATCH(Lists!$B$3,Requests!$A$1:$AN$1,0))&amp;""),"")</f>
        <v/>
      </c>
      <c r="C414" s="27">
        <f>IF(OR($A414="",$J414="",$K414="",$M414="",$N414="",'Your rates'!$C$5=""),"",ROUND(MAX(N('Your rates'!$C$37),('Your rates'!$C$5+$Q414+$R414)*$S414*$T414*$U414+$V414),2))</f>
        <v/>
      </c>
      <c r="D414" s="27">
        <f>IF(OR($C414="",N('Your rates'!$C$38)=0),"",ROUND($C414*'Your rates'!$C$38,2))</f>
        <v/>
      </c>
      <c r="E414" s="28">
        <f>IF($A414="","",MID(IF($I414=Lists!$B$13,", office or commercial space","")&amp;IF($L414=Lists!$B$14,", size not sure","")&amp;IF($M414=Lists!$B$15,", not cleaned in a while",""),3,200))</f>
        <v/>
      </c>
      <c r="F414" s="28">
        <f>IF($A414="","",MID(IF($J414="",", bedrooms","")&amp;IF($K414="",", bathrooms","")&amp;IF($M414="",", condition","")&amp;IF($N414="",", which clean","")&amp;IF($O414="",", how often",""),3,200))</f>
        <v/>
      </c>
      <c r="G414" s="28">
        <f>IF($A414="","",MID(IF('Your rates'!$C$5="",", base price","")&amp;IF(AND($J414&lt;&gt;"",IFERROR(INDEX('Your rates'!$C$6:$C$11,MATCH($J414,'Your rates'!$B$6:$B$11,0))&amp;"","")=""),", bedrooms","")&amp;IF(AND($K414&lt;&gt;"",IFERROR(INDEX('Your rates'!$C$12:$C$17,MATCH($K414,'Your rates'!$B$12:$B$17,0))&amp;"","")=""),", bathrooms","")&amp;IF(AND($M414&lt;&gt;"",IFERROR(INDEX('Your rates'!$C$18:$C$21,MATCH($M414,'Your rates'!$B$18:$B$21,0))&amp;"","")=""),", condition","")&amp;IF(AND($N414&lt;&gt;"",IFERROR(INDEX('Your rates'!$C$22:$C$25,MATCH($N414,'Your rates'!$B$22:$B$25,0))&amp;"","")=""),", type of clean","")&amp;IF(AND($O414&lt;&gt;"",IFERROR(INDEX('Your rates'!$C$26:$C$30,MATCH($O414,'Your rates'!$B$26:$B$30,0))&amp;"","")=""),", how often",""),3,200))</f>
        <v/>
      </c>
      <c r="H414" s="28">
        <f>IF($A414="","",IF($P414="","",IF(LEN($P414)-LEN(SUBSTITUTE($P414,",",""))+1&gt;SUMPRODUCT(ISNUMBER(SEARCH('Your rates'!$B$31:$B$36,$P414))*1),"Extra not on your list","")))</f>
        <v/>
      </c>
      <c r="I414" s="26">
        <f>IFERROR(TRIM(INDEX(Requests!$A414:$AN414,MATCH(Lists!$B$4,Requests!$A$1:$AN$1,0))&amp;""),"")</f>
        <v/>
      </c>
      <c r="J414" s="26">
        <f>IFERROR(TRIM(INDEX(Requests!$A414:$AN414,MATCH(Lists!$B$5,Requests!$A$1:$AN$1,0))&amp;""),"")</f>
        <v/>
      </c>
      <c r="K414" s="26">
        <f>IFERROR(TRIM(INDEX(Requests!$A414:$AN414,MATCH(Lists!$B$6,Requests!$A$1:$AN$1,0))&amp;""),"")</f>
        <v/>
      </c>
      <c r="L414" s="26">
        <f>IFERROR(TRIM(INDEX(Requests!$A414:$AN414,MATCH(Lists!$B$7,Requests!$A$1:$AN$1,0))&amp;""),"")</f>
        <v/>
      </c>
      <c r="M414" s="26">
        <f>IFERROR(TRIM(INDEX(Requests!$A414:$AN414,MATCH(Lists!$B$8,Requests!$A$1:$AN$1,0))&amp;""),"")</f>
        <v/>
      </c>
      <c r="N414" s="26">
        <f>IFERROR(TRIM(INDEX(Requests!$A414:$AN414,MATCH(Lists!$B$9,Requests!$A$1:$AN$1,0))&amp;""),"")</f>
        <v/>
      </c>
      <c r="O414" s="26">
        <f>IFERROR(TRIM(INDEX(Requests!$A414:$AN414,MATCH(Lists!$B$11,Requests!$A$1:$AN$1,0))&amp;""),"")</f>
        <v/>
      </c>
      <c r="P414" s="26">
        <f>IFERROR(TRIM(INDEX(Requests!$A414:$AN414,MATCH(Lists!$B$10,Requests!$A$1:$AN$1,0))&amp;""),"")</f>
        <v/>
      </c>
      <c r="Q414" s="29">
        <f>IF($A414="","",IFERROR(N(INDEX('Your rates'!$C$6:$C$11,MATCH($J414,'Your rates'!$B$6:$B$11,0))),0))</f>
        <v/>
      </c>
      <c r="R414" s="29">
        <f>IF($A414="","",IFERROR(N(INDEX('Your rates'!$C$12:$C$17,MATCH($K414,'Your rates'!$B$12:$B$17,0))),0))</f>
        <v/>
      </c>
      <c r="S414" s="30">
        <f>IF($A414="","",IFERROR(IF(INDEX('Your rates'!$C$18:$C$21,MATCH($M414,'Your rates'!$B$18:$B$21,0))&amp;""="",1,INDEX('Your rates'!$C$18:$C$21,MATCH($M414,'Your rates'!$B$18:$B$21,0))),1))</f>
        <v/>
      </c>
      <c r="T414" s="30">
        <f>IF($A414="","",IFERROR(IF(INDEX('Your rates'!$C$22:$C$25,MATCH($N414,'Your rates'!$B$22:$B$25,0))&amp;""="",1,INDEX('Your rates'!$C$22:$C$25,MATCH($N414,'Your rates'!$B$22:$B$25,0))),1))</f>
        <v/>
      </c>
      <c r="U414" s="30">
        <f>IF($A414="","",IFERROR(IF(INDEX('Your rates'!$C$26:$C$30,MATCH($O414,'Your rates'!$B$26:$B$30,0))&amp;""="",1,INDEX('Your rates'!$C$26:$C$30,MATCH($O414,'Your rates'!$B$26:$B$30,0))),1))</f>
        <v/>
      </c>
      <c r="V414" s="29">
        <f>IF($A414="","",SUMPRODUCT(ISNUMBER(SEARCH('Your rates'!$B$31:$B$36,$P414))*'Your rates'!$C$31:$C$36))</f>
        <v/>
      </c>
    </row>
    <row r="415">
      <c r="A415" s="26">
        <f>IFERROR(TRIM(INDEX(Requests!$A415:$AN415,MATCH(Lists!$B$2,Requests!$A$1:$AN$1,0))&amp;""),"")</f>
        <v/>
      </c>
      <c r="B415" s="26">
        <f>IFERROR(TRIM(INDEX(Requests!$A415:$AN415,MATCH(Lists!$B$3,Requests!$A$1:$AN$1,0))&amp;""),"")</f>
        <v/>
      </c>
      <c r="C415" s="27">
        <f>IF(OR($A415="",$J415="",$K415="",$M415="",$N415="",'Your rates'!$C$5=""),"",ROUND(MAX(N('Your rates'!$C$37),('Your rates'!$C$5+$Q415+$R415)*$S415*$T415*$U415+$V415),2))</f>
        <v/>
      </c>
      <c r="D415" s="27">
        <f>IF(OR($C415="",N('Your rates'!$C$38)=0),"",ROUND($C415*'Your rates'!$C$38,2))</f>
        <v/>
      </c>
      <c r="E415" s="28">
        <f>IF($A415="","",MID(IF($I415=Lists!$B$13,", office or commercial space","")&amp;IF($L415=Lists!$B$14,", size not sure","")&amp;IF($M415=Lists!$B$15,", not cleaned in a while",""),3,200))</f>
        <v/>
      </c>
      <c r="F415" s="28">
        <f>IF($A415="","",MID(IF($J415="",", bedrooms","")&amp;IF($K415="",", bathrooms","")&amp;IF($M415="",", condition","")&amp;IF($N415="",", which clean","")&amp;IF($O415="",", how often",""),3,200))</f>
        <v/>
      </c>
      <c r="G415" s="28">
        <f>IF($A415="","",MID(IF('Your rates'!$C$5="",", base price","")&amp;IF(AND($J415&lt;&gt;"",IFERROR(INDEX('Your rates'!$C$6:$C$11,MATCH($J415,'Your rates'!$B$6:$B$11,0))&amp;"","")=""),", bedrooms","")&amp;IF(AND($K415&lt;&gt;"",IFERROR(INDEX('Your rates'!$C$12:$C$17,MATCH($K415,'Your rates'!$B$12:$B$17,0))&amp;"","")=""),", bathrooms","")&amp;IF(AND($M415&lt;&gt;"",IFERROR(INDEX('Your rates'!$C$18:$C$21,MATCH($M415,'Your rates'!$B$18:$B$21,0))&amp;"","")=""),", condition","")&amp;IF(AND($N415&lt;&gt;"",IFERROR(INDEX('Your rates'!$C$22:$C$25,MATCH($N415,'Your rates'!$B$22:$B$25,0))&amp;"","")=""),", type of clean","")&amp;IF(AND($O415&lt;&gt;"",IFERROR(INDEX('Your rates'!$C$26:$C$30,MATCH($O415,'Your rates'!$B$26:$B$30,0))&amp;"","")=""),", how often",""),3,200))</f>
        <v/>
      </c>
      <c r="H415" s="28">
        <f>IF($A415="","",IF($P415="","",IF(LEN($P415)-LEN(SUBSTITUTE($P415,",",""))+1&gt;SUMPRODUCT(ISNUMBER(SEARCH('Your rates'!$B$31:$B$36,$P415))*1),"Extra not on your list","")))</f>
        <v/>
      </c>
      <c r="I415" s="26">
        <f>IFERROR(TRIM(INDEX(Requests!$A415:$AN415,MATCH(Lists!$B$4,Requests!$A$1:$AN$1,0))&amp;""),"")</f>
        <v/>
      </c>
      <c r="J415" s="26">
        <f>IFERROR(TRIM(INDEX(Requests!$A415:$AN415,MATCH(Lists!$B$5,Requests!$A$1:$AN$1,0))&amp;""),"")</f>
        <v/>
      </c>
      <c r="K415" s="26">
        <f>IFERROR(TRIM(INDEX(Requests!$A415:$AN415,MATCH(Lists!$B$6,Requests!$A$1:$AN$1,0))&amp;""),"")</f>
        <v/>
      </c>
      <c r="L415" s="26">
        <f>IFERROR(TRIM(INDEX(Requests!$A415:$AN415,MATCH(Lists!$B$7,Requests!$A$1:$AN$1,0))&amp;""),"")</f>
        <v/>
      </c>
      <c r="M415" s="26">
        <f>IFERROR(TRIM(INDEX(Requests!$A415:$AN415,MATCH(Lists!$B$8,Requests!$A$1:$AN$1,0))&amp;""),"")</f>
        <v/>
      </c>
      <c r="N415" s="26">
        <f>IFERROR(TRIM(INDEX(Requests!$A415:$AN415,MATCH(Lists!$B$9,Requests!$A$1:$AN$1,0))&amp;""),"")</f>
        <v/>
      </c>
      <c r="O415" s="26">
        <f>IFERROR(TRIM(INDEX(Requests!$A415:$AN415,MATCH(Lists!$B$11,Requests!$A$1:$AN$1,0))&amp;""),"")</f>
        <v/>
      </c>
      <c r="P415" s="26">
        <f>IFERROR(TRIM(INDEX(Requests!$A415:$AN415,MATCH(Lists!$B$10,Requests!$A$1:$AN$1,0))&amp;""),"")</f>
        <v/>
      </c>
      <c r="Q415" s="29">
        <f>IF($A415="","",IFERROR(N(INDEX('Your rates'!$C$6:$C$11,MATCH($J415,'Your rates'!$B$6:$B$11,0))),0))</f>
        <v/>
      </c>
      <c r="R415" s="29">
        <f>IF($A415="","",IFERROR(N(INDEX('Your rates'!$C$12:$C$17,MATCH($K415,'Your rates'!$B$12:$B$17,0))),0))</f>
        <v/>
      </c>
      <c r="S415" s="30">
        <f>IF($A415="","",IFERROR(IF(INDEX('Your rates'!$C$18:$C$21,MATCH($M415,'Your rates'!$B$18:$B$21,0))&amp;""="",1,INDEX('Your rates'!$C$18:$C$21,MATCH($M415,'Your rates'!$B$18:$B$21,0))),1))</f>
        <v/>
      </c>
      <c r="T415" s="30">
        <f>IF($A415="","",IFERROR(IF(INDEX('Your rates'!$C$22:$C$25,MATCH($N415,'Your rates'!$B$22:$B$25,0))&amp;""="",1,INDEX('Your rates'!$C$22:$C$25,MATCH($N415,'Your rates'!$B$22:$B$25,0))),1))</f>
        <v/>
      </c>
      <c r="U415" s="30">
        <f>IF($A415="","",IFERROR(IF(INDEX('Your rates'!$C$26:$C$30,MATCH($O415,'Your rates'!$B$26:$B$30,0))&amp;""="",1,INDEX('Your rates'!$C$26:$C$30,MATCH($O415,'Your rates'!$B$26:$B$30,0))),1))</f>
        <v/>
      </c>
      <c r="V415" s="29">
        <f>IF($A415="","",SUMPRODUCT(ISNUMBER(SEARCH('Your rates'!$B$31:$B$36,$P415))*'Your rates'!$C$31:$C$36))</f>
        <v/>
      </c>
    </row>
    <row r="416">
      <c r="A416" s="26">
        <f>IFERROR(TRIM(INDEX(Requests!$A416:$AN416,MATCH(Lists!$B$2,Requests!$A$1:$AN$1,0))&amp;""),"")</f>
        <v/>
      </c>
      <c r="B416" s="26">
        <f>IFERROR(TRIM(INDEX(Requests!$A416:$AN416,MATCH(Lists!$B$3,Requests!$A$1:$AN$1,0))&amp;""),"")</f>
        <v/>
      </c>
      <c r="C416" s="27">
        <f>IF(OR($A416="",$J416="",$K416="",$M416="",$N416="",'Your rates'!$C$5=""),"",ROUND(MAX(N('Your rates'!$C$37),('Your rates'!$C$5+$Q416+$R416)*$S416*$T416*$U416+$V416),2))</f>
        <v/>
      </c>
      <c r="D416" s="27">
        <f>IF(OR($C416="",N('Your rates'!$C$38)=0),"",ROUND($C416*'Your rates'!$C$38,2))</f>
        <v/>
      </c>
      <c r="E416" s="28">
        <f>IF($A416="","",MID(IF($I416=Lists!$B$13,", office or commercial space","")&amp;IF($L416=Lists!$B$14,", size not sure","")&amp;IF($M416=Lists!$B$15,", not cleaned in a while",""),3,200))</f>
        <v/>
      </c>
      <c r="F416" s="28">
        <f>IF($A416="","",MID(IF($J416="",", bedrooms","")&amp;IF($K416="",", bathrooms","")&amp;IF($M416="",", condition","")&amp;IF($N416="",", which clean","")&amp;IF($O416="",", how often",""),3,200))</f>
        <v/>
      </c>
      <c r="G416" s="28">
        <f>IF($A416="","",MID(IF('Your rates'!$C$5="",", base price","")&amp;IF(AND($J416&lt;&gt;"",IFERROR(INDEX('Your rates'!$C$6:$C$11,MATCH($J416,'Your rates'!$B$6:$B$11,0))&amp;"","")=""),", bedrooms","")&amp;IF(AND($K416&lt;&gt;"",IFERROR(INDEX('Your rates'!$C$12:$C$17,MATCH($K416,'Your rates'!$B$12:$B$17,0))&amp;"","")=""),", bathrooms","")&amp;IF(AND($M416&lt;&gt;"",IFERROR(INDEX('Your rates'!$C$18:$C$21,MATCH($M416,'Your rates'!$B$18:$B$21,0))&amp;"","")=""),", condition","")&amp;IF(AND($N416&lt;&gt;"",IFERROR(INDEX('Your rates'!$C$22:$C$25,MATCH($N416,'Your rates'!$B$22:$B$25,0))&amp;"","")=""),", type of clean","")&amp;IF(AND($O416&lt;&gt;"",IFERROR(INDEX('Your rates'!$C$26:$C$30,MATCH($O416,'Your rates'!$B$26:$B$30,0))&amp;"","")=""),", how often",""),3,200))</f>
        <v/>
      </c>
      <c r="H416" s="28">
        <f>IF($A416="","",IF($P416="","",IF(LEN($P416)-LEN(SUBSTITUTE($P416,",",""))+1&gt;SUMPRODUCT(ISNUMBER(SEARCH('Your rates'!$B$31:$B$36,$P416))*1),"Extra not on your list","")))</f>
        <v/>
      </c>
      <c r="I416" s="26">
        <f>IFERROR(TRIM(INDEX(Requests!$A416:$AN416,MATCH(Lists!$B$4,Requests!$A$1:$AN$1,0))&amp;""),"")</f>
        <v/>
      </c>
      <c r="J416" s="26">
        <f>IFERROR(TRIM(INDEX(Requests!$A416:$AN416,MATCH(Lists!$B$5,Requests!$A$1:$AN$1,0))&amp;""),"")</f>
        <v/>
      </c>
      <c r="K416" s="26">
        <f>IFERROR(TRIM(INDEX(Requests!$A416:$AN416,MATCH(Lists!$B$6,Requests!$A$1:$AN$1,0))&amp;""),"")</f>
        <v/>
      </c>
      <c r="L416" s="26">
        <f>IFERROR(TRIM(INDEX(Requests!$A416:$AN416,MATCH(Lists!$B$7,Requests!$A$1:$AN$1,0))&amp;""),"")</f>
        <v/>
      </c>
      <c r="M416" s="26">
        <f>IFERROR(TRIM(INDEX(Requests!$A416:$AN416,MATCH(Lists!$B$8,Requests!$A$1:$AN$1,0))&amp;""),"")</f>
        <v/>
      </c>
      <c r="N416" s="26">
        <f>IFERROR(TRIM(INDEX(Requests!$A416:$AN416,MATCH(Lists!$B$9,Requests!$A$1:$AN$1,0))&amp;""),"")</f>
        <v/>
      </c>
      <c r="O416" s="26">
        <f>IFERROR(TRIM(INDEX(Requests!$A416:$AN416,MATCH(Lists!$B$11,Requests!$A$1:$AN$1,0))&amp;""),"")</f>
        <v/>
      </c>
      <c r="P416" s="26">
        <f>IFERROR(TRIM(INDEX(Requests!$A416:$AN416,MATCH(Lists!$B$10,Requests!$A$1:$AN$1,0))&amp;""),"")</f>
        <v/>
      </c>
      <c r="Q416" s="29">
        <f>IF($A416="","",IFERROR(N(INDEX('Your rates'!$C$6:$C$11,MATCH($J416,'Your rates'!$B$6:$B$11,0))),0))</f>
        <v/>
      </c>
      <c r="R416" s="29">
        <f>IF($A416="","",IFERROR(N(INDEX('Your rates'!$C$12:$C$17,MATCH($K416,'Your rates'!$B$12:$B$17,0))),0))</f>
        <v/>
      </c>
      <c r="S416" s="30">
        <f>IF($A416="","",IFERROR(IF(INDEX('Your rates'!$C$18:$C$21,MATCH($M416,'Your rates'!$B$18:$B$21,0))&amp;""="",1,INDEX('Your rates'!$C$18:$C$21,MATCH($M416,'Your rates'!$B$18:$B$21,0))),1))</f>
        <v/>
      </c>
      <c r="T416" s="30">
        <f>IF($A416="","",IFERROR(IF(INDEX('Your rates'!$C$22:$C$25,MATCH($N416,'Your rates'!$B$22:$B$25,0))&amp;""="",1,INDEX('Your rates'!$C$22:$C$25,MATCH($N416,'Your rates'!$B$22:$B$25,0))),1))</f>
        <v/>
      </c>
      <c r="U416" s="30">
        <f>IF($A416="","",IFERROR(IF(INDEX('Your rates'!$C$26:$C$30,MATCH($O416,'Your rates'!$B$26:$B$30,0))&amp;""="",1,INDEX('Your rates'!$C$26:$C$30,MATCH($O416,'Your rates'!$B$26:$B$30,0))),1))</f>
        <v/>
      </c>
      <c r="V416" s="29">
        <f>IF($A416="","",SUMPRODUCT(ISNUMBER(SEARCH('Your rates'!$B$31:$B$36,$P416))*'Your rates'!$C$31:$C$36))</f>
        <v/>
      </c>
    </row>
    <row r="417">
      <c r="A417" s="26">
        <f>IFERROR(TRIM(INDEX(Requests!$A417:$AN417,MATCH(Lists!$B$2,Requests!$A$1:$AN$1,0))&amp;""),"")</f>
        <v/>
      </c>
      <c r="B417" s="26">
        <f>IFERROR(TRIM(INDEX(Requests!$A417:$AN417,MATCH(Lists!$B$3,Requests!$A$1:$AN$1,0))&amp;""),"")</f>
        <v/>
      </c>
      <c r="C417" s="27">
        <f>IF(OR($A417="",$J417="",$K417="",$M417="",$N417="",'Your rates'!$C$5=""),"",ROUND(MAX(N('Your rates'!$C$37),('Your rates'!$C$5+$Q417+$R417)*$S417*$T417*$U417+$V417),2))</f>
        <v/>
      </c>
      <c r="D417" s="27">
        <f>IF(OR($C417="",N('Your rates'!$C$38)=0),"",ROUND($C417*'Your rates'!$C$38,2))</f>
        <v/>
      </c>
      <c r="E417" s="28">
        <f>IF($A417="","",MID(IF($I417=Lists!$B$13,", office or commercial space","")&amp;IF($L417=Lists!$B$14,", size not sure","")&amp;IF($M417=Lists!$B$15,", not cleaned in a while",""),3,200))</f>
        <v/>
      </c>
      <c r="F417" s="28">
        <f>IF($A417="","",MID(IF($J417="",", bedrooms","")&amp;IF($K417="",", bathrooms","")&amp;IF($M417="",", condition","")&amp;IF($N417="",", which clean","")&amp;IF($O417="",", how often",""),3,200))</f>
        <v/>
      </c>
      <c r="G417" s="28">
        <f>IF($A417="","",MID(IF('Your rates'!$C$5="",", base price","")&amp;IF(AND($J417&lt;&gt;"",IFERROR(INDEX('Your rates'!$C$6:$C$11,MATCH($J417,'Your rates'!$B$6:$B$11,0))&amp;"","")=""),", bedrooms","")&amp;IF(AND($K417&lt;&gt;"",IFERROR(INDEX('Your rates'!$C$12:$C$17,MATCH($K417,'Your rates'!$B$12:$B$17,0))&amp;"","")=""),", bathrooms","")&amp;IF(AND($M417&lt;&gt;"",IFERROR(INDEX('Your rates'!$C$18:$C$21,MATCH($M417,'Your rates'!$B$18:$B$21,0))&amp;"","")=""),", condition","")&amp;IF(AND($N417&lt;&gt;"",IFERROR(INDEX('Your rates'!$C$22:$C$25,MATCH($N417,'Your rates'!$B$22:$B$25,0))&amp;"","")=""),", type of clean","")&amp;IF(AND($O417&lt;&gt;"",IFERROR(INDEX('Your rates'!$C$26:$C$30,MATCH($O417,'Your rates'!$B$26:$B$30,0))&amp;"","")=""),", how often",""),3,200))</f>
        <v/>
      </c>
      <c r="H417" s="28">
        <f>IF($A417="","",IF($P417="","",IF(LEN($P417)-LEN(SUBSTITUTE($P417,",",""))+1&gt;SUMPRODUCT(ISNUMBER(SEARCH('Your rates'!$B$31:$B$36,$P417))*1),"Extra not on your list","")))</f>
        <v/>
      </c>
      <c r="I417" s="26">
        <f>IFERROR(TRIM(INDEX(Requests!$A417:$AN417,MATCH(Lists!$B$4,Requests!$A$1:$AN$1,0))&amp;""),"")</f>
        <v/>
      </c>
      <c r="J417" s="26">
        <f>IFERROR(TRIM(INDEX(Requests!$A417:$AN417,MATCH(Lists!$B$5,Requests!$A$1:$AN$1,0))&amp;""),"")</f>
        <v/>
      </c>
      <c r="K417" s="26">
        <f>IFERROR(TRIM(INDEX(Requests!$A417:$AN417,MATCH(Lists!$B$6,Requests!$A$1:$AN$1,0))&amp;""),"")</f>
        <v/>
      </c>
      <c r="L417" s="26">
        <f>IFERROR(TRIM(INDEX(Requests!$A417:$AN417,MATCH(Lists!$B$7,Requests!$A$1:$AN$1,0))&amp;""),"")</f>
        <v/>
      </c>
      <c r="M417" s="26">
        <f>IFERROR(TRIM(INDEX(Requests!$A417:$AN417,MATCH(Lists!$B$8,Requests!$A$1:$AN$1,0))&amp;""),"")</f>
        <v/>
      </c>
      <c r="N417" s="26">
        <f>IFERROR(TRIM(INDEX(Requests!$A417:$AN417,MATCH(Lists!$B$9,Requests!$A$1:$AN$1,0))&amp;""),"")</f>
        <v/>
      </c>
      <c r="O417" s="26">
        <f>IFERROR(TRIM(INDEX(Requests!$A417:$AN417,MATCH(Lists!$B$11,Requests!$A$1:$AN$1,0))&amp;""),"")</f>
        <v/>
      </c>
      <c r="P417" s="26">
        <f>IFERROR(TRIM(INDEX(Requests!$A417:$AN417,MATCH(Lists!$B$10,Requests!$A$1:$AN$1,0))&amp;""),"")</f>
        <v/>
      </c>
      <c r="Q417" s="29">
        <f>IF($A417="","",IFERROR(N(INDEX('Your rates'!$C$6:$C$11,MATCH($J417,'Your rates'!$B$6:$B$11,0))),0))</f>
        <v/>
      </c>
      <c r="R417" s="29">
        <f>IF($A417="","",IFERROR(N(INDEX('Your rates'!$C$12:$C$17,MATCH($K417,'Your rates'!$B$12:$B$17,0))),0))</f>
        <v/>
      </c>
      <c r="S417" s="30">
        <f>IF($A417="","",IFERROR(IF(INDEX('Your rates'!$C$18:$C$21,MATCH($M417,'Your rates'!$B$18:$B$21,0))&amp;""="",1,INDEX('Your rates'!$C$18:$C$21,MATCH($M417,'Your rates'!$B$18:$B$21,0))),1))</f>
        <v/>
      </c>
      <c r="T417" s="30">
        <f>IF($A417="","",IFERROR(IF(INDEX('Your rates'!$C$22:$C$25,MATCH($N417,'Your rates'!$B$22:$B$25,0))&amp;""="",1,INDEX('Your rates'!$C$22:$C$25,MATCH($N417,'Your rates'!$B$22:$B$25,0))),1))</f>
        <v/>
      </c>
      <c r="U417" s="30">
        <f>IF($A417="","",IFERROR(IF(INDEX('Your rates'!$C$26:$C$30,MATCH($O417,'Your rates'!$B$26:$B$30,0))&amp;""="",1,INDEX('Your rates'!$C$26:$C$30,MATCH($O417,'Your rates'!$B$26:$B$30,0))),1))</f>
        <v/>
      </c>
      <c r="V417" s="29">
        <f>IF($A417="","",SUMPRODUCT(ISNUMBER(SEARCH('Your rates'!$B$31:$B$36,$P417))*'Your rates'!$C$31:$C$36))</f>
        <v/>
      </c>
    </row>
    <row r="418">
      <c r="A418" s="26">
        <f>IFERROR(TRIM(INDEX(Requests!$A418:$AN418,MATCH(Lists!$B$2,Requests!$A$1:$AN$1,0))&amp;""),"")</f>
        <v/>
      </c>
      <c r="B418" s="26">
        <f>IFERROR(TRIM(INDEX(Requests!$A418:$AN418,MATCH(Lists!$B$3,Requests!$A$1:$AN$1,0))&amp;""),"")</f>
        <v/>
      </c>
      <c r="C418" s="27">
        <f>IF(OR($A418="",$J418="",$K418="",$M418="",$N418="",'Your rates'!$C$5=""),"",ROUND(MAX(N('Your rates'!$C$37),('Your rates'!$C$5+$Q418+$R418)*$S418*$T418*$U418+$V418),2))</f>
        <v/>
      </c>
      <c r="D418" s="27">
        <f>IF(OR($C418="",N('Your rates'!$C$38)=0),"",ROUND($C418*'Your rates'!$C$38,2))</f>
        <v/>
      </c>
      <c r="E418" s="28">
        <f>IF($A418="","",MID(IF($I418=Lists!$B$13,", office or commercial space","")&amp;IF($L418=Lists!$B$14,", size not sure","")&amp;IF($M418=Lists!$B$15,", not cleaned in a while",""),3,200))</f>
        <v/>
      </c>
      <c r="F418" s="28">
        <f>IF($A418="","",MID(IF($J418="",", bedrooms","")&amp;IF($K418="",", bathrooms","")&amp;IF($M418="",", condition","")&amp;IF($N418="",", which clean","")&amp;IF($O418="",", how often",""),3,200))</f>
        <v/>
      </c>
      <c r="G418" s="28">
        <f>IF($A418="","",MID(IF('Your rates'!$C$5="",", base price","")&amp;IF(AND($J418&lt;&gt;"",IFERROR(INDEX('Your rates'!$C$6:$C$11,MATCH($J418,'Your rates'!$B$6:$B$11,0))&amp;"","")=""),", bedrooms","")&amp;IF(AND($K418&lt;&gt;"",IFERROR(INDEX('Your rates'!$C$12:$C$17,MATCH($K418,'Your rates'!$B$12:$B$17,0))&amp;"","")=""),", bathrooms","")&amp;IF(AND($M418&lt;&gt;"",IFERROR(INDEX('Your rates'!$C$18:$C$21,MATCH($M418,'Your rates'!$B$18:$B$21,0))&amp;"","")=""),", condition","")&amp;IF(AND($N418&lt;&gt;"",IFERROR(INDEX('Your rates'!$C$22:$C$25,MATCH($N418,'Your rates'!$B$22:$B$25,0))&amp;"","")=""),", type of clean","")&amp;IF(AND($O418&lt;&gt;"",IFERROR(INDEX('Your rates'!$C$26:$C$30,MATCH($O418,'Your rates'!$B$26:$B$30,0))&amp;"","")=""),", how often",""),3,200))</f>
        <v/>
      </c>
      <c r="H418" s="28">
        <f>IF($A418="","",IF($P418="","",IF(LEN($P418)-LEN(SUBSTITUTE($P418,",",""))+1&gt;SUMPRODUCT(ISNUMBER(SEARCH('Your rates'!$B$31:$B$36,$P418))*1),"Extra not on your list","")))</f>
        <v/>
      </c>
      <c r="I418" s="26">
        <f>IFERROR(TRIM(INDEX(Requests!$A418:$AN418,MATCH(Lists!$B$4,Requests!$A$1:$AN$1,0))&amp;""),"")</f>
        <v/>
      </c>
      <c r="J418" s="26">
        <f>IFERROR(TRIM(INDEX(Requests!$A418:$AN418,MATCH(Lists!$B$5,Requests!$A$1:$AN$1,0))&amp;""),"")</f>
        <v/>
      </c>
      <c r="K418" s="26">
        <f>IFERROR(TRIM(INDEX(Requests!$A418:$AN418,MATCH(Lists!$B$6,Requests!$A$1:$AN$1,0))&amp;""),"")</f>
        <v/>
      </c>
      <c r="L418" s="26">
        <f>IFERROR(TRIM(INDEX(Requests!$A418:$AN418,MATCH(Lists!$B$7,Requests!$A$1:$AN$1,0))&amp;""),"")</f>
        <v/>
      </c>
      <c r="M418" s="26">
        <f>IFERROR(TRIM(INDEX(Requests!$A418:$AN418,MATCH(Lists!$B$8,Requests!$A$1:$AN$1,0))&amp;""),"")</f>
        <v/>
      </c>
      <c r="N418" s="26">
        <f>IFERROR(TRIM(INDEX(Requests!$A418:$AN418,MATCH(Lists!$B$9,Requests!$A$1:$AN$1,0))&amp;""),"")</f>
        <v/>
      </c>
      <c r="O418" s="26">
        <f>IFERROR(TRIM(INDEX(Requests!$A418:$AN418,MATCH(Lists!$B$11,Requests!$A$1:$AN$1,0))&amp;""),"")</f>
        <v/>
      </c>
      <c r="P418" s="26">
        <f>IFERROR(TRIM(INDEX(Requests!$A418:$AN418,MATCH(Lists!$B$10,Requests!$A$1:$AN$1,0))&amp;""),"")</f>
        <v/>
      </c>
      <c r="Q418" s="29">
        <f>IF($A418="","",IFERROR(N(INDEX('Your rates'!$C$6:$C$11,MATCH($J418,'Your rates'!$B$6:$B$11,0))),0))</f>
        <v/>
      </c>
      <c r="R418" s="29">
        <f>IF($A418="","",IFERROR(N(INDEX('Your rates'!$C$12:$C$17,MATCH($K418,'Your rates'!$B$12:$B$17,0))),0))</f>
        <v/>
      </c>
      <c r="S418" s="30">
        <f>IF($A418="","",IFERROR(IF(INDEX('Your rates'!$C$18:$C$21,MATCH($M418,'Your rates'!$B$18:$B$21,0))&amp;""="",1,INDEX('Your rates'!$C$18:$C$21,MATCH($M418,'Your rates'!$B$18:$B$21,0))),1))</f>
        <v/>
      </c>
      <c r="T418" s="30">
        <f>IF($A418="","",IFERROR(IF(INDEX('Your rates'!$C$22:$C$25,MATCH($N418,'Your rates'!$B$22:$B$25,0))&amp;""="",1,INDEX('Your rates'!$C$22:$C$25,MATCH($N418,'Your rates'!$B$22:$B$25,0))),1))</f>
        <v/>
      </c>
      <c r="U418" s="30">
        <f>IF($A418="","",IFERROR(IF(INDEX('Your rates'!$C$26:$C$30,MATCH($O418,'Your rates'!$B$26:$B$30,0))&amp;""="",1,INDEX('Your rates'!$C$26:$C$30,MATCH($O418,'Your rates'!$B$26:$B$30,0))),1))</f>
        <v/>
      </c>
      <c r="V418" s="29">
        <f>IF($A418="","",SUMPRODUCT(ISNUMBER(SEARCH('Your rates'!$B$31:$B$36,$P418))*'Your rates'!$C$31:$C$36))</f>
        <v/>
      </c>
    </row>
    <row r="419">
      <c r="A419" s="26">
        <f>IFERROR(TRIM(INDEX(Requests!$A419:$AN419,MATCH(Lists!$B$2,Requests!$A$1:$AN$1,0))&amp;""),"")</f>
        <v/>
      </c>
      <c r="B419" s="26">
        <f>IFERROR(TRIM(INDEX(Requests!$A419:$AN419,MATCH(Lists!$B$3,Requests!$A$1:$AN$1,0))&amp;""),"")</f>
        <v/>
      </c>
      <c r="C419" s="27">
        <f>IF(OR($A419="",$J419="",$K419="",$M419="",$N419="",'Your rates'!$C$5=""),"",ROUND(MAX(N('Your rates'!$C$37),('Your rates'!$C$5+$Q419+$R419)*$S419*$T419*$U419+$V419),2))</f>
        <v/>
      </c>
      <c r="D419" s="27">
        <f>IF(OR($C419="",N('Your rates'!$C$38)=0),"",ROUND($C419*'Your rates'!$C$38,2))</f>
        <v/>
      </c>
      <c r="E419" s="28">
        <f>IF($A419="","",MID(IF($I419=Lists!$B$13,", office or commercial space","")&amp;IF($L419=Lists!$B$14,", size not sure","")&amp;IF($M419=Lists!$B$15,", not cleaned in a while",""),3,200))</f>
        <v/>
      </c>
      <c r="F419" s="28">
        <f>IF($A419="","",MID(IF($J419="",", bedrooms","")&amp;IF($K419="",", bathrooms","")&amp;IF($M419="",", condition","")&amp;IF($N419="",", which clean","")&amp;IF($O419="",", how often",""),3,200))</f>
        <v/>
      </c>
      <c r="G419" s="28">
        <f>IF($A419="","",MID(IF('Your rates'!$C$5="",", base price","")&amp;IF(AND($J419&lt;&gt;"",IFERROR(INDEX('Your rates'!$C$6:$C$11,MATCH($J419,'Your rates'!$B$6:$B$11,0))&amp;"","")=""),", bedrooms","")&amp;IF(AND($K419&lt;&gt;"",IFERROR(INDEX('Your rates'!$C$12:$C$17,MATCH($K419,'Your rates'!$B$12:$B$17,0))&amp;"","")=""),", bathrooms","")&amp;IF(AND($M419&lt;&gt;"",IFERROR(INDEX('Your rates'!$C$18:$C$21,MATCH($M419,'Your rates'!$B$18:$B$21,0))&amp;"","")=""),", condition","")&amp;IF(AND($N419&lt;&gt;"",IFERROR(INDEX('Your rates'!$C$22:$C$25,MATCH($N419,'Your rates'!$B$22:$B$25,0))&amp;"","")=""),", type of clean","")&amp;IF(AND($O419&lt;&gt;"",IFERROR(INDEX('Your rates'!$C$26:$C$30,MATCH($O419,'Your rates'!$B$26:$B$30,0))&amp;"","")=""),", how often",""),3,200))</f>
        <v/>
      </c>
      <c r="H419" s="28">
        <f>IF($A419="","",IF($P419="","",IF(LEN($P419)-LEN(SUBSTITUTE($P419,",",""))+1&gt;SUMPRODUCT(ISNUMBER(SEARCH('Your rates'!$B$31:$B$36,$P419))*1),"Extra not on your list","")))</f>
        <v/>
      </c>
      <c r="I419" s="26">
        <f>IFERROR(TRIM(INDEX(Requests!$A419:$AN419,MATCH(Lists!$B$4,Requests!$A$1:$AN$1,0))&amp;""),"")</f>
        <v/>
      </c>
      <c r="J419" s="26">
        <f>IFERROR(TRIM(INDEX(Requests!$A419:$AN419,MATCH(Lists!$B$5,Requests!$A$1:$AN$1,0))&amp;""),"")</f>
        <v/>
      </c>
      <c r="K419" s="26">
        <f>IFERROR(TRIM(INDEX(Requests!$A419:$AN419,MATCH(Lists!$B$6,Requests!$A$1:$AN$1,0))&amp;""),"")</f>
        <v/>
      </c>
      <c r="L419" s="26">
        <f>IFERROR(TRIM(INDEX(Requests!$A419:$AN419,MATCH(Lists!$B$7,Requests!$A$1:$AN$1,0))&amp;""),"")</f>
        <v/>
      </c>
      <c r="M419" s="26">
        <f>IFERROR(TRIM(INDEX(Requests!$A419:$AN419,MATCH(Lists!$B$8,Requests!$A$1:$AN$1,0))&amp;""),"")</f>
        <v/>
      </c>
      <c r="N419" s="26">
        <f>IFERROR(TRIM(INDEX(Requests!$A419:$AN419,MATCH(Lists!$B$9,Requests!$A$1:$AN$1,0))&amp;""),"")</f>
        <v/>
      </c>
      <c r="O419" s="26">
        <f>IFERROR(TRIM(INDEX(Requests!$A419:$AN419,MATCH(Lists!$B$11,Requests!$A$1:$AN$1,0))&amp;""),"")</f>
        <v/>
      </c>
      <c r="P419" s="26">
        <f>IFERROR(TRIM(INDEX(Requests!$A419:$AN419,MATCH(Lists!$B$10,Requests!$A$1:$AN$1,0))&amp;""),"")</f>
        <v/>
      </c>
      <c r="Q419" s="29">
        <f>IF($A419="","",IFERROR(N(INDEX('Your rates'!$C$6:$C$11,MATCH($J419,'Your rates'!$B$6:$B$11,0))),0))</f>
        <v/>
      </c>
      <c r="R419" s="29">
        <f>IF($A419="","",IFERROR(N(INDEX('Your rates'!$C$12:$C$17,MATCH($K419,'Your rates'!$B$12:$B$17,0))),0))</f>
        <v/>
      </c>
      <c r="S419" s="30">
        <f>IF($A419="","",IFERROR(IF(INDEX('Your rates'!$C$18:$C$21,MATCH($M419,'Your rates'!$B$18:$B$21,0))&amp;""="",1,INDEX('Your rates'!$C$18:$C$21,MATCH($M419,'Your rates'!$B$18:$B$21,0))),1))</f>
        <v/>
      </c>
      <c r="T419" s="30">
        <f>IF($A419="","",IFERROR(IF(INDEX('Your rates'!$C$22:$C$25,MATCH($N419,'Your rates'!$B$22:$B$25,0))&amp;""="",1,INDEX('Your rates'!$C$22:$C$25,MATCH($N419,'Your rates'!$B$22:$B$25,0))),1))</f>
        <v/>
      </c>
      <c r="U419" s="30">
        <f>IF($A419="","",IFERROR(IF(INDEX('Your rates'!$C$26:$C$30,MATCH($O419,'Your rates'!$B$26:$B$30,0))&amp;""="",1,INDEX('Your rates'!$C$26:$C$30,MATCH($O419,'Your rates'!$B$26:$B$30,0))),1))</f>
        <v/>
      </c>
      <c r="V419" s="29">
        <f>IF($A419="","",SUMPRODUCT(ISNUMBER(SEARCH('Your rates'!$B$31:$B$36,$P419))*'Your rates'!$C$31:$C$36))</f>
        <v/>
      </c>
    </row>
    <row r="420">
      <c r="A420" s="26">
        <f>IFERROR(TRIM(INDEX(Requests!$A420:$AN420,MATCH(Lists!$B$2,Requests!$A$1:$AN$1,0))&amp;""),"")</f>
        <v/>
      </c>
      <c r="B420" s="26">
        <f>IFERROR(TRIM(INDEX(Requests!$A420:$AN420,MATCH(Lists!$B$3,Requests!$A$1:$AN$1,0))&amp;""),"")</f>
        <v/>
      </c>
      <c r="C420" s="27">
        <f>IF(OR($A420="",$J420="",$K420="",$M420="",$N420="",'Your rates'!$C$5=""),"",ROUND(MAX(N('Your rates'!$C$37),('Your rates'!$C$5+$Q420+$R420)*$S420*$T420*$U420+$V420),2))</f>
        <v/>
      </c>
      <c r="D420" s="27">
        <f>IF(OR($C420="",N('Your rates'!$C$38)=0),"",ROUND($C420*'Your rates'!$C$38,2))</f>
        <v/>
      </c>
      <c r="E420" s="28">
        <f>IF($A420="","",MID(IF($I420=Lists!$B$13,", office or commercial space","")&amp;IF($L420=Lists!$B$14,", size not sure","")&amp;IF($M420=Lists!$B$15,", not cleaned in a while",""),3,200))</f>
        <v/>
      </c>
      <c r="F420" s="28">
        <f>IF($A420="","",MID(IF($J420="",", bedrooms","")&amp;IF($K420="",", bathrooms","")&amp;IF($M420="",", condition","")&amp;IF($N420="",", which clean","")&amp;IF($O420="",", how often",""),3,200))</f>
        <v/>
      </c>
      <c r="G420" s="28">
        <f>IF($A420="","",MID(IF('Your rates'!$C$5="",", base price","")&amp;IF(AND($J420&lt;&gt;"",IFERROR(INDEX('Your rates'!$C$6:$C$11,MATCH($J420,'Your rates'!$B$6:$B$11,0))&amp;"","")=""),", bedrooms","")&amp;IF(AND($K420&lt;&gt;"",IFERROR(INDEX('Your rates'!$C$12:$C$17,MATCH($K420,'Your rates'!$B$12:$B$17,0))&amp;"","")=""),", bathrooms","")&amp;IF(AND($M420&lt;&gt;"",IFERROR(INDEX('Your rates'!$C$18:$C$21,MATCH($M420,'Your rates'!$B$18:$B$21,0))&amp;"","")=""),", condition","")&amp;IF(AND($N420&lt;&gt;"",IFERROR(INDEX('Your rates'!$C$22:$C$25,MATCH($N420,'Your rates'!$B$22:$B$25,0))&amp;"","")=""),", type of clean","")&amp;IF(AND($O420&lt;&gt;"",IFERROR(INDEX('Your rates'!$C$26:$C$30,MATCH($O420,'Your rates'!$B$26:$B$30,0))&amp;"","")=""),", how often",""),3,200))</f>
        <v/>
      </c>
      <c r="H420" s="28">
        <f>IF($A420="","",IF($P420="","",IF(LEN($P420)-LEN(SUBSTITUTE($P420,",",""))+1&gt;SUMPRODUCT(ISNUMBER(SEARCH('Your rates'!$B$31:$B$36,$P420))*1),"Extra not on your list","")))</f>
        <v/>
      </c>
      <c r="I420" s="26">
        <f>IFERROR(TRIM(INDEX(Requests!$A420:$AN420,MATCH(Lists!$B$4,Requests!$A$1:$AN$1,0))&amp;""),"")</f>
        <v/>
      </c>
      <c r="J420" s="26">
        <f>IFERROR(TRIM(INDEX(Requests!$A420:$AN420,MATCH(Lists!$B$5,Requests!$A$1:$AN$1,0))&amp;""),"")</f>
        <v/>
      </c>
      <c r="K420" s="26">
        <f>IFERROR(TRIM(INDEX(Requests!$A420:$AN420,MATCH(Lists!$B$6,Requests!$A$1:$AN$1,0))&amp;""),"")</f>
        <v/>
      </c>
      <c r="L420" s="26">
        <f>IFERROR(TRIM(INDEX(Requests!$A420:$AN420,MATCH(Lists!$B$7,Requests!$A$1:$AN$1,0))&amp;""),"")</f>
        <v/>
      </c>
      <c r="M420" s="26">
        <f>IFERROR(TRIM(INDEX(Requests!$A420:$AN420,MATCH(Lists!$B$8,Requests!$A$1:$AN$1,0))&amp;""),"")</f>
        <v/>
      </c>
      <c r="N420" s="26">
        <f>IFERROR(TRIM(INDEX(Requests!$A420:$AN420,MATCH(Lists!$B$9,Requests!$A$1:$AN$1,0))&amp;""),"")</f>
        <v/>
      </c>
      <c r="O420" s="26">
        <f>IFERROR(TRIM(INDEX(Requests!$A420:$AN420,MATCH(Lists!$B$11,Requests!$A$1:$AN$1,0))&amp;""),"")</f>
        <v/>
      </c>
      <c r="P420" s="26">
        <f>IFERROR(TRIM(INDEX(Requests!$A420:$AN420,MATCH(Lists!$B$10,Requests!$A$1:$AN$1,0))&amp;""),"")</f>
        <v/>
      </c>
      <c r="Q420" s="29">
        <f>IF($A420="","",IFERROR(N(INDEX('Your rates'!$C$6:$C$11,MATCH($J420,'Your rates'!$B$6:$B$11,0))),0))</f>
        <v/>
      </c>
      <c r="R420" s="29">
        <f>IF($A420="","",IFERROR(N(INDEX('Your rates'!$C$12:$C$17,MATCH($K420,'Your rates'!$B$12:$B$17,0))),0))</f>
        <v/>
      </c>
      <c r="S420" s="30">
        <f>IF($A420="","",IFERROR(IF(INDEX('Your rates'!$C$18:$C$21,MATCH($M420,'Your rates'!$B$18:$B$21,0))&amp;""="",1,INDEX('Your rates'!$C$18:$C$21,MATCH($M420,'Your rates'!$B$18:$B$21,0))),1))</f>
        <v/>
      </c>
      <c r="T420" s="30">
        <f>IF($A420="","",IFERROR(IF(INDEX('Your rates'!$C$22:$C$25,MATCH($N420,'Your rates'!$B$22:$B$25,0))&amp;""="",1,INDEX('Your rates'!$C$22:$C$25,MATCH($N420,'Your rates'!$B$22:$B$25,0))),1))</f>
        <v/>
      </c>
      <c r="U420" s="30">
        <f>IF($A420="","",IFERROR(IF(INDEX('Your rates'!$C$26:$C$30,MATCH($O420,'Your rates'!$B$26:$B$30,0))&amp;""="",1,INDEX('Your rates'!$C$26:$C$30,MATCH($O420,'Your rates'!$B$26:$B$30,0))),1))</f>
        <v/>
      </c>
      <c r="V420" s="29">
        <f>IF($A420="","",SUMPRODUCT(ISNUMBER(SEARCH('Your rates'!$B$31:$B$36,$P420))*'Your rates'!$C$31:$C$36))</f>
        <v/>
      </c>
    </row>
    <row r="421">
      <c r="A421" s="26">
        <f>IFERROR(TRIM(INDEX(Requests!$A421:$AN421,MATCH(Lists!$B$2,Requests!$A$1:$AN$1,0))&amp;""),"")</f>
        <v/>
      </c>
      <c r="B421" s="26">
        <f>IFERROR(TRIM(INDEX(Requests!$A421:$AN421,MATCH(Lists!$B$3,Requests!$A$1:$AN$1,0))&amp;""),"")</f>
        <v/>
      </c>
      <c r="C421" s="27">
        <f>IF(OR($A421="",$J421="",$K421="",$M421="",$N421="",'Your rates'!$C$5=""),"",ROUND(MAX(N('Your rates'!$C$37),('Your rates'!$C$5+$Q421+$R421)*$S421*$T421*$U421+$V421),2))</f>
        <v/>
      </c>
      <c r="D421" s="27">
        <f>IF(OR($C421="",N('Your rates'!$C$38)=0),"",ROUND($C421*'Your rates'!$C$38,2))</f>
        <v/>
      </c>
      <c r="E421" s="28">
        <f>IF($A421="","",MID(IF($I421=Lists!$B$13,", office or commercial space","")&amp;IF($L421=Lists!$B$14,", size not sure","")&amp;IF($M421=Lists!$B$15,", not cleaned in a while",""),3,200))</f>
        <v/>
      </c>
      <c r="F421" s="28">
        <f>IF($A421="","",MID(IF($J421="",", bedrooms","")&amp;IF($K421="",", bathrooms","")&amp;IF($M421="",", condition","")&amp;IF($N421="",", which clean","")&amp;IF($O421="",", how often",""),3,200))</f>
        <v/>
      </c>
      <c r="G421" s="28">
        <f>IF($A421="","",MID(IF('Your rates'!$C$5="",", base price","")&amp;IF(AND($J421&lt;&gt;"",IFERROR(INDEX('Your rates'!$C$6:$C$11,MATCH($J421,'Your rates'!$B$6:$B$11,0))&amp;"","")=""),", bedrooms","")&amp;IF(AND($K421&lt;&gt;"",IFERROR(INDEX('Your rates'!$C$12:$C$17,MATCH($K421,'Your rates'!$B$12:$B$17,0))&amp;"","")=""),", bathrooms","")&amp;IF(AND($M421&lt;&gt;"",IFERROR(INDEX('Your rates'!$C$18:$C$21,MATCH($M421,'Your rates'!$B$18:$B$21,0))&amp;"","")=""),", condition","")&amp;IF(AND($N421&lt;&gt;"",IFERROR(INDEX('Your rates'!$C$22:$C$25,MATCH($N421,'Your rates'!$B$22:$B$25,0))&amp;"","")=""),", type of clean","")&amp;IF(AND($O421&lt;&gt;"",IFERROR(INDEX('Your rates'!$C$26:$C$30,MATCH($O421,'Your rates'!$B$26:$B$30,0))&amp;"","")=""),", how often",""),3,200))</f>
        <v/>
      </c>
      <c r="H421" s="28">
        <f>IF($A421="","",IF($P421="","",IF(LEN($P421)-LEN(SUBSTITUTE($P421,",",""))+1&gt;SUMPRODUCT(ISNUMBER(SEARCH('Your rates'!$B$31:$B$36,$P421))*1),"Extra not on your list","")))</f>
        <v/>
      </c>
      <c r="I421" s="26">
        <f>IFERROR(TRIM(INDEX(Requests!$A421:$AN421,MATCH(Lists!$B$4,Requests!$A$1:$AN$1,0))&amp;""),"")</f>
        <v/>
      </c>
      <c r="J421" s="26">
        <f>IFERROR(TRIM(INDEX(Requests!$A421:$AN421,MATCH(Lists!$B$5,Requests!$A$1:$AN$1,0))&amp;""),"")</f>
        <v/>
      </c>
      <c r="K421" s="26">
        <f>IFERROR(TRIM(INDEX(Requests!$A421:$AN421,MATCH(Lists!$B$6,Requests!$A$1:$AN$1,0))&amp;""),"")</f>
        <v/>
      </c>
      <c r="L421" s="26">
        <f>IFERROR(TRIM(INDEX(Requests!$A421:$AN421,MATCH(Lists!$B$7,Requests!$A$1:$AN$1,0))&amp;""),"")</f>
        <v/>
      </c>
      <c r="M421" s="26">
        <f>IFERROR(TRIM(INDEX(Requests!$A421:$AN421,MATCH(Lists!$B$8,Requests!$A$1:$AN$1,0))&amp;""),"")</f>
        <v/>
      </c>
      <c r="N421" s="26">
        <f>IFERROR(TRIM(INDEX(Requests!$A421:$AN421,MATCH(Lists!$B$9,Requests!$A$1:$AN$1,0))&amp;""),"")</f>
        <v/>
      </c>
      <c r="O421" s="26">
        <f>IFERROR(TRIM(INDEX(Requests!$A421:$AN421,MATCH(Lists!$B$11,Requests!$A$1:$AN$1,0))&amp;""),"")</f>
        <v/>
      </c>
      <c r="P421" s="26">
        <f>IFERROR(TRIM(INDEX(Requests!$A421:$AN421,MATCH(Lists!$B$10,Requests!$A$1:$AN$1,0))&amp;""),"")</f>
        <v/>
      </c>
      <c r="Q421" s="29">
        <f>IF($A421="","",IFERROR(N(INDEX('Your rates'!$C$6:$C$11,MATCH($J421,'Your rates'!$B$6:$B$11,0))),0))</f>
        <v/>
      </c>
      <c r="R421" s="29">
        <f>IF($A421="","",IFERROR(N(INDEX('Your rates'!$C$12:$C$17,MATCH($K421,'Your rates'!$B$12:$B$17,0))),0))</f>
        <v/>
      </c>
      <c r="S421" s="30">
        <f>IF($A421="","",IFERROR(IF(INDEX('Your rates'!$C$18:$C$21,MATCH($M421,'Your rates'!$B$18:$B$21,0))&amp;""="",1,INDEX('Your rates'!$C$18:$C$21,MATCH($M421,'Your rates'!$B$18:$B$21,0))),1))</f>
        <v/>
      </c>
      <c r="T421" s="30">
        <f>IF($A421="","",IFERROR(IF(INDEX('Your rates'!$C$22:$C$25,MATCH($N421,'Your rates'!$B$22:$B$25,0))&amp;""="",1,INDEX('Your rates'!$C$22:$C$25,MATCH($N421,'Your rates'!$B$22:$B$25,0))),1))</f>
        <v/>
      </c>
      <c r="U421" s="30">
        <f>IF($A421="","",IFERROR(IF(INDEX('Your rates'!$C$26:$C$30,MATCH($O421,'Your rates'!$B$26:$B$30,0))&amp;""="",1,INDEX('Your rates'!$C$26:$C$30,MATCH($O421,'Your rates'!$B$26:$B$30,0))),1))</f>
        <v/>
      </c>
      <c r="V421" s="29">
        <f>IF($A421="","",SUMPRODUCT(ISNUMBER(SEARCH('Your rates'!$B$31:$B$36,$P421))*'Your rates'!$C$31:$C$36))</f>
        <v/>
      </c>
    </row>
    <row r="422">
      <c r="A422" s="26">
        <f>IFERROR(TRIM(INDEX(Requests!$A422:$AN422,MATCH(Lists!$B$2,Requests!$A$1:$AN$1,0))&amp;""),"")</f>
        <v/>
      </c>
      <c r="B422" s="26">
        <f>IFERROR(TRIM(INDEX(Requests!$A422:$AN422,MATCH(Lists!$B$3,Requests!$A$1:$AN$1,0))&amp;""),"")</f>
        <v/>
      </c>
      <c r="C422" s="27">
        <f>IF(OR($A422="",$J422="",$K422="",$M422="",$N422="",'Your rates'!$C$5=""),"",ROUND(MAX(N('Your rates'!$C$37),('Your rates'!$C$5+$Q422+$R422)*$S422*$T422*$U422+$V422),2))</f>
        <v/>
      </c>
      <c r="D422" s="27">
        <f>IF(OR($C422="",N('Your rates'!$C$38)=0),"",ROUND($C422*'Your rates'!$C$38,2))</f>
        <v/>
      </c>
      <c r="E422" s="28">
        <f>IF($A422="","",MID(IF($I422=Lists!$B$13,", office or commercial space","")&amp;IF($L422=Lists!$B$14,", size not sure","")&amp;IF($M422=Lists!$B$15,", not cleaned in a while",""),3,200))</f>
        <v/>
      </c>
      <c r="F422" s="28">
        <f>IF($A422="","",MID(IF($J422="",", bedrooms","")&amp;IF($K422="",", bathrooms","")&amp;IF($M422="",", condition","")&amp;IF($N422="",", which clean","")&amp;IF($O422="",", how often",""),3,200))</f>
        <v/>
      </c>
      <c r="G422" s="28">
        <f>IF($A422="","",MID(IF('Your rates'!$C$5="",", base price","")&amp;IF(AND($J422&lt;&gt;"",IFERROR(INDEX('Your rates'!$C$6:$C$11,MATCH($J422,'Your rates'!$B$6:$B$11,0))&amp;"","")=""),", bedrooms","")&amp;IF(AND($K422&lt;&gt;"",IFERROR(INDEX('Your rates'!$C$12:$C$17,MATCH($K422,'Your rates'!$B$12:$B$17,0))&amp;"","")=""),", bathrooms","")&amp;IF(AND($M422&lt;&gt;"",IFERROR(INDEX('Your rates'!$C$18:$C$21,MATCH($M422,'Your rates'!$B$18:$B$21,0))&amp;"","")=""),", condition","")&amp;IF(AND($N422&lt;&gt;"",IFERROR(INDEX('Your rates'!$C$22:$C$25,MATCH($N422,'Your rates'!$B$22:$B$25,0))&amp;"","")=""),", type of clean","")&amp;IF(AND($O422&lt;&gt;"",IFERROR(INDEX('Your rates'!$C$26:$C$30,MATCH($O422,'Your rates'!$B$26:$B$30,0))&amp;"","")=""),", how often",""),3,200))</f>
        <v/>
      </c>
      <c r="H422" s="28">
        <f>IF($A422="","",IF($P422="","",IF(LEN($P422)-LEN(SUBSTITUTE($P422,",",""))+1&gt;SUMPRODUCT(ISNUMBER(SEARCH('Your rates'!$B$31:$B$36,$P422))*1),"Extra not on your list","")))</f>
        <v/>
      </c>
      <c r="I422" s="26">
        <f>IFERROR(TRIM(INDEX(Requests!$A422:$AN422,MATCH(Lists!$B$4,Requests!$A$1:$AN$1,0))&amp;""),"")</f>
        <v/>
      </c>
      <c r="J422" s="26">
        <f>IFERROR(TRIM(INDEX(Requests!$A422:$AN422,MATCH(Lists!$B$5,Requests!$A$1:$AN$1,0))&amp;""),"")</f>
        <v/>
      </c>
      <c r="K422" s="26">
        <f>IFERROR(TRIM(INDEX(Requests!$A422:$AN422,MATCH(Lists!$B$6,Requests!$A$1:$AN$1,0))&amp;""),"")</f>
        <v/>
      </c>
      <c r="L422" s="26">
        <f>IFERROR(TRIM(INDEX(Requests!$A422:$AN422,MATCH(Lists!$B$7,Requests!$A$1:$AN$1,0))&amp;""),"")</f>
        <v/>
      </c>
      <c r="M422" s="26">
        <f>IFERROR(TRIM(INDEX(Requests!$A422:$AN422,MATCH(Lists!$B$8,Requests!$A$1:$AN$1,0))&amp;""),"")</f>
        <v/>
      </c>
      <c r="N422" s="26">
        <f>IFERROR(TRIM(INDEX(Requests!$A422:$AN422,MATCH(Lists!$B$9,Requests!$A$1:$AN$1,0))&amp;""),"")</f>
        <v/>
      </c>
      <c r="O422" s="26">
        <f>IFERROR(TRIM(INDEX(Requests!$A422:$AN422,MATCH(Lists!$B$11,Requests!$A$1:$AN$1,0))&amp;""),"")</f>
        <v/>
      </c>
      <c r="P422" s="26">
        <f>IFERROR(TRIM(INDEX(Requests!$A422:$AN422,MATCH(Lists!$B$10,Requests!$A$1:$AN$1,0))&amp;""),"")</f>
        <v/>
      </c>
      <c r="Q422" s="29">
        <f>IF($A422="","",IFERROR(N(INDEX('Your rates'!$C$6:$C$11,MATCH($J422,'Your rates'!$B$6:$B$11,0))),0))</f>
        <v/>
      </c>
      <c r="R422" s="29">
        <f>IF($A422="","",IFERROR(N(INDEX('Your rates'!$C$12:$C$17,MATCH($K422,'Your rates'!$B$12:$B$17,0))),0))</f>
        <v/>
      </c>
      <c r="S422" s="30">
        <f>IF($A422="","",IFERROR(IF(INDEX('Your rates'!$C$18:$C$21,MATCH($M422,'Your rates'!$B$18:$B$21,0))&amp;""="",1,INDEX('Your rates'!$C$18:$C$21,MATCH($M422,'Your rates'!$B$18:$B$21,0))),1))</f>
        <v/>
      </c>
      <c r="T422" s="30">
        <f>IF($A422="","",IFERROR(IF(INDEX('Your rates'!$C$22:$C$25,MATCH($N422,'Your rates'!$B$22:$B$25,0))&amp;""="",1,INDEX('Your rates'!$C$22:$C$25,MATCH($N422,'Your rates'!$B$22:$B$25,0))),1))</f>
        <v/>
      </c>
      <c r="U422" s="30">
        <f>IF($A422="","",IFERROR(IF(INDEX('Your rates'!$C$26:$C$30,MATCH($O422,'Your rates'!$B$26:$B$30,0))&amp;""="",1,INDEX('Your rates'!$C$26:$C$30,MATCH($O422,'Your rates'!$B$26:$B$30,0))),1))</f>
        <v/>
      </c>
      <c r="V422" s="29">
        <f>IF($A422="","",SUMPRODUCT(ISNUMBER(SEARCH('Your rates'!$B$31:$B$36,$P422))*'Your rates'!$C$31:$C$36))</f>
        <v/>
      </c>
    </row>
    <row r="423">
      <c r="A423" s="26">
        <f>IFERROR(TRIM(INDEX(Requests!$A423:$AN423,MATCH(Lists!$B$2,Requests!$A$1:$AN$1,0))&amp;""),"")</f>
        <v/>
      </c>
      <c r="B423" s="26">
        <f>IFERROR(TRIM(INDEX(Requests!$A423:$AN423,MATCH(Lists!$B$3,Requests!$A$1:$AN$1,0))&amp;""),"")</f>
        <v/>
      </c>
      <c r="C423" s="27">
        <f>IF(OR($A423="",$J423="",$K423="",$M423="",$N423="",'Your rates'!$C$5=""),"",ROUND(MAX(N('Your rates'!$C$37),('Your rates'!$C$5+$Q423+$R423)*$S423*$T423*$U423+$V423),2))</f>
        <v/>
      </c>
      <c r="D423" s="27">
        <f>IF(OR($C423="",N('Your rates'!$C$38)=0),"",ROUND($C423*'Your rates'!$C$38,2))</f>
        <v/>
      </c>
      <c r="E423" s="28">
        <f>IF($A423="","",MID(IF($I423=Lists!$B$13,", office or commercial space","")&amp;IF($L423=Lists!$B$14,", size not sure","")&amp;IF($M423=Lists!$B$15,", not cleaned in a while",""),3,200))</f>
        <v/>
      </c>
      <c r="F423" s="28">
        <f>IF($A423="","",MID(IF($J423="",", bedrooms","")&amp;IF($K423="",", bathrooms","")&amp;IF($M423="",", condition","")&amp;IF($N423="",", which clean","")&amp;IF($O423="",", how often",""),3,200))</f>
        <v/>
      </c>
      <c r="G423" s="28">
        <f>IF($A423="","",MID(IF('Your rates'!$C$5="",", base price","")&amp;IF(AND($J423&lt;&gt;"",IFERROR(INDEX('Your rates'!$C$6:$C$11,MATCH($J423,'Your rates'!$B$6:$B$11,0))&amp;"","")=""),", bedrooms","")&amp;IF(AND($K423&lt;&gt;"",IFERROR(INDEX('Your rates'!$C$12:$C$17,MATCH($K423,'Your rates'!$B$12:$B$17,0))&amp;"","")=""),", bathrooms","")&amp;IF(AND($M423&lt;&gt;"",IFERROR(INDEX('Your rates'!$C$18:$C$21,MATCH($M423,'Your rates'!$B$18:$B$21,0))&amp;"","")=""),", condition","")&amp;IF(AND($N423&lt;&gt;"",IFERROR(INDEX('Your rates'!$C$22:$C$25,MATCH($N423,'Your rates'!$B$22:$B$25,0))&amp;"","")=""),", type of clean","")&amp;IF(AND($O423&lt;&gt;"",IFERROR(INDEX('Your rates'!$C$26:$C$30,MATCH($O423,'Your rates'!$B$26:$B$30,0))&amp;"","")=""),", how often",""),3,200))</f>
        <v/>
      </c>
      <c r="H423" s="28">
        <f>IF($A423="","",IF($P423="","",IF(LEN($P423)-LEN(SUBSTITUTE($P423,",",""))+1&gt;SUMPRODUCT(ISNUMBER(SEARCH('Your rates'!$B$31:$B$36,$P423))*1),"Extra not on your list","")))</f>
        <v/>
      </c>
      <c r="I423" s="26">
        <f>IFERROR(TRIM(INDEX(Requests!$A423:$AN423,MATCH(Lists!$B$4,Requests!$A$1:$AN$1,0))&amp;""),"")</f>
        <v/>
      </c>
      <c r="J423" s="26">
        <f>IFERROR(TRIM(INDEX(Requests!$A423:$AN423,MATCH(Lists!$B$5,Requests!$A$1:$AN$1,0))&amp;""),"")</f>
        <v/>
      </c>
      <c r="K423" s="26">
        <f>IFERROR(TRIM(INDEX(Requests!$A423:$AN423,MATCH(Lists!$B$6,Requests!$A$1:$AN$1,0))&amp;""),"")</f>
        <v/>
      </c>
      <c r="L423" s="26">
        <f>IFERROR(TRIM(INDEX(Requests!$A423:$AN423,MATCH(Lists!$B$7,Requests!$A$1:$AN$1,0))&amp;""),"")</f>
        <v/>
      </c>
      <c r="M423" s="26">
        <f>IFERROR(TRIM(INDEX(Requests!$A423:$AN423,MATCH(Lists!$B$8,Requests!$A$1:$AN$1,0))&amp;""),"")</f>
        <v/>
      </c>
      <c r="N423" s="26">
        <f>IFERROR(TRIM(INDEX(Requests!$A423:$AN423,MATCH(Lists!$B$9,Requests!$A$1:$AN$1,0))&amp;""),"")</f>
        <v/>
      </c>
      <c r="O423" s="26">
        <f>IFERROR(TRIM(INDEX(Requests!$A423:$AN423,MATCH(Lists!$B$11,Requests!$A$1:$AN$1,0))&amp;""),"")</f>
        <v/>
      </c>
      <c r="P423" s="26">
        <f>IFERROR(TRIM(INDEX(Requests!$A423:$AN423,MATCH(Lists!$B$10,Requests!$A$1:$AN$1,0))&amp;""),"")</f>
        <v/>
      </c>
      <c r="Q423" s="29">
        <f>IF($A423="","",IFERROR(N(INDEX('Your rates'!$C$6:$C$11,MATCH($J423,'Your rates'!$B$6:$B$11,0))),0))</f>
        <v/>
      </c>
      <c r="R423" s="29">
        <f>IF($A423="","",IFERROR(N(INDEX('Your rates'!$C$12:$C$17,MATCH($K423,'Your rates'!$B$12:$B$17,0))),0))</f>
        <v/>
      </c>
      <c r="S423" s="30">
        <f>IF($A423="","",IFERROR(IF(INDEX('Your rates'!$C$18:$C$21,MATCH($M423,'Your rates'!$B$18:$B$21,0))&amp;""="",1,INDEX('Your rates'!$C$18:$C$21,MATCH($M423,'Your rates'!$B$18:$B$21,0))),1))</f>
        <v/>
      </c>
      <c r="T423" s="30">
        <f>IF($A423="","",IFERROR(IF(INDEX('Your rates'!$C$22:$C$25,MATCH($N423,'Your rates'!$B$22:$B$25,0))&amp;""="",1,INDEX('Your rates'!$C$22:$C$25,MATCH($N423,'Your rates'!$B$22:$B$25,0))),1))</f>
        <v/>
      </c>
      <c r="U423" s="30">
        <f>IF($A423="","",IFERROR(IF(INDEX('Your rates'!$C$26:$C$30,MATCH($O423,'Your rates'!$B$26:$B$30,0))&amp;""="",1,INDEX('Your rates'!$C$26:$C$30,MATCH($O423,'Your rates'!$B$26:$B$30,0))),1))</f>
        <v/>
      </c>
      <c r="V423" s="29">
        <f>IF($A423="","",SUMPRODUCT(ISNUMBER(SEARCH('Your rates'!$B$31:$B$36,$P423))*'Your rates'!$C$31:$C$36))</f>
        <v/>
      </c>
    </row>
    <row r="424">
      <c r="A424" s="26">
        <f>IFERROR(TRIM(INDEX(Requests!$A424:$AN424,MATCH(Lists!$B$2,Requests!$A$1:$AN$1,0))&amp;""),"")</f>
        <v/>
      </c>
      <c r="B424" s="26">
        <f>IFERROR(TRIM(INDEX(Requests!$A424:$AN424,MATCH(Lists!$B$3,Requests!$A$1:$AN$1,0))&amp;""),"")</f>
        <v/>
      </c>
      <c r="C424" s="27">
        <f>IF(OR($A424="",$J424="",$K424="",$M424="",$N424="",'Your rates'!$C$5=""),"",ROUND(MAX(N('Your rates'!$C$37),('Your rates'!$C$5+$Q424+$R424)*$S424*$T424*$U424+$V424),2))</f>
        <v/>
      </c>
      <c r="D424" s="27">
        <f>IF(OR($C424="",N('Your rates'!$C$38)=0),"",ROUND($C424*'Your rates'!$C$38,2))</f>
        <v/>
      </c>
      <c r="E424" s="28">
        <f>IF($A424="","",MID(IF($I424=Lists!$B$13,", office or commercial space","")&amp;IF($L424=Lists!$B$14,", size not sure","")&amp;IF($M424=Lists!$B$15,", not cleaned in a while",""),3,200))</f>
        <v/>
      </c>
      <c r="F424" s="28">
        <f>IF($A424="","",MID(IF($J424="",", bedrooms","")&amp;IF($K424="",", bathrooms","")&amp;IF($M424="",", condition","")&amp;IF($N424="",", which clean","")&amp;IF($O424="",", how often",""),3,200))</f>
        <v/>
      </c>
      <c r="G424" s="28">
        <f>IF($A424="","",MID(IF('Your rates'!$C$5="",", base price","")&amp;IF(AND($J424&lt;&gt;"",IFERROR(INDEX('Your rates'!$C$6:$C$11,MATCH($J424,'Your rates'!$B$6:$B$11,0))&amp;"","")=""),", bedrooms","")&amp;IF(AND($K424&lt;&gt;"",IFERROR(INDEX('Your rates'!$C$12:$C$17,MATCH($K424,'Your rates'!$B$12:$B$17,0))&amp;"","")=""),", bathrooms","")&amp;IF(AND($M424&lt;&gt;"",IFERROR(INDEX('Your rates'!$C$18:$C$21,MATCH($M424,'Your rates'!$B$18:$B$21,0))&amp;"","")=""),", condition","")&amp;IF(AND($N424&lt;&gt;"",IFERROR(INDEX('Your rates'!$C$22:$C$25,MATCH($N424,'Your rates'!$B$22:$B$25,0))&amp;"","")=""),", type of clean","")&amp;IF(AND($O424&lt;&gt;"",IFERROR(INDEX('Your rates'!$C$26:$C$30,MATCH($O424,'Your rates'!$B$26:$B$30,0))&amp;"","")=""),", how often",""),3,200))</f>
        <v/>
      </c>
      <c r="H424" s="28">
        <f>IF($A424="","",IF($P424="","",IF(LEN($P424)-LEN(SUBSTITUTE($P424,",",""))+1&gt;SUMPRODUCT(ISNUMBER(SEARCH('Your rates'!$B$31:$B$36,$P424))*1),"Extra not on your list","")))</f>
        <v/>
      </c>
      <c r="I424" s="26">
        <f>IFERROR(TRIM(INDEX(Requests!$A424:$AN424,MATCH(Lists!$B$4,Requests!$A$1:$AN$1,0))&amp;""),"")</f>
        <v/>
      </c>
      <c r="J424" s="26">
        <f>IFERROR(TRIM(INDEX(Requests!$A424:$AN424,MATCH(Lists!$B$5,Requests!$A$1:$AN$1,0))&amp;""),"")</f>
        <v/>
      </c>
      <c r="K424" s="26">
        <f>IFERROR(TRIM(INDEX(Requests!$A424:$AN424,MATCH(Lists!$B$6,Requests!$A$1:$AN$1,0))&amp;""),"")</f>
        <v/>
      </c>
      <c r="L424" s="26">
        <f>IFERROR(TRIM(INDEX(Requests!$A424:$AN424,MATCH(Lists!$B$7,Requests!$A$1:$AN$1,0))&amp;""),"")</f>
        <v/>
      </c>
      <c r="M424" s="26">
        <f>IFERROR(TRIM(INDEX(Requests!$A424:$AN424,MATCH(Lists!$B$8,Requests!$A$1:$AN$1,0))&amp;""),"")</f>
        <v/>
      </c>
      <c r="N424" s="26">
        <f>IFERROR(TRIM(INDEX(Requests!$A424:$AN424,MATCH(Lists!$B$9,Requests!$A$1:$AN$1,0))&amp;""),"")</f>
        <v/>
      </c>
      <c r="O424" s="26">
        <f>IFERROR(TRIM(INDEX(Requests!$A424:$AN424,MATCH(Lists!$B$11,Requests!$A$1:$AN$1,0))&amp;""),"")</f>
        <v/>
      </c>
      <c r="P424" s="26">
        <f>IFERROR(TRIM(INDEX(Requests!$A424:$AN424,MATCH(Lists!$B$10,Requests!$A$1:$AN$1,0))&amp;""),"")</f>
        <v/>
      </c>
      <c r="Q424" s="29">
        <f>IF($A424="","",IFERROR(N(INDEX('Your rates'!$C$6:$C$11,MATCH($J424,'Your rates'!$B$6:$B$11,0))),0))</f>
        <v/>
      </c>
      <c r="R424" s="29">
        <f>IF($A424="","",IFERROR(N(INDEX('Your rates'!$C$12:$C$17,MATCH($K424,'Your rates'!$B$12:$B$17,0))),0))</f>
        <v/>
      </c>
      <c r="S424" s="30">
        <f>IF($A424="","",IFERROR(IF(INDEX('Your rates'!$C$18:$C$21,MATCH($M424,'Your rates'!$B$18:$B$21,0))&amp;""="",1,INDEX('Your rates'!$C$18:$C$21,MATCH($M424,'Your rates'!$B$18:$B$21,0))),1))</f>
        <v/>
      </c>
      <c r="T424" s="30">
        <f>IF($A424="","",IFERROR(IF(INDEX('Your rates'!$C$22:$C$25,MATCH($N424,'Your rates'!$B$22:$B$25,0))&amp;""="",1,INDEX('Your rates'!$C$22:$C$25,MATCH($N424,'Your rates'!$B$22:$B$25,0))),1))</f>
        <v/>
      </c>
      <c r="U424" s="30">
        <f>IF($A424="","",IFERROR(IF(INDEX('Your rates'!$C$26:$C$30,MATCH($O424,'Your rates'!$B$26:$B$30,0))&amp;""="",1,INDEX('Your rates'!$C$26:$C$30,MATCH($O424,'Your rates'!$B$26:$B$30,0))),1))</f>
        <v/>
      </c>
      <c r="V424" s="29">
        <f>IF($A424="","",SUMPRODUCT(ISNUMBER(SEARCH('Your rates'!$B$31:$B$36,$P424))*'Your rates'!$C$31:$C$36))</f>
        <v/>
      </c>
    </row>
    <row r="425">
      <c r="A425" s="26">
        <f>IFERROR(TRIM(INDEX(Requests!$A425:$AN425,MATCH(Lists!$B$2,Requests!$A$1:$AN$1,0))&amp;""),"")</f>
        <v/>
      </c>
      <c r="B425" s="26">
        <f>IFERROR(TRIM(INDEX(Requests!$A425:$AN425,MATCH(Lists!$B$3,Requests!$A$1:$AN$1,0))&amp;""),"")</f>
        <v/>
      </c>
      <c r="C425" s="27">
        <f>IF(OR($A425="",$J425="",$K425="",$M425="",$N425="",'Your rates'!$C$5=""),"",ROUND(MAX(N('Your rates'!$C$37),('Your rates'!$C$5+$Q425+$R425)*$S425*$T425*$U425+$V425),2))</f>
        <v/>
      </c>
      <c r="D425" s="27">
        <f>IF(OR($C425="",N('Your rates'!$C$38)=0),"",ROUND($C425*'Your rates'!$C$38,2))</f>
        <v/>
      </c>
      <c r="E425" s="28">
        <f>IF($A425="","",MID(IF($I425=Lists!$B$13,", office or commercial space","")&amp;IF($L425=Lists!$B$14,", size not sure","")&amp;IF($M425=Lists!$B$15,", not cleaned in a while",""),3,200))</f>
        <v/>
      </c>
      <c r="F425" s="28">
        <f>IF($A425="","",MID(IF($J425="",", bedrooms","")&amp;IF($K425="",", bathrooms","")&amp;IF($M425="",", condition","")&amp;IF($N425="",", which clean","")&amp;IF($O425="",", how often",""),3,200))</f>
        <v/>
      </c>
      <c r="G425" s="28">
        <f>IF($A425="","",MID(IF('Your rates'!$C$5="",", base price","")&amp;IF(AND($J425&lt;&gt;"",IFERROR(INDEX('Your rates'!$C$6:$C$11,MATCH($J425,'Your rates'!$B$6:$B$11,0))&amp;"","")=""),", bedrooms","")&amp;IF(AND($K425&lt;&gt;"",IFERROR(INDEX('Your rates'!$C$12:$C$17,MATCH($K425,'Your rates'!$B$12:$B$17,0))&amp;"","")=""),", bathrooms","")&amp;IF(AND($M425&lt;&gt;"",IFERROR(INDEX('Your rates'!$C$18:$C$21,MATCH($M425,'Your rates'!$B$18:$B$21,0))&amp;"","")=""),", condition","")&amp;IF(AND($N425&lt;&gt;"",IFERROR(INDEX('Your rates'!$C$22:$C$25,MATCH($N425,'Your rates'!$B$22:$B$25,0))&amp;"","")=""),", type of clean","")&amp;IF(AND($O425&lt;&gt;"",IFERROR(INDEX('Your rates'!$C$26:$C$30,MATCH($O425,'Your rates'!$B$26:$B$30,0))&amp;"","")=""),", how often",""),3,200))</f>
        <v/>
      </c>
      <c r="H425" s="28">
        <f>IF($A425="","",IF($P425="","",IF(LEN($P425)-LEN(SUBSTITUTE($P425,",",""))+1&gt;SUMPRODUCT(ISNUMBER(SEARCH('Your rates'!$B$31:$B$36,$P425))*1),"Extra not on your list","")))</f>
        <v/>
      </c>
      <c r="I425" s="26">
        <f>IFERROR(TRIM(INDEX(Requests!$A425:$AN425,MATCH(Lists!$B$4,Requests!$A$1:$AN$1,0))&amp;""),"")</f>
        <v/>
      </c>
      <c r="J425" s="26">
        <f>IFERROR(TRIM(INDEX(Requests!$A425:$AN425,MATCH(Lists!$B$5,Requests!$A$1:$AN$1,0))&amp;""),"")</f>
        <v/>
      </c>
      <c r="K425" s="26">
        <f>IFERROR(TRIM(INDEX(Requests!$A425:$AN425,MATCH(Lists!$B$6,Requests!$A$1:$AN$1,0))&amp;""),"")</f>
        <v/>
      </c>
      <c r="L425" s="26">
        <f>IFERROR(TRIM(INDEX(Requests!$A425:$AN425,MATCH(Lists!$B$7,Requests!$A$1:$AN$1,0))&amp;""),"")</f>
        <v/>
      </c>
      <c r="M425" s="26">
        <f>IFERROR(TRIM(INDEX(Requests!$A425:$AN425,MATCH(Lists!$B$8,Requests!$A$1:$AN$1,0))&amp;""),"")</f>
        <v/>
      </c>
      <c r="N425" s="26">
        <f>IFERROR(TRIM(INDEX(Requests!$A425:$AN425,MATCH(Lists!$B$9,Requests!$A$1:$AN$1,0))&amp;""),"")</f>
        <v/>
      </c>
      <c r="O425" s="26">
        <f>IFERROR(TRIM(INDEX(Requests!$A425:$AN425,MATCH(Lists!$B$11,Requests!$A$1:$AN$1,0))&amp;""),"")</f>
        <v/>
      </c>
      <c r="P425" s="26">
        <f>IFERROR(TRIM(INDEX(Requests!$A425:$AN425,MATCH(Lists!$B$10,Requests!$A$1:$AN$1,0))&amp;""),"")</f>
        <v/>
      </c>
      <c r="Q425" s="29">
        <f>IF($A425="","",IFERROR(N(INDEX('Your rates'!$C$6:$C$11,MATCH($J425,'Your rates'!$B$6:$B$11,0))),0))</f>
        <v/>
      </c>
      <c r="R425" s="29">
        <f>IF($A425="","",IFERROR(N(INDEX('Your rates'!$C$12:$C$17,MATCH($K425,'Your rates'!$B$12:$B$17,0))),0))</f>
        <v/>
      </c>
      <c r="S425" s="30">
        <f>IF($A425="","",IFERROR(IF(INDEX('Your rates'!$C$18:$C$21,MATCH($M425,'Your rates'!$B$18:$B$21,0))&amp;""="",1,INDEX('Your rates'!$C$18:$C$21,MATCH($M425,'Your rates'!$B$18:$B$21,0))),1))</f>
        <v/>
      </c>
      <c r="T425" s="30">
        <f>IF($A425="","",IFERROR(IF(INDEX('Your rates'!$C$22:$C$25,MATCH($N425,'Your rates'!$B$22:$B$25,0))&amp;""="",1,INDEX('Your rates'!$C$22:$C$25,MATCH($N425,'Your rates'!$B$22:$B$25,0))),1))</f>
        <v/>
      </c>
      <c r="U425" s="30">
        <f>IF($A425="","",IFERROR(IF(INDEX('Your rates'!$C$26:$C$30,MATCH($O425,'Your rates'!$B$26:$B$30,0))&amp;""="",1,INDEX('Your rates'!$C$26:$C$30,MATCH($O425,'Your rates'!$B$26:$B$30,0))),1))</f>
        <v/>
      </c>
      <c r="V425" s="29">
        <f>IF($A425="","",SUMPRODUCT(ISNUMBER(SEARCH('Your rates'!$B$31:$B$36,$P425))*'Your rates'!$C$31:$C$36))</f>
        <v/>
      </c>
    </row>
    <row r="426">
      <c r="A426" s="26">
        <f>IFERROR(TRIM(INDEX(Requests!$A426:$AN426,MATCH(Lists!$B$2,Requests!$A$1:$AN$1,0))&amp;""),"")</f>
        <v/>
      </c>
      <c r="B426" s="26">
        <f>IFERROR(TRIM(INDEX(Requests!$A426:$AN426,MATCH(Lists!$B$3,Requests!$A$1:$AN$1,0))&amp;""),"")</f>
        <v/>
      </c>
      <c r="C426" s="27">
        <f>IF(OR($A426="",$J426="",$K426="",$M426="",$N426="",'Your rates'!$C$5=""),"",ROUND(MAX(N('Your rates'!$C$37),('Your rates'!$C$5+$Q426+$R426)*$S426*$T426*$U426+$V426),2))</f>
        <v/>
      </c>
      <c r="D426" s="27">
        <f>IF(OR($C426="",N('Your rates'!$C$38)=0),"",ROUND($C426*'Your rates'!$C$38,2))</f>
        <v/>
      </c>
      <c r="E426" s="28">
        <f>IF($A426="","",MID(IF($I426=Lists!$B$13,", office or commercial space","")&amp;IF($L426=Lists!$B$14,", size not sure","")&amp;IF($M426=Lists!$B$15,", not cleaned in a while",""),3,200))</f>
        <v/>
      </c>
      <c r="F426" s="28">
        <f>IF($A426="","",MID(IF($J426="",", bedrooms","")&amp;IF($K426="",", bathrooms","")&amp;IF($M426="",", condition","")&amp;IF($N426="",", which clean","")&amp;IF($O426="",", how often",""),3,200))</f>
        <v/>
      </c>
      <c r="G426" s="28">
        <f>IF($A426="","",MID(IF('Your rates'!$C$5="",", base price","")&amp;IF(AND($J426&lt;&gt;"",IFERROR(INDEX('Your rates'!$C$6:$C$11,MATCH($J426,'Your rates'!$B$6:$B$11,0))&amp;"","")=""),", bedrooms","")&amp;IF(AND($K426&lt;&gt;"",IFERROR(INDEX('Your rates'!$C$12:$C$17,MATCH($K426,'Your rates'!$B$12:$B$17,0))&amp;"","")=""),", bathrooms","")&amp;IF(AND($M426&lt;&gt;"",IFERROR(INDEX('Your rates'!$C$18:$C$21,MATCH($M426,'Your rates'!$B$18:$B$21,0))&amp;"","")=""),", condition","")&amp;IF(AND($N426&lt;&gt;"",IFERROR(INDEX('Your rates'!$C$22:$C$25,MATCH($N426,'Your rates'!$B$22:$B$25,0))&amp;"","")=""),", type of clean","")&amp;IF(AND($O426&lt;&gt;"",IFERROR(INDEX('Your rates'!$C$26:$C$30,MATCH($O426,'Your rates'!$B$26:$B$30,0))&amp;"","")=""),", how often",""),3,200))</f>
        <v/>
      </c>
      <c r="H426" s="28">
        <f>IF($A426="","",IF($P426="","",IF(LEN($P426)-LEN(SUBSTITUTE($P426,",",""))+1&gt;SUMPRODUCT(ISNUMBER(SEARCH('Your rates'!$B$31:$B$36,$P426))*1),"Extra not on your list","")))</f>
        <v/>
      </c>
      <c r="I426" s="26">
        <f>IFERROR(TRIM(INDEX(Requests!$A426:$AN426,MATCH(Lists!$B$4,Requests!$A$1:$AN$1,0))&amp;""),"")</f>
        <v/>
      </c>
      <c r="J426" s="26">
        <f>IFERROR(TRIM(INDEX(Requests!$A426:$AN426,MATCH(Lists!$B$5,Requests!$A$1:$AN$1,0))&amp;""),"")</f>
        <v/>
      </c>
      <c r="K426" s="26">
        <f>IFERROR(TRIM(INDEX(Requests!$A426:$AN426,MATCH(Lists!$B$6,Requests!$A$1:$AN$1,0))&amp;""),"")</f>
        <v/>
      </c>
      <c r="L426" s="26">
        <f>IFERROR(TRIM(INDEX(Requests!$A426:$AN426,MATCH(Lists!$B$7,Requests!$A$1:$AN$1,0))&amp;""),"")</f>
        <v/>
      </c>
      <c r="M426" s="26">
        <f>IFERROR(TRIM(INDEX(Requests!$A426:$AN426,MATCH(Lists!$B$8,Requests!$A$1:$AN$1,0))&amp;""),"")</f>
        <v/>
      </c>
      <c r="N426" s="26">
        <f>IFERROR(TRIM(INDEX(Requests!$A426:$AN426,MATCH(Lists!$B$9,Requests!$A$1:$AN$1,0))&amp;""),"")</f>
        <v/>
      </c>
      <c r="O426" s="26">
        <f>IFERROR(TRIM(INDEX(Requests!$A426:$AN426,MATCH(Lists!$B$11,Requests!$A$1:$AN$1,0))&amp;""),"")</f>
        <v/>
      </c>
      <c r="P426" s="26">
        <f>IFERROR(TRIM(INDEX(Requests!$A426:$AN426,MATCH(Lists!$B$10,Requests!$A$1:$AN$1,0))&amp;""),"")</f>
        <v/>
      </c>
      <c r="Q426" s="29">
        <f>IF($A426="","",IFERROR(N(INDEX('Your rates'!$C$6:$C$11,MATCH($J426,'Your rates'!$B$6:$B$11,0))),0))</f>
        <v/>
      </c>
      <c r="R426" s="29">
        <f>IF($A426="","",IFERROR(N(INDEX('Your rates'!$C$12:$C$17,MATCH($K426,'Your rates'!$B$12:$B$17,0))),0))</f>
        <v/>
      </c>
      <c r="S426" s="30">
        <f>IF($A426="","",IFERROR(IF(INDEX('Your rates'!$C$18:$C$21,MATCH($M426,'Your rates'!$B$18:$B$21,0))&amp;""="",1,INDEX('Your rates'!$C$18:$C$21,MATCH($M426,'Your rates'!$B$18:$B$21,0))),1))</f>
        <v/>
      </c>
      <c r="T426" s="30">
        <f>IF($A426="","",IFERROR(IF(INDEX('Your rates'!$C$22:$C$25,MATCH($N426,'Your rates'!$B$22:$B$25,0))&amp;""="",1,INDEX('Your rates'!$C$22:$C$25,MATCH($N426,'Your rates'!$B$22:$B$25,0))),1))</f>
        <v/>
      </c>
      <c r="U426" s="30">
        <f>IF($A426="","",IFERROR(IF(INDEX('Your rates'!$C$26:$C$30,MATCH($O426,'Your rates'!$B$26:$B$30,0))&amp;""="",1,INDEX('Your rates'!$C$26:$C$30,MATCH($O426,'Your rates'!$B$26:$B$30,0))),1))</f>
        <v/>
      </c>
      <c r="V426" s="29">
        <f>IF($A426="","",SUMPRODUCT(ISNUMBER(SEARCH('Your rates'!$B$31:$B$36,$P426))*'Your rates'!$C$31:$C$36))</f>
        <v/>
      </c>
    </row>
    <row r="427">
      <c r="A427" s="26">
        <f>IFERROR(TRIM(INDEX(Requests!$A427:$AN427,MATCH(Lists!$B$2,Requests!$A$1:$AN$1,0))&amp;""),"")</f>
        <v/>
      </c>
      <c r="B427" s="26">
        <f>IFERROR(TRIM(INDEX(Requests!$A427:$AN427,MATCH(Lists!$B$3,Requests!$A$1:$AN$1,0))&amp;""),"")</f>
        <v/>
      </c>
      <c r="C427" s="27">
        <f>IF(OR($A427="",$J427="",$K427="",$M427="",$N427="",'Your rates'!$C$5=""),"",ROUND(MAX(N('Your rates'!$C$37),('Your rates'!$C$5+$Q427+$R427)*$S427*$T427*$U427+$V427),2))</f>
        <v/>
      </c>
      <c r="D427" s="27">
        <f>IF(OR($C427="",N('Your rates'!$C$38)=0),"",ROUND($C427*'Your rates'!$C$38,2))</f>
        <v/>
      </c>
      <c r="E427" s="28">
        <f>IF($A427="","",MID(IF($I427=Lists!$B$13,", office or commercial space","")&amp;IF($L427=Lists!$B$14,", size not sure","")&amp;IF($M427=Lists!$B$15,", not cleaned in a while",""),3,200))</f>
        <v/>
      </c>
      <c r="F427" s="28">
        <f>IF($A427="","",MID(IF($J427="",", bedrooms","")&amp;IF($K427="",", bathrooms","")&amp;IF($M427="",", condition","")&amp;IF($N427="",", which clean","")&amp;IF($O427="",", how often",""),3,200))</f>
        <v/>
      </c>
      <c r="G427" s="28">
        <f>IF($A427="","",MID(IF('Your rates'!$C$5="",", base price","")&amp;IF(AND($J427&lt;&gt;"",IFERROR(INDEX('Your rates'!$C$6:$C$11,MATCH($J427,'Your rates'!$B$6:$B$11,0))&amp;"","")=""),", bedrooms","")&amp;IF(AND($K427&lt;&gt;"",IFERROR(INDEX('Your rates'!$C$12:$C$17,MATCH($K427,'Your rates'!$B$12:$B$17,0))&amp;"","")=""),", bathrooms","")&amp;IF(AND($M427&lt;&gt;"",IFERROR(INDEX('Your rates'!$C$18:$C$21,MATCH($M427,'Your rates'!$B$18:$B$21,0))&amp;"","")=""),", condition","")&amp;IF(AND($N427&lt;&gt;"",IFERROR(INDEX('Your rates'!$C$22:$C$25,MATCH($N427,'Your rates'!$B$22:$B$25,0))&amp;"","")=""),", type of clean","")&amp;IF(AND($O427&lt;&gt;"",IFERROR(INDEX('Your rates'!$C$26:$C$30,MATCH($O427,'Your rates'!$B$26:$B$30,0))&amp;"","")=""),", how often",""),3,200))</f>
        <v/>
      </c>
      <c r="H427" s="28">
        <f>IF($A427="","",IF($P427="","",IF(LEN($P427)-LEN(SUBSTITUTE($P427,",",""))+1&gt;SUMPRODUCT(ISNUMBER(SEARCH('Your rates'!$B$31:$B$36,$P427))*1),"Extra not on your list","")))</f>
        <v/>
      </c>
      <c r="I427" s="26">
        <f>IFERROR(TRIM(INDEX(Requests!$A427:$AN427,MATCH(Lists!$B$4,Requests!$A$1:$AN$1,0))&amp;""),"")</f>
        <v/>
      </c>
      <c r="J427" s="26">
        <f>IFERROR(TRIM(INDEX(Requests!$A427:$AN427,MATCH(Lists!$B$5,Requests!$A$1:$AN$1,0))&amp;""),"")</f>
        <v/>
      </c>
      <c r="K427" s="26">
        <f>IFERROR(TRIM(INDEX(Requests!$A427:$AN427,MATCH(Lists!$B$6,Requests!$A$1:$AN$1,0))&amp;""),"")</f>
        <v/>
      </c>
      <c r="L427" s="26">
        <f>IFERROR(TRIM(INDEX(Requests!$A427:$AN427,MATCH(Lists!$B$7,Requests!$A$1:$AN$1,0))&amp;""),"")</f>
        <v/>
      </c>
      <c r="M427" s="26">
        <f>IFERROR(TRIM(INDEX(Requests!$A427:$AN427,MATCH(Lists!$B$8,Requests!$A$1:$AN$1,0))&amp;""),"")</f>
        <v/>
      </c>
      <c r="N427" s="26">
        <f>IFERROR(TRIM(INDEX(Requests!$A427:$AN427,MATCH(Lists!$B$9,Requests!$A$1:$AN$1,0))&amp;""),"")</f>
        <v/>
      </c>
      <c r="O427" s="26">
        <f>IFERROR(TRIM(INDEX(Requests!$A427:$AN427,MATCH(Lists!$B$11,Requests!$A$1:$AN$1,0))&amp;""),"")</f>
        <v/>
      </c>
      <c r="P427" s="26">
        <f>IFERROR(TRIM(INDEX(Requests!$A427:$AN427,MATCH(Lists!$B$10,Requests!$A$1:$AN$1,0))&amp;""),"")</f>
        <v/>
      </c>
      <c r="Q427" s="29">
        <f>IF($A427="","",IFERROR(N(INDEX('Your rates'!$C$6:$C$11,MATCH($J427,'Your rates'!$B$6:$B$11,0))),0))</f>
        <v/>
      </c>
      <c r="R427" s="29">
        <f>IF($A427="","",IFERROR(N(INDEX('Your rates'!$C$12:$C$17,MATCH($K427,'Your rates'!$B$12:$B$17,0))),0))</f>
        <v/>
      </c>
      <c r="S427" s="30">
        <f>IF($A427="","",IFERROR(IF(INDEX('Your rates'!$C$18:$C$21,MATCH($M427,'Your rates'!$B$18:$B$21,0))&amp;""="",1,INDEX('Your rates'!$C$18:$C$21,MATCH($M427,'Your rates'!$B$18:$B$21,0))),1))</f>
        <v/>
      </c>
      <c r="T427" s="30">
        <f>IF($A427="","",IFERROR(IF(INDEX('Your rates'!$C$22:$C$25,MATCH($N427,'Your rates'!$B$22:$B$25,0))&amp;""="",1,INDEX('Your rates'!$C$22:$C$25,MATCH($N427,'Your rates'!$B$22:$B$25,0))),1))</f>
        <v/>
      </c>
      <c r="U427" s="30">
        <f>IF($A427="","",IFERROR(IF(INDEX('Your rates'!$C$26:$C$30,MATCH($O427,'Your rates'!$B$26:$B$30,0))&amp;""="",1,INDEX('Your rates'!$C$26:$C$30,MATCH($O427,'Your rates'!$B$26:$B$30,0))),1))</f>
        <v/>
      </c>
      <c r="V427" s="29">
        <f>IF($A427="","",SUMPRODUCT(ISNUMBER(SEARCH('Your rates'!$B$31:$B$36,$P427))*'Your rates'!$C$31:$C$36))</f>
        <v/>
      </c>
    </row>
    <row r="428">
      <c r="A428" s="26">
        <f>IFERROR(TRIM(INDEX(Requests!$A428:$AN428,MATCH(Lists!$B$2,Requests!$A$1:$AN$1,0))&amp;""),"")</f>
        <v/>
      </c>
      <c r="B428" s="26">
        <f>IFERROR(TRIM(INDEX(Requests!$A428:$AN428,MATCH(Lists!$B$3,Requests!$A$1:$AN$1,0))&amp;""),"")</f>
        <v/>
      </c>
      <c r="C428" s="27">
        <f>IF(OR($A428="",$J428="",$K428="",$M428="",$N428="",'Your rates'!$C$5=""),"",ROUND(MAX(N('Your rates'!$C$37),('Your rates'!$C$5+$Q428+$R428)*$S428*$T428*$U428+$V428),2))</f>
        <v/>
      </c>
      <c r="D428" s="27">
        <f>IF(OR($C428="",N('Your rates'!$C$38)=0),"",ROUND($C428*'Your rates'!$C$38,2))</f>
        <v/>
      </c>
      <c r="E428" s="28">
        <f>IF($A428="","",MID(IF($I428=Lists!$B$13,", office or commercial space","")&amp;IF($L428=Lists!$B$14,", size not sure","")&amp;IF($M428=Lists!$B$15,", not cleaned in a while",""),3,200))</f>
        <v/>
      </c>
      <c r="F428" s="28">
        <f>IF($A428="","",MID(IF($J428="",", bedrooms","")&amp;IF($K428="",", bathrooms","")&amp;IF($M428="",", condition","")&amp;IF($N428="",", which clean","")&amp;IF($O428="",", how often",""),3,200))</f>
        <v/>
      </c>
      <c r="G428" s="28">
        <f>IF($A428="","",MID(IF('Your rates'!$C$5="",", base price","")&amp;IF(AND($J428&lt;&gt;"",IFERROR(INDEX('Your rates'!$C$6:$C$11,MATCH($J428,'Your rates'!$B$6:$B$11,0))&amp;"","")=""),", bedrooms","")&amp;IF(AND($K428&lt;&gt;"",IFERROR(INDEX('Your rates'!$C$12:$C$17,MATCH($K428,'Your rates'!$B$12:$B$17,0))&amp;"","")=""),", bathrooms","")&amp;IF(AND($M428&lt;&gt;"",IFERROR(INDEX('Your rates'!$C$18:$C$21,MATCH($M428,'Your rates'!$B$18:$B$21,0))&amp;"","")=""),", condition","")&amp;IF(AND($N428&lt;&gt;"",IFERROR(INDEX('Your rates'!$C$22:$C$25,MATCH($N428,'Your rates'!$B$22:$B$25,0))&amp;"","")=""),", type of clean","")&amp;IF(AND($O428&lt;&gt;"",IFERROR(INDEX('Your rates'!$C$26:$C$30,MATCH($O428,'Your rates'!$B$26:$B$30,0))&amp;"","")=""),", how often",""),3,200))</f>
        <v/>
      </c>
      <c r="H428" s="28">
        <f>IF($A428="","",IF($P428="","",IF(LEN($P428)-LEN(SUBSTITUTE($P428,",",""))+1&gt;SUMPRODUCT(ISNUMBER(SEARCH('Your rates'!$B$31:$B$36,$P428))*1),"Extra not on your list","")))</f>
        <v/>
      </c>
      <c r="I428" s="26">
        <f>IFERROR(TRIM(INDEX(Requests!$A428:$AN428,MATCH(Lists!$B$4,Requests!$A$1:$AN$1,0))&amp;""),"")</f>
        <v/>
      </c>
      <c r="J428" s="26">
        <f>IFERROR(TRIM(INDEX(Requests!$A428:$AN428,MATCH(Lists!$B$5,Requests!$A$1:$AN$1,0))&amp;""),"")</f>
        <v/>
      </c>
      <c r="K428" s="26">
        <f>IFERROR(TRIM(INDEX(Requests!$A428:$AN428,MATCH(Lists!$B$6,Requests!$A$1:$AN$1,0))&amp;""),"")</f>
        <v/>
      </c>
      <c r="L428" s="26">
        <f>IFERROR(TRIM(INDEX(Requests!$A428:$AN428,MATCH(Lists!$B$7,Requests!$A$1:$AN$1,0))&amp;""),"")</f>
        <v/>
      </c>
      <c r="M428" s="26">
        <f>IFERROR(TRIM(INDEX(Requests!$A428:$AN428,MATCH(Lists!$B$8,Requests!$A$1:$AN$1,0))&amp;""),"")</f>
        <v/>
      </c>
      <c r="N428" s="26">
        <f>IFERROR(TRIM(INDEX(Requests!$A428:$AN428,MATCH(Lists!$B$9,Requests!$A$1:$AN$1,0))&amp;""),"")</f>
        <v/>
      </c>
      <c r="O428" s="26">
        <f>IFERROR(TRIM(INDEX(Requests!$A428:$AN428,MATCH(Lists!$B$11,Requests!$A$1:$AN$1,0))&amp;""),"")</f>
        <v/>
      </c>
      <c r="P428" s="26">
        <f>IFERROR(TRIM(INDEX(Requests!$A428:$AN428,MATCH(Lists!$B$10,Requests!$A$1:$AN$1,0))&amp;""),"")</f>
        <v/>
      </c>
      <c r="Q428" s="29">
        <f>IF($A428="","",IFERROR(N(INDEX('Your rates'!$C$6:$C$11,MATCH($J428,'Your rates'!$B$6:$B$11,0))),0))</f>
        <v/>
      </c>
      <c r="R428" s="29">
        <f>IF($A428="","",IFERROR(N(INDEX('Your rates'!$C$12:$C$17,MATCH($K428,'Your rates'!$B$12:$B$17,0))),0))</f>
        <v/>
      </c>
      <c r="S428" s="30">
        <f>IF($A428="","",IFERROR(IF(INDEX('Your rates'!$C$18:$C$21,MATCH($M428,'Your rates'!$B$18:$B$21,0))&amp;""="",1,INDEX('Your rates'!$C$18:$C$21,MATCH($M428,'Your rates'!$B$18:$B$21,0))),1))</f>
        <v/>
      </c>
      <c r="T428" s="30">
        <f>IF($A428="","",IFERROR(IF(INDEX('Your rates'!$C$22:$C$25,MATCH($N428,'Your rates'!$B$22:$B$25,0))&amp;""="",1,INDEX('Your rates'!$C$22:$C$25,MATCH($N428,'Your rates'!$B$22:$B$25,0))),1))</f>
        <v/>
      </c>
      <c r="U428" s="30">
        <f>IF($A428="","",IFERROR(IF(INDEX('Your rates'!$C$26:$C$30,MATCH($O428,'Your rates'!$B$26:$B$30,0))&amp;""="",1,INDEX('Your rates'!$C$26:$C$30,MATCH($O428,'Your rates'!$B$26:$B$30,0))),1))</f>
        <v/>
      </c>
      <c r="V428" s="29">
        <f>IF($A428="","",SUMPRODUCT(ISNUMBER(SEARCH('Your rates'!$B$31:$B$36,$P428))*'Your rates'!$C$31:$C$36))</f>
        <v/>
      </c>
    </row>
    <row r="429">
      <c r="A429" s="26">
        <f>IFERROR(TRIM(INDEX(Requests!$A429:$AN429,MATCH(Lists!$B$2,Requests!$A$1:$AN$1,0))&amp;""),"")</f>
        <v/>
      </c>
      <c r="B429" s="26">
        <f>IFERROR(TRIM(INDEX(Requests!$A429:$AN429,MATCH(Lists!$B$3,Requests!$A$1:$AN$1,0))&amp;""),"")</f>
        <v/>
      </c>
      <c r="C429" s="27">
        <f>IF(OR($A429="",$J429="",$K429="",$M429="",$N429="",'Your rates'!$C$5=""),"",ROUND(MAX(N('Your rates'!$C$37),('Your rates'!$C$5+$Q429+$R429)*$S429*$T429*$U429+$V429),2))</f>
        <v/>
      </c>
      <c r="D429" s="27">
        <f>IF(OR($C429="",N('Your rates'!$C$38)=0),"",ROUND($C429*'Your rates'!$C$38,2))</f>
        <v/>
      </c>
      <c r="E429" s="28">
        <f>IF($A429="","",MID(IF($I429=Lists!$B$13,", office or commercial space","")&amp;IF($L429=Lists!$B$14,", size not sure","")&amp;IF($M429=Lists!$B$15,", not cleaned in a while",""),3,200))</f>
        <v/>
      </c>
      <c r="F429" s="28">
        <f>IF($A429="","",MID(IF($J429="",", bedrooms","")&amp;IF($K429="",", bathrooms","")&amp;IF($M429="",", condition","")&amp;IF($N429="",", which clean","")&amp;IF($O429="",", how often",""),3,200))</f>
        <v/>
      </c>
      <c r="G429" s="28">
        <f>IF($A429="","",MID(IF('Your rates'!$C$5="",", base price","")&amp;IF(AND($J429&lt;&gt;"",IFERROR(INDEX('Your rates'!$C$6:$C$11,MATCH($J429,'Your rates'!$B$6:$B$11,0))&amp;"","")=""),", bedrooms","")&amp;IF(AND($K429&lt;&gt;"",IFERROR(INDEX('Your rates'!$C$12:$C$17,MATCH($K429,'Your rates'!$B$12:$B$17,0))&amp;"","")=""),", bathrooms","")&amp;IF(AND($M429&lt;&gt;"",IFERROR(INDEX('Your rates'!$C$18:$C$21,MATCH($M429,'Your rates'!$B$18:$B$21,0))&amp;"","")=""),", condition","")&amp;IF(AND($N429&lt;&gt;"",IFERROR(INDEX('Your rates'!$C$22:$C$25,MATCH($N429,'Your rates'!$B$22:$B$25,0))&amp;"","")=""),", type of clean","")&amp;IF(AND($O429&lt;&gt;"",IFERROR(INDEX('Your rates'!$C$26:$C$30,MATCH($O429,'Your rates'!$B$26:$B$30,0))&amp;"","")=""),", how often",""),3,200))</f>
        <v/>
      </c>
      <c r="H429" s="28">
        <f>IF($A429="","",IF($P429="","",IF(LEN($P429)-LEN(SUBSTITUTE($P429,",",""))+1&gt;SUMPRODUCT(ISNUMBER(SEARCH('Your rates'!$B$31:$B$36,$P429))*1),"Extra not on your list","")))</f>
        <v/>
      </c>
      <c r="I429" s="26">
        <f>IFERROR(TRIM(INDEX(Requests!$A429:$AN429,MATCH(Lists!$B$4,Requests!$A$1:$AN$1,0))&amp;""),"")</f>
        <v/>
      </c>
      <c r="J429" s="26">
        <f>IFERROR(TRIM(INDEX(Requests!$A429:$AN429,MATCH(Lists!$B$5,Requests!$A$1:$AN$1,0))&amp;""),"")</f>
        <v/>
      </c>
      <c r="K429" s="26">
        <f>IFERROR(TRIM(INDEX(Requests!$A429:$AN429,MATCH(Lists!$B$6,Requests!$A$1:$AN$1,0))&amp;""),"")</f>
        <v/>
      </c>
      <c r="L429" s="26">
        <f>IFERROR(TRIM(INDEX(Requests!$A429:$AN429,MATCH(Lists!$B$7,Requests!$A$1:$AN$1,0))&amp;""),"")</f>
        <v/>
      </c>
      <c r="M429" s="26">
        <f>IFERROR(TRIM(INDEX(Requests!$A429:$AN429,MATCH(Lists!$B$8,Requests!$A$1:$AN$1,0))&amp;""),"")</f>
        <v/>
      </c>
      <c r="N429" s="26">
        <f>IFERROR(TRIM(INDEX(Requests!$A429:$AN429,MATCH(Lists!$B$9,Requests!$A$1:$AN$1,0))&amp;""),"")</f>
        <v/>
      </c>
      <c r="O429" s="26">
        <f>IFERROR(TRIM(INDEX(Requests!$A429:$AN429,MATCH(Lists!$B$11,Requests!$A$1:$AN$1,0))&amp;""),"")</f>
        <v/>
      </c>
      <c r="P429" s="26">
        <f>IFERROR(TRIM(INDEX(Requests!$A429:$AN429,MATCH(Lists!$B$10,Requests!$A$1:$AN$1,0))&amp;""),"")</f>
        <v/>
      </c>
      <c r="Q429" s="29">
        <f>IF($A429="","",IFERROR(N(INDEX('Your rates'!$C$6:$C$11,MATCH($J429,'Your rates'!$B$6:$B$11,0))),0))</f>
        <v/>
      </c>
      <c r="R429" s="29">
        <f>IF($A429="","",IFERROR(N(INDEX('Your rates'!$C$12:$C$17,MATCH($K429,'Your rates'!$B$12:$B$17,0))),0))</f>
        <v/>
      </c>
      <c r="S429" s="30">
        <f>IF($A429="","",IFERROR(IF(INDEX('Your rates'!$C$18:$C$21,MATCH($M429,'Your rates'!$B$18:$B$21,0))&amp;""="",1,INDEX('Your rates'!$C$18:$C$21,MATCH($M429,'Your rates'!$B$18:$B$21,0))),1))</f>
        <v/>
      </c>
      <c r="T429" s="30">
        <f>IF($A429="","",IFERROR(IF(INDEX('Your rates'!$C$22:$C$25,MATCH($N429,'Your rates'!$B$22:$B$25,0))&amp;""="",1,INDEX('Your rates'!$C$22:$C$25,MATCH($N429,'Your rates'!$B$22:$B$25,0))),1))</f>
        <v/>
      </c>
      <c r="U429" s="30">
        <f>IF($A429="","",IFERROR(IF(INDEX('Your rates'!$C$26:$C$30,MATCH($O429,'Your rates'!$B$26:$B$30,0))&amp;""="",1,INDEX('Your rates'!$C$26:$C$30,MATCH($O429,'Your rates'!$B$26:$B$30,0))),1))</f>
        <v/>
      </c>
      <c r="V429" s="29">
        <f>IF($A429="","",SUMPRODUCT(ISNUMBER(SEARCH('Your rates'!$B$31:$B$36,$P429))*'Your rates'!$C$31:$C$36))</f>
        <v/>
      </c>
    </row>
    <row r="430">
      <c r="A430" s="26">
        <f>IFERROR(TRIM(INDEX(Requests!$A430:$AN430,MATCH(Lists!$B$2,Requests!$A$1:$AN$1,0))&amp;""),"")</f>
        <v/>
      </c>
      <c r="B430" s="26">
        <f>IFERROR(TRIM(INDEX(Requests!$A430:$AN430,MATCH(Lists!$B$3,Requests!$A$1:$AN$1,0))&amp;""),"")</f>
        <v/>
      </c>
      <c r="C430" s="27">
        <f>IF(OR($A430="",$J430="",$K430="",$M430="",$N430="",'Your rates'!$C$5=""),"",ROUND(MAX(N('Your rates'!$C$37),('Your rates'!$C$5+$Q430+$R430)*$S430*$T430*$U430+$V430),2))</f>
        <v/>
      </c>
      <c r="D430" s="27">
        <f>IF(OR($C430="",N('Your rates'!$C$38)=0),"",ROUND($C430*'Your rates'!$C$38,2))</f>
        <v/>
      </c>
      <c r="E430" s="28">
        <f>IF($A430="","",MID(IF($I430=Lists!$B$13,", office or commercial space","")&amp;IF($L430=Lists!$B$14,", size not sure","")&amp;IF($M430=Lists!$B$15,", not cleaned in a while",""),3,200))</f>
        <v/>
      </c>
      <c r="F430" s="28">
        <f>IF($A430="","",MID(IF($J430="",", bedrooms","")&amp;IF($K430="",", bathrooms","")&amp;IF($M430="",", condition","")&amp;IF($N430="",", which clean","")&amp;IF($O430="",", how often",""),3,200))</f>
        <v/>
      </c>
      <c r="G430" s="28">
        <f>IF($A430="","",MID(IF('Your rates'!$C$5="",", base price","")&amp;IF(AND($J430&lt;&gt;"",IFERROR(INDEX('Your rates'!$C$6:$C$11,MATCH($J430,'Your rates'!$B$6:$B$11,0))&amp;"","")=""),", bedrooms","")&amp;IF(AND($K430&lt;&gt;"",IFERROR(INDEX('Your rates'!$C$12:$C$17,MATCH($K430,'Your rates'!$B$12:$B$17,0))&amp;"","")=""),", bathrooms","")&amp;IF(AND($M430&lt;&gt;"",IFERROR(INDEX('Your rates'!$C$18:$C$21,MATCH($M430,'Your rates'!$B$18:$B$21,0))&amp;"","")=""),", condition","")&amp;IF(AND($N430&lt;&gt;"",IFERROR(INDEX('Your rates'!$C$22:$C$25,MATCH($N430,'Your rates'!$B$22:$B$25,0))&amp;"","")=""),", type of clean","")&amp;IF(AND($O430&lt;&gt;"",IFERROR(INDEX('Your rates'!$C$26:$C$30,MATCH($O430,'Your rates'!$B$26:$B$30,0))&amp;"","")=""),", how often",""),3,200))</f>
        <v/>
      </c>
      <c r="H430" s="28">
        <f>IF($A430="","",IF($P430="","",IF(LEN($P430)-LEN(SUBSTITUTE($P430,",",""))+1&gt;SUMPRODUCT(ISNUMBER(SEARCH('Your rates'!$B$31:$B$36,$P430))*1),"Extra not on your list","")))</f>
        <v/>
      </c>
      <c r="I430" s="26">
        <f>IFERROR(TRIM(INDEX(Requests!$A430:$AN430,MATCH(Lists!$B$4,Requests!$A$1:$AN$1,0))&amp;""),"")</f>
        <v/>
      </c>
      <c r="J430" s="26">
        <f>IFERROR(TRIM(INDEX(Requests!$A430:$AN430,MATCH(Lists!$B$5,Requests!$A$1:$AN$1,0))&amp;""),"")</f>
        <v/>
      </c>
      <c r="K430" s="26">
        <f>IFERROR(TRIM(INDEX(Requests!$A430:$AN430,MATCH(Lists!$B$6,Requests!$A$1:$AN$1,0))&amp;""),"")</f>
        <v/>
      </c>
      <c r="L430" s="26">
        <f>IFERROR(TRIM(INDEX(Requests!$A430:$AN430,MATCH(Lists!$B$7,Requests!$A$1:$AN$1,0))&amp;""),"")</f>
        <v/>
      </c>
      <c r="M430" s="26">
        <f>IFERROR(TRIM(INDEX(Requests!$A430:$AN430,MATCH(Lists!$B$8,Requests!$A$1:$AN$1,0))&amp;""),"")</f>
        <v/>
      </c>
      <c r="N430" s="26">
        <f>IFERROR(TRIM(INDEX(Requests!$A430:$AN430,MATCH(Lists!$B$9,Requests!$A$1:$AN$1,0))&amp;""),"")</f>
        <v/>
      </c>
      <c r="O430" s="26">
        <f>IFERROR(TRIM(INDEX(Requests!$A430:$AN430,MATCH(Lists!$B$11,Requests!$A$1:$AN$1,0))&amp;""),"")</f>
        <v/>
      </c>
      <c r="P430" s="26">
        <f>IFERROR(TRIM(INDEX(Requests!$A430:$AN430,MATCH(Lists!$B$10,Requests!$A$1:$AN$1,0))&amp;""),"")</f>
        <v/>
      </c>
      <c r="Q430" s="29">
        <f>IF($A430="","",IFERROR(N(INDEX('Your rates'!$C$6:$C$11,MATCH($J430,'Your rates'!$B$6:$B$11,0))),0))</f>
        <v/>
      </c>
      <c r="R430" s="29">
        <f>IF($A430="","",IFERROR(N(INDEX('Your rates'!$C$12:$C$17,MATCH($K430,'Your rates'!$B$12:$B$17,0))),0))</f>
        <v/>
      </c>
      <c r="S430" s="30">
        <f>IF($A430="","",IFERROR(IF(INDEX('Your rates'!$C$18:$C$21,MATCH($M430,'Your rates'!$B$18:$B$21,0))&amp;""="",1,INDEX('Your rates'!$C$18:$C$21,MATCH($M430,'Your rates'!$B$18:$B$21,0))),1))</f>
        <v/>
      </c>
      <c r="T430" s="30">
        <f>IF($A430="","",IFERROR(IF(INDEX('Your rates'!$C$22:$C$25,MATCH($N430,'Your rates'!$B$22:$B$25,0))&amp;""="",1,INDEX('Your rates'!$C$22:$C$25,MATCH($N430,'Your rates'!$B$22:$B$25,0))),1))</f>
        <v/>
      </c>
      <c r="U430" s="30">
        <f>IF($A430="","",IFERROR(IF(INDEX('Your rates'!$C$26:$C$30,MATCH($O430,'Your rates'!$B$26:$B$30,0))&amp;""="",1,INDEX('Your rates'!$C$26:$C$30,MATCH($O430,'Your rates'!$B$26:$B$30,0))),1))</f>
        <v/>
      </c>
      <c r="V430" s="29">
        <f>IF($A430="","",SUMPRODUCT(ISNUMBER(SEARCH('Your rates'!$B$31:$B$36,$P430))*'Your rates'!$C$31:$C$36))</f>
        <v/>
      </c>
    </row>
    <row r="431">
      <c r="A431" s="26">
        <f>IFERROR(TRIM(INDEX(Requests!$A431:$AN431,MATCH(Lists!$B$2,Requests!$A$1:$AN$1,0))&amp;""),"")</f>
        <v/>
      </c>
      <c r="B431" s="26">
        <f>IFERROR(TRIM(INDEX(Requests!$A431:$AN431,MATCH(Lists!$B$3,Requests!$A$1:$AN$1,0))&amp;""),"")</f>
        <v/>
      </c>
      <c r="C431" s="27">
        <f>IF(OR($A431="",$J431="",$K431="",$M431="",$N431="",'Your rates'!$C$5=""),"",ROUND(MAX(N('Your rates'!$C$37),('Your rates'!$C$5+$Q431+$R431)*$S431*$T431*$U431+$V431),2))</f>
        <v/>
      </c>
      <c r="D431" s="27">
        <f>IF(OR($C431="",N('Your rates'!$C$38)=0),"",ROUND($C431*'Your rates'!$C$38,2))</f>
        <v/>
      </c>
      <c r="E431" s="28">
        <f>IF($A431="","",MID(IF($I431=Lists!$B$13,", office or commercial space","")&amp;IF($L431=Lists!$B$14,", size not sure","")&amp;IF($M431=Lists!$B$15,", not cleaned in a while",""),3,200))</f>
        <v/>
      </c>
      <c r="F431" s="28">
        <f>IF($A431="","",MID(IF($J431="",", bedrooms","")&amp;IF($K431="",", bathrooms","")&amp;IF($M431="",", condition","")&amp;IF($N431="",", which clean","")&amp;IF($O431="",", how often",""),3,200))</f>
        <v/>
      </c>
      <c r="G431" s="28">
        <f>IF($A431="","",MID(IF('Your rates'!$C$5="",", base price","")&amp;IF(AND($J431&lt;&gt;"",IFERROR(INDEX('Your rates'!$C$6:$C$11,MATCH($J431,'Your rates'!$B$6:$B$11,0))&amp;"","")=""),", bedrooms","")&amp;IF(AND($K431&lt;&gt;"",IFERROR(INDEX('Your rates'!$C$12:$C$17,MATCH($K431,'Your rates'!$B$12:$B$17,0))&amp;"","")=""),", bathrooms","")&amp;IF(AND($M431&lt;&gt;"",IFERROR(INDEX('Your rates'!$C$18:$C$21,MATCH($M431,'Your rates'!$B$18:$B$21,0))&amp;"","")=""),", condition","")&amp;IF(AND($N431&lt;&gt;"",IFERROR(INDEX('Your rates'!$C$22:$C$25,MATCH($N431,'Your rates'!$B$22:$B$25,0))&amp;"","")=""),", type of clean","")&amp;IF(AND($O431&lt;&gt;"",IFERROR(INDEX('Your rates'!$C$26:$C$30,MATCH($O431,'Your rates'!$B$26:$B$30,0))&amp;"","")=""),", how often",""),3,200))</f>
        <v/>
      </c>
      <c r="H431" s="28">
        <f>IF($A431="","",IF($P431="","",IF(LEN($P431)-LEN(SUBSTITUTE($P431,",",""))+1&gt;SUMPRODUCT(ISNUMBER(SEARCH('Your rates'!$B$31:$B$36,$P431))*1),"Extra not on your list","")))</f>
        <v/>
      </c>
      <c r="I431" s="26">
        <f>IFERROR(TRIM(INDEX(Requests!$A431:$AN431,MATCH(Lists!$B$4,Requests!$A$1:$AN$1,0))&amp;""),"")</f>
        <v/>
      </c>
      <c r="J431" s="26">
        <f>IFERROR(TRIM(INDEX(Requests!$A431:$AN431,MATCH(Lists!$B$5,Requests!$A$1:$AN$1,0))&amp;""),"")</f>
        <v/>
      </c>
      <c r="K431" s="26">
        <f>IFERROR(TRIM(INDEX(Requests!$A431:$AN431,MATCH(Lists!$B$6,Requests!$A$1:$AN$1,0))&amp;""),"")</f>
        <v/>
      </c>
      <c r="L431" s="26">
        <f>IFERROR(TRIM(INDEX(Requests!$A431:$AN431,MATCH(Lists!$B$7,Requests!$A$1:$AN$1,0))&amp;""),"")</f>
        <v/>
      </c>
      <c r="M431" s="26">
        <f>IFERROR(TRIM(INDEX(Requests!$A431:$AN431,MATCH(Lists!$B$8,Requests!$A$1:$AN$1,0))&amp;""),"")</f>
        <v/>
      </c>
      <c r="N431" s="26">
        <f>IFERROR(TRIM(INDEX(Requests!$A431:$AN431,MATCH(Lists!$B$9,Requests!$A$1:$AN$1,0))&amp;""),"")</f>
        <v/>
      </c>
      <c r="O431" s="26">
        <f>IFERROR(TRIM(INDEX(Requests!$A431:$AN431,MATCH(Lists!$B$11,Requests!$A$1:$AN$1,0))&amp;""),"")</f>
        <v/>
      </c>
      <c r="P431" s="26">
        <f>IFERROR(TRIM(INDEX(Requests!$A431:$AN431,MATCH(Lists!$B$10,Requests!$A$1:$AN$1,0))&amp;""),"")</f>
        <v/>
      </c>
      <c r="Q431" s="29">
        <f>IF($A431="","",IFERROR(N(INDEX('Your rates'!$C$6:$C$11,MATCH($J431,'Your rates'!$B$6:$B$11,0))),0))</f>
        <v/>
      </c>
      <c r="R431" s="29">
        <f>IF($A431="","",IFERROR(N(INDEX('Your rates'!$C$12:$C$17,MATCH($K431,'Your rates'!$B$12:$B$17,0))),0))</f>
        <v/>
      </c>
      <c r="S431" s="30">
        <f>IF($A431="","",IFERROR(IF(INDEX('Your rates'!$C$18:$C$21,MATCH($M431,'Your rates'!$B$18:$B$21,0))&amp;""="",1,INDEX('Your rates'!$C$18:$C$21,MATCH($M431,'Your rates'!$B$18:$B$21,0))),1))</f>
        <v/>
      </c>
      <c r="T431" s="30">
        <f>IF($A431="","",IFERROR(IF(INDEX('Your rates'!$C$22:$C$25,MATCH($N431,'Your rates'!$B$22:$B$25,0))&amp;""="",1,INDEX('Your rates'!$C$22:$C$25,MATCH($N431,'Your rates'!$B$22:$B$25,0))),1))</f>
        <v/>
      </c>
      <c r="U431" s="30">
        <f>IF($A431="","",IFERROR(IF(INDEX('Your rates'!$C$26:$C$30,MATCH($O431,'Your rates'!$B$26:$B$30,0))&amp;""="",1,INDEX('Your rates'!$C$26:$C$30,MATCH($O431,'Your rates'!$B$26:$B$30,0))),1))</f>
        <v/>
      </c>
      <c r="V431" s="29">
        <f>IF($A431="","",SUMPRODUCT(ISNUMBER(SEARCH('Your rates'!$B$31:$B$36,$P431))*'Your rates'!$C$31:$C$36))</f>
        <v/>
      </c>
    </row>
    <row r="432">
      <c r="A432" s="26">
        <f>IFERROR(TRIM(INDEX(Requests!$A432:$AN432,MATCH(Lists!$B$2,Requests!$A$1:$AN$1,0))&amp;""),"")</f>
        <v/>
      </c>
      <c r="B432" s="26">
        <f>IFERROR(TRIM(INDEX(Requests!$A432:$AN432,MATCH(Lists!$B$3,Requests!$A$1:$AN$1,0))&amp;""),"")</f>
        <v/>
      </c>
      <c r="C432" s="27">
        <f>IF(OR($A432="",$J432="",$K432="",$M432="",$N432="",'Your rates'!$C$5=""),"",ROUND(MAX(N('Your rates'!$C$37),('Your rates'!$C$5+$Q432+$R432)*$S432*$T432*$U432+$V432),2))</f>
        <v/>
      </c>
      <c r="D432" s="27">
        <f>IF(OR($C432="",N('Your rates'!$C$38)=0),"",ROUND($C432*'Your rates'!$C$38,2))</f>
        <v/>
      </c>
      <c r="E432" s="28">
        <f>IF($A432="","",MID(IF($I432=Lists!$B$13,", office or commercial space","")&amp;IF($L432=Lists!$B$14,", size not sure","")&amp;IF($M432=Lists!$B$15,", not cleaned in a while",""),3,200))</f>
        <v/>
      </c>
      <c r="F432" s="28">
        <f>IF($A432="","",MID(IF($J432="",", bedrooms","")&amp;IF($K432="",", bathrooms","")&amp;IF($M432="",", condition","")&amp;IF($N432="",", which clean","")&amp;IF($O432="",", how often",""),3,200))</f>
        <v/>
      </c>
      <c r="G432" s="28">
        <f>IF($A432="","",MID(IF('Your rates'!$C$5="",", base price","")&amp;IF(AND($J432&lt;&gt;"",IFERROR(INDEX('Your rates'!$C$6:$C$11,MATCH($J432,'Your rates'!$B$6:$B$11,0))&amp;"","")=""),", bedrooms","")&amp;IF(AND($K432&lt;&gt;"",IFERROR(INDEX('Your rates'!$C$12:$C$17,MATCH($K432,'Your rates'!$B$12:$B$17,0))&amp;"","")=""),", bathrooms","")&amp;IF(AND($M432&lt;&gt;"",IFERROR(INDEX('Your rates'!$C$18:$C$21,MATCH($M432,'Your rates'!$B$18:$B$21,0))&amp;"","")=""),", condition","")&amp;IF(AND($N432&lt;&gt;"",IFERROR(INDEX('Your rates'!$C$22:$C$25,MATCH($N432,'Your rates'!$B$22:$B$25,0))&amp;"","")=""),", type of clean","")&amp;IF(AND($O432&lt;&gt;"",IFERROR(INDEX('Your rates'!$C$26:$C$30,MATCH($O432,'Your rates'!$B$26:$B$30,0))&amp;"","")=""),", how often",""),3,200))</f>
        <v/>
      </c>
      <c r="H432" s="28">
        <f>IF($A432="","",IF($P432="","",IF(LEN($P432)-LEN(SUBSTITUTE($P432,",",""))+1&gt;SUMPRODUCT(ISNUMBER(SEARCH('Your rates'!$B$31:$B$36,$P432))*1),"Extra not on your list","")))</f>
        <v/>
      </c>
      <c r="I432" s="26">
        <f>IFERROR(TRIM(INDEX(Requests!$A432:$AN432,MATCH(Lists!$B$4,Requests!$A$1:$AN$1,0))&amp;""),"")</f>
        <v/>
      </c>
      <c r="J432" s="26">
        <f>IFERROR(TRIM(INDEX(Requests!$A432:$AN432,MATCH(Lists!$B$5,Requests!$A$1:$AN$1,0))&amp;""),"")</f>
        <v/>
      </c>
      <c r="K432" s="26">
        <f>IFERROR(TRIM(INDEX(Requests!$A432:$AN432,MATCH(Lists!$B$6,Requests!$A$1:$AN$1,0))&amp;""),"")</f>
        <v/>
      </c>
      <c r="L432" s="26">
        <f>IFERROR(TRIM(INDEX(Requests!$A432:$AN432,MATCH(Lists!$B$7,Requests!$A$1:$AN$1,0))&amp;""),"")</f>
        <v/>
      </c>
      <c r="M432" s="26">
        <f>IFERROR(TRIM(INDEX(Requests!$A432:$AN432,MATCH(Lists!$B$8,Requests!$A$1:$AN$1,0))&amp;""),"")</f>
        <v/>
      </c>
      <c r="N432" s="26">
        <f>IFERROR(TRIM(INDEX(Requests!$A432:$AN432,MATCH(Lists!$B$9,Requests!$A$1:$AN$1,0))&amp;""),"")</f>
        <v/>
      </c>
      <c r="O432" s="26">
        <f>IFERROR(TRIM(INDEX(Requests!$A432:$AN432,MATCH(Lists!$B$11,Requests!$A$1:$AN$1,0))&amp;""),"")</f>
        <v/>
      </c>
      <c r="P432" s="26">
        <f>IFERROR(TRIM(INDEX(Requests!$A432:$AN432,MATCH(Lists!$B$10,Requests!$A$1:$AN$1,0))&amp;""),"")</f>
        <v/>
      </c>
      <c r="Q432" s="29">
        <f>IF($A432="","",IFERROR(N(INDEX('Your rates'!$C$6:$C$11,MATCH($J432,'Your rates'!$B$6:$B$11,0))),0))</f>
        <v/>
      </c>
      <c r="R432" s="29">
        <f>IF($A432="","",IFERROR(N(INDEX('Your rates'!$C$12:$C$17,MATCH($K432,'Your rates'!$B$12:$B$17,0))),0))</f>
        <v/>
      </c>
      <c r="S432" s="30">
        <f>IF($A432="","",IFERROR(IF(INDEX('Your rates'!$C$18:$C$21,MATCH($M432,'Your rates'!$B$18:$B$21,0))&amp;""="",1,INDEX('Your rates'!$C$18:$C$21,MATCH($M432,'Your rates'!$B$18:$B$21,0))),1))</f>
        <v/>
      </c>
      <c r="T432" s="30">
        <f>IF($A432="","",IFERROR(IF(INDEX('Your rates'!$C$22:$C$25,MATCH($N432,'Your rates'!$B$22:$B$25,0))&amp;""="",1,INDEX('Your rates'!$C$22:$C$25,MATCH($N432,'Your rates'!$B$22:$B$25,0))),1))</f>
        <v/>
      </c>
      <c r="U432" s="30">
        <f>IF($A432="","",IFERROR(IF(INDEX('Your rates'!$C$26:$C$30,MATCH($O432,'Your rates'!$B$26:$B$30,0))&amp;""="",1,INDEX('Your rates'!$C$26:$C$30,MATCH($O432,'Your rates'!$B$26:$B$30,0))),1))</f>
        <v/>
      </c>
      <c r="V432" s="29">
        <f>IF($A432="","",SUMPRODUCT(ISNUMBER(SEARCH('Your rates'!$B$31:$B$36,$P432))*'Your rates'!$C$31:$C$36))</f>
        <v/>
      </c>
    </row>
    <row r="433">
      <c r="A433" s="26">
        <f>IFERROR(TRIM(INDEX(Requests!$A433:$AN433,MATCH(Lists!$B$2,Requests!$A$1:$AN$1,0))&amp;""),"")</f>
        <v/>
      </c>
      <c r="B433" s="26">
        <f>IFERROR(TRIM(INDEX(Requests!$A433:$AN433,MATCH(Lists!$B$3,Requests!$A$1:$AN$1,0))&amp;""),"")</f>
        <v/>
      </c>
      <c r="C433" s="27">
        <f>IF(OR($A433="",$J433="",$K433="",$M433="",$N433="",'Your rates'!$C$5=""),"",ROUND(MAX(N('Your rates'!$C$37),('Your rates'!$C$5+$Q433+$R433)*$S433*$T433*$U433+$V433),2))</f>
        <v/>
      </c>
      <c r="D433" s="27">
        <f>IF(OR($C433="",N('Your rates'!$C$38)=0),"",ROUND($C433*'Your rates'!$C$38,2))</f>
        <v/>
      </c>
      <c r="E433" s="28">
        <f>IF($A433="","",MID(IF($I433=Lists!$B$13,", office or commercial space","")&amp;IF($L433=Lists!$B$14,", size not sure","")&amp;IF($M433=Lists!$B$15,", not cleaned in a while",""),3,200))</f>
        <v/>
      </c>
      <c r="F433" s="28">
        <f>IF($A433="","",MID(IF($J433="",", bedrooms","")&amp;IF($K433="",", bathrooms","")&amp;IF($M433="",", condition","")&amp;IF($N433="",", which clean","")&amp;IF($O433="",", how often",""),3,200))</f>
        <v/>
      </c>
      <c r="G433" s="28">
        <f>IF($A433="","",MID(IF('Your rates'!$C$5="",", base price","")&amp;IF(AND($J433&lt;&gt;"",IFERROR(INDEX('Your rates'!$C$6:$C$11,MATCH($J433,'Your rates'!$B$6:$B$11,0))&amp;"","")=""),", bedrooms","")&amp;IF(AND($K433&lt;&gt;"",IFERROR(INDEX('Your rates'!$C$12:$C$17,MATCH($K433,'Your rates'!$B$12:$B$17,0))&amp;"","")=""),", bathrooms","")&amp;IF(AND($M433&lt;&gt;"",IFERROR(INDEX('Your rates'!$C$18:$C$21,MATCH($M433,'Your rates'!$B$18:$B$21,0))&amp;"","")=""),", condition","")&amp;IF(AND($N433&lt;&gt;"",IFERROR(INDEX('Your rates'!$C$22:$C$25,MATCH($N433,'Your rates'!$B$22:$B$25,0))&amp;"","")=""),", type of clean","")&amp;IF(AND($O433&lt;&gt;"",IFERROR(INDEX('Your rates'!$C$26:$C$30,MATCH($O433,'Your rates'!$B$26:$B$30,0))&amp;"","")=""),", how often",""),3,200))</f>
        <v/>
      </c>
      <c r="H433" s="28">
        <f>IF($A433="","",IF($P433="","",IF(LEN($P433)-LEN(SUBSTITUTE($P433,",",""))+1&gt;SUMPRODUCT(ISNUMBER(SEARCH('Your rates'!$B$31:$B$36,$P433))*1),"Extra not on your list","")))</f>
        <v/>
      </c>
      <c r="I433" s="26">
        <f>IFERROR(TRIM(INDEX(Requests!$A433:$AN433,MATCH(Lists!$B$4,Requests!$A$1:$AN$1,0))&amp;""),"")</f>
        <v/>
      </c>
      <c r="J433" s="26">
        <f>IFERROR(TRIM(INDEX(Requests!$A433:$AN433,MATCH(Lists!$B$5,Requests!$A$1:$AN$1,0))&amp;""),"")</f>
        <v/>
      </c>
      <c r="K433" s="26">
        <f>IFERROR(TRIM(INDEX(Requests!$A433:$AN433,MATCH(Lists!$B$6,Requests!$A$1:$AN$1,0))&amp;""),"")</f>
        <v/>
      </c>
      <c r="L433" s="26">
        <f>IFERROR(TRIM(INDEX(Requests!$A433:$AN433,MATCH(Lists!$B$7,Requests!$A$1:$AN$1,0))&amp;""),"")</f>
        <v/>
      </c>
      <c r="M433" s="26">
        <f>IFERROR(TRIM(INDEX(Requests!$A433:$AN433,MATCH(Lists!$B$8,Requests!$A$1:$AN$1,0))&amp;""),"")</f>
        <v/>
      </c>
      <c r="N433" s="26">
        <f>IFERROR(TRIM(INDEX(Requests!$A433:$AN433,MATCH(Lists!$B$9,Requests!$A$1:$AN$1,0))&amp;""),"")</f>
        <v/>
      </c>
      <c r="O433" s="26">
        <f>IFERROR(TRIM(INDEX(Requests!$A433:$AN433,MATCH(Lists!$B$11,Requests!$A$1:$AN$1,0))&amp;""),"")</f>
        <v/>
      </c>
      <c r="P433" s="26">
        <f>IFERROR(TRIM(INDEX(Requests!$A433:$AN433,MATCH(Lists!$B$10,Requests!$A$1:$AN$1,0))&amp;""),"")</f>
        <v/>
      </c>
      <c r="Q433" s="29">
        <f>IF($A433="","",IFERROR(N(INDEX('Your rates'!$C$6:$C$11,MATCH($J433,'Your rates'!$B$6:$B$11,0))),0))</f>
        <v/>
      </c>
      <c r="R433" s="29">
        <f>IF($A433="","",IFERROR(N(INDEX('Your rates'!$C$12:$C$17,MATCH($K433,'Your rates'!$B$12:$B$17,0))),0))</f>
        <v/>
      </c>
      <c r="S433" s="30">
        <f>IF($A433="","",IFERROR(IF(INDEX('Your rates'!$C$18:$C$21,MATCH($M433,'Your rates'!$B$18:$B$21,0))&amp;""="",1,INDEX('Your rates'!$C$18:$C$21,MATCH($M433,'Your rates'!$B$18:$B$21,0))),1))</f>
        <v/>
      </c>
      <c r="T433" s="30">
        <f>IF($A433="","",IFERROR(IF(INDEX('Your rates'!$C$22:$C$25,MATCH($N433,'Your rates'!$B$22:$B$25,0))&amp;""="",1,INDEX('Your rates'!$C$22:$C$25,MATCH($N433,'Your rates'!$B$22:$B$25,0))),1))</f>
        <v/>
      </c>
      <c r="U433" s="30">
        <f>IF($A433="","",IFERROR(IF(INDEX('Your rates'!$C$26:$C$30,MATCH($O433,'Your rates'!$B$26:$B$30,0))&amp;""="",1,INDEX('Your rates'!$C$26:$C$30,MATCH($O433,'Your rates'!$B$26:$B$30,0))),1))</f>
        <v/>
      </c>
      <c r="V433" s="29">
        <f>IF($A433="","",SUMPRODUCT(ISNUMBER(SEARCH('Your rates'!$B$31:$B$36,$P433))*'Your rates'!$C$31:$C$36))</f>
        <v/>
      </c>
    </row>
    <row r="434">
      <c r="A434" s="26">
        <f>IFERROR(TRIM(INDEX(Requests!$A434:$AN434,MATCH(Lists!$B$2,Requests!$A$1:$AN$1,0))&amp;""),"")</f>
        <v/>
      </c>
      <c r="B434" s="26">
        <f>IFERROR(TRIM(INDEX(Requests!$A434:$AN434,MATCH(Lists!$B$3,Requests!$A$1:$AN$1,0))&amp;""),"")</f>
        <v/>
      </c>
      <c r="C434" s="27">
        <f>IF(OR($A434="",$J434="",$K434="",$M434="",$N434="",'Your rates'!$C$5=""),"",ROUND(MAX(N('Your rates'!$C$37),('Your rates'!$C$5+$Q434+$R434)*$S434*$T434*$U434+$V434),2))</f>
        <v/>
      </c>
      <c r="D434" s="27">
        <f>IF(OR($C434="",N('Your rates'!$C$38)=0),"",ROUND($C434*'Your rates'!$C$38,2))</f>
        <v/>
      </c>
      <c r="E434" s="28">
        <f>IF($A434="","",MID(IF($I434=Lists!$B$13,", office or commercial space","")&amp;IF($L434=Lists!$B$14,", size not sure","")&amp;IF($M434=Lists!$B$15,", not cleaned in a while",""),3,200))</f>
        <v/>
      </c>
      <c r="F434" s="28">
        <f>IF($A434="","",MID(IF($J434="",", bedrooms","")&amp;IF($K434="",", bathrooms","")&amp;IF($M434="",", condition","")&amp;IF($N434="",", which clean","")&amp;IF($O434="",", how often",""),3,200))</f>
        <v/>
      </c>
      <c r="G434" s="28">
        <f>IF($A434="","",MID(IF('Your rates'!$C$5="",", base price","")&amp;IF(AND($J434&lt;&gt;"",IFERROR(INDEX('Your rates'!$C$6:$C$11,MATCH($J434,'Your rates'!$B$6:$B$11,0))&amp;"","")=""),", bedrooms","")&amp;IF(AND($K434&lt;&gt;"",IFERROR(INDEX('Your rates'!$C$12:$C$17,MATCH($K434,'Your rates'!$B$12:$B$17,0))&amp;"","")=""),", bathrooms","")&amp;IF(AND($M434&lt;&gt;"",IFERROR(INDEX('Your rates'!$C$18:$C$21,MATCH($M434,'Your rates'!$B$18:$B$21,0))&amp;"","")=""),", condition","")&amp;IF(AND($N434&lt;&gt;"",IFERROR(INDEX('Your rates'!$C$22:$C$25,MATCH($N434,'Your rates'!$B$22:$B$25,0))&amp;"","")=""),", type of clean","")&amp;IF(AND($O434&lt;&gt;"",IFERROR(INDEX('Your rates'!$C$26:$C$30,MATCH($O434,'Your rates'!$B$26:$B$30,0))&amp;"","")=""),", how often",""),3,200))</f>
        <v/>
      </c>
      <c r="H434" s="28">
        <f>IF($A434="","",IF($P434="","",IF(LEN($P434)-LEN(SUBSTITUTE($P434,",",""))+1&gt;SUMPRODUCT(ISNUMBER(SEARCH('Your rates'!$B$31:$B$36,$P434))*1),"Extra not on your list","")))</f>
        <v/>
      </c>
      <c r="I434" s="26">
        <f>IFERROR(TRIM(INDEX(Requests!$A434:$AN434,MATCH(Lists!$B$4,Requests!$A$1:$AN$1,0))&amp;""),"")</f>
        <v/>
      </c>
      <c r="J434" s="26">
        <f>IFERROR(TRIM(INDEX(Requests!$A434:$AN434,MATCH(Lists!$B$5,Requests!$A$1:$AN$1,0))&amp;""),"")</f>
        <v/>
      </c>
      <c r="K434" s="26">
        <f>IFERROR(TRIM(INDEX(Requests!$A434:$AN434,MATCH(Lists!$B$6,Requests!$A$1:$AN$1,0))&amp;""),"")</f>
        <v/>
      </c>
      <c r="L434" s="26">
        <f>IFERROR(TRIM(INDEX(Requests!$A434:$AN434,MATCH(Lists!$B$7,Requests!$A$1:$AN$1,0))&amp;""),"")</f>
        <v/>
      </c>
      <c r="M434" s="26">
        <f>IFERROR(TRIM(INDEX(Requests!$A434:$AN434,MATCH(Lists!$B$8,Requests!$A$1:$AN$1,0))&amp;""),"")</f>
        <v/>
      </c>
      <c r="N434" s="26">
        <f>IFERROR(TRIM(INDEX(Requests!$A434:$AN434,MATCH(Lists!$B$9,Requests!$A$1:$AN$1,0))&amp;""),"")</f>
        <v/>
      </c>
      <c r="O434" s="26">
        <f>IFERROR(TRIM(INDEX(Requests!$A434:$AN434,MATCH(Lists!$B$11,Requests!$A$1:$AN$1,0))&amp;""),"")</f>
        <v/>
      </c>
      <c r="P434" s="26">
        <f>IFERROR(TRIM(INDEX(Requests!$A434:$AN434,MATCH(Lists!$B$10,Requests!$A$1:$AN$1,0))&amp;""),"")</f>
        <v/>
      </c>
      <c r="Q434" s="29">
        <f>IF($A434="","",IFERROR(N(INDEX('Your rates'!$C$6:$C$11,MATCH($J434,'Your rates'!$B$6:$B$11,0))),0))</f>
        <v/>
      </c>
      <c r="R434" s="29">
        <f>IF($A434="","",IFERROR(N(INDEX('Your rates'!$C$12:$C$17,MATCH($K434,'Your rates'!$B$12:$B$17,0))),0))</f>
        <v/>
      </c>
      <c r="S434" s="30">
        <f>IF($A434="","",IFERROR(IF(INDEX('Your rates'!$C$18:$C$21,MATCH($M434,'Your rates'!$B$18:$B$21,0))&amp;""="",1,INDEX('Your rates'!$C$18:$C$21,MATCH($M434,'Your rates'!$B$18:$B$21,0))),1))</f>
        <v/>
      </c>
      <c r="T434" s="30">
        <f>IF($A434="","",IFERROR(IF(INDEX('Your rates'!$C$22:$C$25,MATCH($N434,'Your rates'!$B$22:$B$25,0))&amp;""="",1,INDEX('Your rates'!$C$22:$C$25,MATCH($N434,'Your rates'!$B$22:$B$25,0))),1))</f>
        <v/>
      </c>
      <c r="U434" s="30">
        <f>IF($A434="","",IFERROR(IF(INDEX('Your rates'!$C$26:$C$30,MATCH($O434,'Your rates'!$B$26:$B$30,0))&amp;""="",1,INDEX('Your rates'!$C$26:$C$30,MATCH($O434,'Your rates'!$B$26:$B$30,0))),1))</f>
        <v/>
      </c>
      <c r="V434" s="29">
        <f>IF($A434="","",SUMPRODUCT(ISNUMBER(SEARCH('Your rates'!$B$31:$B$36,$P434))*'Your rates'!$C$31:$C$36))</f>
        <v/>
      </c>
    </row>
    <row r="435">
      <c r="A435" s="26">
        <f>IFERROR(TRIM(INDEX(Requests!$A435:$AN435,MATCH(Lists!$B$2,Requests!$A$1:$AN$1,0))&amp;""),"")</f>
        <v/>
      </c>
      <c r="B435" s="26">
        <f>IFERROR(TRIM(INDEX(Requests!$A435:$AN435,MATCH(Lists!$B$3,Requests!$A$1:$AN$1,0))&amp;""),"")</f>
        <v/>
      </c>
      <c r="C435" s="27">
        <f>IF(OR($A435="",$J435="",$K435="",$M435="",$N435="",'Your rates'!$C$5=""),"",ROUND(MAX(N('Your rates'!$C$37),('Your rates'!$C$5+$Q435+$R435)*$S435*$T435*$U435+$V435),2))</f>
        <v/>
      </c>
      <c r="D435" s="27">
        <f>IF(OR($C435="",N('Your rates'!$C$38)=0),"",ROUND($C435*'Your rates'!$C$38,2))</f>
        <v/>
      </c>
      <c r="E435" s="28">
        <f>IF($A435="","",MID(IF($I435=Lists!$B$13,", office or commercial space","")&amp;IF($L435=Lists!$B$14,", size not sure","")&amp;IF($M435=Lists!$B$15,", not cleaned in a while",""),3,200))</f>
        <v/>
      </c>
      <c r="F435" s="28">
        <f>IF($A435="","",MID(IF($J435="",", bedrooms","")&amp;IF($K435="",", bathrooms","")&amp;IF($M435="",", condition","")&amp;IF($N435="",", which clean","")&amp;IF($O435="",", how often",""),3,200))</f>
        <v/>
      </c>
      <c r="G435" s="28">
        <f>IF($A435="","",MID(IF('Your rates'!$C$5="",", base price","")&amp;IF(AND($J435&lt;&gt;"",IFERROR(INDEX('Your rates'!$C$6:$C$11,MATCH($J435,'Your rates'!$B$6:$B$11,0))&amp;"","")=""),", bedrooms","")&amp;IF(AND($K435&lt;&gt;"",IFERROR(INDEX('Your rates'!$C$12:$C$17,MATCH($K435,'Your rates'!$B$12:$B$17,0))&amp;"","")=""),", bathrooms","")&amp;IF(AND($M435&lt;&gt;"",IFERROR(INDEX('Your rates'!$C$18:$C$21,MATCH($M435,'Your rates'!$B$18:$B$21,0))&amp;"","")=""),", condition","")&amp;IF(AND($N435&lt;&gt;"",IFERROR(INDEX('Your rates'!$C$22:$C$25,MATCH($N435,'Your rates'!$B$22:$B$25,0))&amp;"","")=""),", type of clean","")&amp;IF(AND($O435&lt;&gt;"",IFERROR(INDEX('Your rates'!$C$26:$C$30,MATCH($O435,'Your rates'!$B$26:$B$30,0))&amp;"","")=""),", how often",""),3,200))</f>
        <v/>
      </c>
      <c r="H435" s="28">
        <f>IF($A435="","",IF($P435="","",IF(LEN($P435)-LEN(SUBSTITUTE($P435,",",""))+1&gt;SUMPRODUCT(ISNUMBER(SEARCH('Your rates'!$B$31:$B$36,$P435))*1),"Extra not on your list","")))</f>
        <v/>
      </c>
      <c r="I435" s="26">
        <f>IFERROR(TRIM(INDEX(Requests!$A435:$AN435,MATCH(Lists!$B$4,Requests!$A$1:$AN$1,0))&amp;""),"")</f>
        <v/>
      </c>
      <c r="J435" s="26">
        <f>IFERROR(TRIM(INDEX(Requests!$A435:$AN435,MATCH(Lists!$B$5,Requests!$A$1:$AN$1,0))&amp;""),"")</f>
        <v/>
      </c>
      <c r="K435" s="26">
        <f>IFERROR(TRIM(INDEX(Requests!$A435:$AN435,MATCH(Lists!$B$6,Requests!$A$1:$AN$1,0))&amp;""),"")</f>
        <v/>
      </c>
      <c r="L435" s="26">
        <f>IFERROR(TRIM(INDEX(Requests!$A435:$AN435,MATCH(Lists!$B$7,Requests!$A$1:$AN$1,0))&amp;""),"")</f>
        <v/>
      </c>
      <c r="M435" s="26">
        <f>IFERROR(TRIM(INDEX(Requests!$A435:$AN435,MATCH(Lists!$B$8,Requests!$A$1:$AN$1,0))&amp;""),"")</f>
        <v/>
      </c>
      <c r="N435" s="26">
        <f>IFERROR(TRIM(INDEX(Requests!$A435:$AN435,MATCH(Lists!$B$9,Requests!$A$1:$AN$1,0))&amp;""),"")</f>
        <v/>
      </c>
      <c r="O435" s="26">
        <f>IFERROR(TRIM(INDEX(Requests!$A435:$AN435,MATCH(Lists!$B$11,Requests!$A$1:$AN$1,0))&amp;""),"")</f>
        <v/>
      </c>
      <c r="P435" s="26">
        <f>IFERROR(TRIM(INDEX(Requests!$A435:$AN435,MATCH(Lists!$B$10,Requests!$A$1:$AN$1,0))&amp;""),"")</f>
        <v/>
      </c>
      <c r="Q435" s="29">
        <f>IF($A435="","",IFERROR(N(INDEX('Your rates'!$C$6:$C$11,MATCH($J435,'Your rates'!$B$6:$B$11,0))),0))</f>
        <v/>
      </c>
      <c r="R435" s="29">
        <f>IF($A435="","",IFERROR(N(INDEX('Your rates'!$C$12:$C$17,MATCH($K435,'Your rates'!$B$12:$B$17,0))),0))</f>
        <v/>
      </c>
      <c r="S435" s="30">
        <f>IF($A435="","",IFERROR(IF(INDEX('Your rates'!$C$18:$C$21,MATCH($M435,'Your rates'!$B$18:$B$21,0))&amp;""="",1,INDEX('Your rates'!$C$18:$C$21,MATCH($M435,'Your rates'!$B$18:$B$21,0))),1))</f>
        <v/>
      </c>
      <c r="T435" s="30">
        <f>IF($A435="","",IFERROR(IF(INDEX('Your rates'!$C$22:$C$25,MATCH($N435,'Your rates'!$B$22:$B$25,0))&amp;""="",1,INDEX('Your rates'!$C$22:$C$25,MATCH($N435,'Your rates'!$B$22:$B$25,0))),1))</f>
        <v/>
      </c>
      <c r="U435" s="30">
        <f>IF($A435="","",IFERROR(IF(INDEX('Your rates'!$C$26:$C$30,MATCH($O435,'Your rates'!$B$26:$B$30,0))&amp;""="",1,INDEX('Your rates'!$C$26:$C$30,MATCH($O435,'Your rates'!$B$26:$B$30,0))),1))</f>
        <v/>
      </c>
      <c r="V435" s="29">
        <f>IF($A435="","",SUMPRODUCT(ISNUMBER(SEARCH('Your rates'!$B$31:$B$36,$P435))*'Your rates'!$C$31:$C$36))</f>
        <v/>
      </c>
    </row>
    <row r="436">
      <c r="A436" s="26">
        <f>IFERROR(TRIM(INDEX(Requests!$A436:$AN436,MATCH(Lists!$B$2,Requests!$A$1:$AN$1,0))&amp;""),"")</f>
        <v/>
      </c>
      <c r="B436" s="26">
        <f>IFERROR(TRIM(INDEX(Requests!$A436:$AN436,MATCH(Lists!$B$3,Requests!$A$1:$AN$1,0))&amp;""),"")</f>
        <v/>
      </c>
      <c r="C436" s="27">
        <f>IF(OR($A436="",$J436="",$K436="",$M436="",$N436="",'Your rates'!$C$5=""),"",ROUND(MAX(N('Your rates'!$C$37),('Your rates'!$C$5+$Q436+$R436)*$S436*$T436*$U436+$V436),2))</f>
        <v/>
      </c>
      <c r="D436" s="27">
        <f>IF(OR($C436="",N('Your rates'!$C$38)=0),"",ROUND($C436*'Your rates'!$C$38,2))</f>
        <v/>
      </c>
      <c r="E436" s="28">
        <f>IF($A436="","",MID(IF($I436=Lists!$B$13,", office or commercial space","")&amp;IF($L436=Lists!$B$14,", size not sure","")&amp;IF($M436=Lists!$B$15,", not cleaned in a while",""),3,200))</f>
        <v/>
      </c>
      <c r="F436" s="28">
        <f>IF($A436="","",MID(IF($J436="",", bedrooms","")&amp;IF($K436="",", bathrooms","")&amp;IF($M436="",", condition","")&amp;IF($N436="",", which clean","")&amp;IF($O436="",", how often",""),3,200))</f>
        <v/>
      </c>
      <c r="G436" s="28">
        <f>IF($A436="","",MID(IF('Your rates'!$C$5="",", base price","")&amp;IF(AND($J436&lt;&gt;"",IFERROR(INDEX('Your rates'!$C$6:$C$11,MATCH($J436,'Your rates'!$B$6:$B$11,0))&amp;"","")=""),", bedrooms","")&amp;IF(AND($K436&lt;&gt;"",IFERROR(INDEX('Your rates'!$C$12:$C$17,MATCH($K436,'Your rates'!$B$12:$B$17,0))&amp;"","")=""),", bathrooms","")&amp;IF(AND($M436&lt;&gt;"",IFERROR(INDEX('Your rates'!$C$18:$C$21,MATCH($M436,'Your rates'!$B$18:$B$21,0))&amp;"","")=""),", condition","")&amp;IF(AND($N436&lt;&gt;"",IFERROR(INDEX('Your rates'!$C$22:$C$25,MATCH($N436,'Your rates'!$B$22:$B$25,0))&amp;"","")=""),", type of clean","")&amp;IF(AND($O436&lt;&gt;"",IFERROR(INDEX('Your rates'!$C$26:$C$30,MATCH($O436,'Your rates'!$B$26:$B$30,0))&amp;"","")=""),", how often",""),3,200))</f>
        <v/>
      </c>
      <c r="H436" s="28">
        <f>IF($A436="","",IF($P436="","",IF(LEN($P436)-LEN(SUBSTITUTE($P436,",",""))+1&gt;SUMPRODUCT(ISNUMBER(SEARCH('Your rates'!$B$31:$B$36,$P436))*1),"Extra not on your list","")))</f>
        <v/>
      </c>
      <c r="I436" s="26">
        <f>IFERROR(TRIM(INDEX(Requests!$A436:$AN436,MATCH(Lists!$B$4,Requests!$A$1:$AN$1,0))&amp;""),"")</f>
        <v/>
      </c>
      <c r="J436" s="26">
        <f>IFERROR(TRIM(INDEX(Requests!$A436:$AN436,MATCH(Lists!$B$5,Requests!$A$1:$AN$1,0))&amp;""),"")</f>
        <v/>
      </c>
      <c r="K436" s="26">
        <f>IFERROR(TRIM(INDEX(Requests!$A436:$AN436,MATCH(Lists!$B$6,Requests!$A$1:$AN$1,0))&amp;""),"")</f>
        <v/>
      </c>
      <c r="L436" s="26">
        <f>IFERROR(TRIM(INDEX(Requests!$A436:$AN436,MATCH(Lists!$B$7,Requests!$A$1:$AN$1,0))&amp;""),"")</f>
        <v/>
      </c>
      <c r="M436" s="26">
        <f>IFERROR(TRIM(INDEX(Requests!$A436:$AN436,MATCH(Lists!$B$8,Requests!$A$1:$AN$1,0))&amp;""),"")</f>
        <v/>
      </c>
      <c r="N436" s="26">
        <f>IFERROR(TRIM(INDEX(Requests!$A436:$AN436,MATCH(Lists!$B$9,Requests!$A$1:$AN$1,0))&amp;""),"")</f>
        <v/>
      </c>
      <c r="O436" s="26">
        <f>IFERROR(TRIM(INDEX(Requests!$A436:$AN436,MATCH(Lists!$B$11,Requests!$A$1:$AN$1,0))&amp;""),"")</f>
        <v/>
      </c>
      <c r="P436" s="26">
        <f>IFERROR(TRIM(INDEX(Requests!$A436:$AN436,MATCH(Lists!$B$10,Requests!$A$1:$AN$1,0))&amp;""),"")</f>
        <v/>
      </c>
      <c r="Q436" s="29">
        <f>IF($A436="","",IFERROR(N(INDEX('Your rates'!$C$6:$C$11,MATCH($J436,'Your rates'!$B$6:$B$11,0))),0))</f>
        <v/>
      </c>
      <c r="R436" s="29">
        <f>IF($A436="","",IFERROR(N(INDEX('Your rates'!$C$12:$C$17,MATCH($K436,'Your rates'!$B$12:$B$17,0))),0))</f>
        <v/>
      </c>
      <c r="S436" s="30">
        <f>IF($A436="","",IFERROR(IF(INDEX('Your rates'!$C$18:$C$21,MATCH($M436,'Your rates'!$B$18:$B$21,0))&amp;""="",1,INDEX('Your rates'!$C$18:$C$21,MATCH($M436,'Your rates'!$B$18:$B$21,0))),1))</f>
        <v/>
      </c>
      <c r="T436" s="30">
        <f>IF($A436="","",IFERROR(IF(INDEX('Your rates'!$C$22:$C$25,MATCH($N436,'Your rates'!$B$22:$B$25,0))&amp;""="",1,INDEX('Your rates'!$C$22:$C$25,MATCH($N436,'Your rates'!$B$22:$B$25,0))),1))</f>
        <v/>
      </c>
      <c r="U436" s="30">
        <f>IF($A436="","",IFERROR(IF(INDEX('Your rates'!$C$26:$C$30,MATCH($O436,'Your rates'!$B$26:$B$30,0))&amp;""="",1,INDEX('Your rates'!$C$26:$C$30,MATCH($O436,'Your rates'!$B$26:$B$30,0))),1))</f>
        <v/>
      </c>
      <c r="V436" s="29">
        <f>IF($A436="","",SUMPRODUCT(ISNUMBER(SEARCH('Your rates'!$B$31:$B$36,$P436))*'Your rates'!$C$31:$C$36))</f>
        <v/>
      </c>
    </row>
    <row r="437">
      <c r="A437" s="26">
        <f>IFERROR(TRIM(INDEX(Requests!$A437:$AN437,MATCH(Lists!$B$2,Requests!$A$1:$AN$1,0))&amp;""),"")</f>
        <v/>
      </c>
      <c r="B437" s="26">
        <f>IFERROR(TRIM(INDEX(Requests!$A437:$AN437,MATCH(Lists!$B$3,Requests!$A$1:$AN$1,0))&amp;""),"")</f>
        <v/>
      </c>
      <c r="C437" s="27">
        <f>IF(OR($A437="",$J437="",$K437="",$M437="",$N437="",'Your rates'!$C$5=""),"",ROUND(MAX(N('Your rates'!$C$37),('Your rates'!$C$5+$Q437+$R437)*$S437*$T437*$U437+$V437),2))</f>
        <v/>
      </c>
      <c r="D437" s="27">
        <f>IF(OR($C437="",N('Your rates'!$C$38)=0),"",ROUND($C437*'Your rates'!$C$38,2))</f>
        <v/>
      </c>
      <c r="E437" s="28">
        <f>IF($A437="","",MID(IF($I437=Lists!$B$13,", office or commercial space","")&amp;IF($L437=Lists!$B$14,", size not sure","")&amp;IF($M437=Lists!$B$15,", not cleaned in a while",""),3,200))</f>
        <v/>
      </c>
      <c r="F437" s="28">
        <f>IF($A437="","",MID(IF($J437="",", bedrooms","")&amp;IF($K437="",", bathrooms","")&amp;IF($M437="",", condition","")&amp;IF($N437="",", which clean","")&amp;IF($O437="",", how often",""),3,200))</f>
        <v/>
      </c>
      <c r="G437" s="28">
        <f>IF($A437="","",MID(IF('Your rates'!$C$5="",", base price","")&amp;IF(AND($J437&lt;&gt;"",IFERROR(INDEX('Your rates'!$C$6:$C$11,MATCH($J437,'Your rates'!$B$6:$B$11,0))&amp;"","")=""),", bedrooms","")&amp;IF(AND($K437&lt;&gt;"",IFERROR(INDEX('Your rates'!$C$12:$C$17,MATCH($K437,'Your rates'!$B$12:$B$17,0))&amp;"","")=""),", bathrooms","")&amp;IF(AND($M437&lt;&gt;"",IFERROR(INDEX('Your rates'!$C$18:$C$21,MATCH($M437,'Your rates'!$B$18:$B$21,0))&amp;"","")=""),", condition","")&amp;IF(AND($N437&lt;&gt;"",IFERROR(INDEX('Your rates'!$C$22:$C$25,MATCH($N437,'Your rates'!$B$22:$B$25,0))&amp;"","")=""),", type of clean","")&amp;IF(AND($O437&lt;&gt;"",IFERROR(INDEX('Your rates'!$C$26:$C$30,MATCH($O437,'Your rates'!$B$26:$B$30,0))&amp;"","")=""),", how often",""),3,200))</f>
        <v/>
      </c>
      <c r="H437" s="28">
        <f>IF($A437="","",IF($P437="","",IF(LEN($P437)-LEN(SUBSTITUTE($P437,",",""))+1&gt;SUMPRODUCT(ISNUMBER(SEARCH('Your rates'!$B$31:$B$36,$P437))*1),"Extra not on your list","")))</f>
        <v/>
      </c>
      <c r="I437" s="26">
        <f>IFERROR(TRIM(INDEX(Requests!$A437:$AN437,MATCH(Lists!$B$4,Requests!$A$1:$AN$1,0))&amp;""),"")</f>
        <v/>
      </c>
      <c r="J437" s="26">
        <f>IFERROR(TRIM(INDEX(Requests!$A437:$AN437,MATCH(Lists!$B$5,Requests!$A$1:$AN$1,0))&amp;""),"")</f>
        <v/>
      </c>
      <c r="K437" s="26">
        <f>IFERROR(TRIM(INDEX(Requests!$A437:$AN437,MATCH(Lists!$B$6,Requests!$A$1:$AN$1,0))&amp;""),"")</f>
        <v/>
      </c>
      <c r="L437" s="26">
        <f>IFERROR(TRIM(INDEX(Requests!$A437:$AN437,MATCH(Lists!$B$7,Requests!$A$1:$AN$1,0))&amp;""),"")</f>
        <v/>
      </c>
      <c r="M437" s="26">
        <f>IFERROR(TRIM(INDEX(Requests!$A437:$AN437,MATCH(Lists!$B$8,Requests!$A$1:$AN$1,0))&amp;""),"")</f>
        <v/>
      </c>
      <c r="N437" s="26">
        <f>IFERROR(TRIM(INDEX(Requests!$A437:$AN437,MATCH(Lists!$B$9,Requests!$A$1:$AN$1,0))&amp;""),"")</f>
        <v/>
      </c>
      <c r="O437" s="26">
        <f>IFERROR(TRIM(INDEX(Requests!$A437:$AN437,MATCH(Lists!$B$11,Requests!$A$1:$AN$1,0))&amp;""),"")</f>
        <v/>
      </c>
      <c r="P437" s="26">
        <f>IFERROR(TRIM(INDEX(Requests!$A437:$AN437,MATCH(Lists!$B$10,Requests!$A$1:$AN$1,0))&amp;""),"")</f>
        <v/>
      </c>
      <c r="Q437" s="29">
        <f>IF($A437="","",IFERROR(N(INDEX('Your rates'!$C$6:$C$11,MATCH($J437,'Your rates'!$B$6:$B$11,0))),0))</f>
        <v/>
      </c>
      <c r="R437" s="29">
        <f>IF($A437="","",IFERROR(N(INDEX('Your rates'!$C$12:$C$17,MATCH($K437,'Your rates'!$B$12:$B$17,0))),0))</f>
        <v/>
      </c>
      <c r="S437" s="30">
        <f>IF($A437="","",IFERROR(IF(INDEX('Your rates'!$C$18:$C$21,MATCH($M437,'Your rates'!$B$18:$B$21,0))&amp;""="",1,INDEX('Your rates'!$C$18:$C$21,MATCH($M437,'Your rates'!$B$18:$B$21,0))),1))</f>
        <v/>
      </c>
      <c r="T437" s="30">
        <f>IF($A437="","",IFERROR(IF(INDEX('Your rates'!$C$22:$C$25,MATCH($N437,'Your rates'!$B$22:$B$25,0))&amp;""="",1,INDEX('Your rates'!$C$22:$C$25,MATCH($N437,'Your rates'!$B$22:$B$25,0))),1))</f>
        <v/>
      </c>
      <c r="U437" s="30">
        <f>IF($A437="","",IFERROR(IF(INDEX('Your rates'!$C$26:$C$30,MATCH($O437,'Your rates'!$B$26:$B$30,0))&amp;""="",1,INDEX('Your rates'!$C$26:$C$30,MATCH($O437,'Your rates'!$B$26:$B$30,0))),1))</f>
        <v/>
      </c>
      <c r="V437" s="29">
        <f>IF($A437="","",SUMPRODUCT(ISNUMBER(SEARCH('Your rates'!$B$31:$B$36,$P437))*'Your rates'!$C$31:$C$36))</f>
        <v/>
      </c>
    </row>
    <row r="438">
      <c r="A438" s="26">
        <f>IFERROR(TRIM(INDEX(Requests!$A438:$AN438,MATCH(Lists!$B$2,Requests!$A$1:$AN$1,0))&amp;""),"")</f>
        <v/>
      </c>
      <c r="B438" s="26">
        <f>IFERROR(TRIM(INDEX(Requests!$A438:$AN438,MATCH(Lists!$B$3,Requests!$A$1:$AN$1,0))&amp;""),"")</f>
        <v/>
      </c>
      <c r="C438" s="27">
        <f>IF(OR($A438="",$J438="",$K438="",$M438="",$N438="",'Your rates'!$C$5=""),"",ROUND(MAX(N('Your rates'!$C$37),('Your rates'!$C$5+$Q438+$R438)*$S438*$T438*$U438+$V438),2))</f>
        <v/>
      </c>
      <c r="D438" s="27">
        <f>IF(OR($C438="",N('Your rates'!$C$38)=0),"",ROUND($C438*'Your rates'!$C$38,2))</f>
        <v/>
      </c>
      <c r="E438" s="28">
        <f>IF($A438="","",MID(IF($I438=Lists!$B$13,", office or commercial space","")&amp;IF($L438=Lists!$B$14,", size not sure","")&amp;IF($M438=Lists!$B$15,", not cleaned in a while",""),3,200))</f>
        <v/>
      </c>
      <c r="F438" s="28">
        <f>IF($A438="","",MID(IF($J438="",", bedrooms","")&amp;IF($K438="",", bathrooms","")&amp;IF($M438="",", condition","")&amp;IF($N438="",", which clean","")&amp;IF($O438="",", how often",""),3,200))</f>
        <v/>
      </c>
      <c r="G438" s="28">
        <f>IF($A438="","",MID(IF('Your rates'!$C$5="",", base price","")&amp;IF(AND($J438&lt;&gt;"",IFERROR(INDEX('Your rates'!$C$6:$C$11,MATCH($J438,'Your rates'!$B$6:$B$11,0))&amp;"","")=""),", bedrooms","")&amp;IF(AND($K438&lt;&gt;"",IFERROR(INDEX('Your rates'!$C$12:$C$17,MATCH($K438,'Your rates'!$B$12:$B$17,0))&amp;"","")=""),", bathrooms","")&amp;IF(AND($M438&lt;&gt;"",IFERROR(INDEX('Your rates'!$C$18:$C$21,MATCH($M438,'Your rates'!$B$18:$B$21,0))&amp;"","")=""),", condition","")&amp;IF(AND($N438&lt;&gt;"",IFERROR(INDEX('Your rates'!$C$22:$C$25,MATCH($N438,'Your rates'!$B$22:$B$25,0))&amp;"","")=""),", type of clean","")&amp;IF(AND($O438&lt;&gt;"",IFERROR(INDEX('Your rates'!$C$26:$C$30,MATCH($O438,'Your rates'!$B$26:$B$30,0))&amp;"","")=""),", how often",""),3,200))</f>
        <v/>
      </c>
      <c r="H438" s="28">
        <f>IF($A438="","",IF($P438="","",IF(LEN($P438)-LEN(SUBSTITUTE($P438,",",""))+1&gt;SUMPRODUCT(ISNUMBER(SEARCH('Your rates'!$B$31:$B$36,$P438))*1),"Extra not on your list","")))</f>
        <v/>
      </c>
      <c r="I438" s="26">
        <f>IFERROR(TRIM(INDEX(Requests!$A438:$AN438,MATCH(Lists!$B$4,Requests!$A$1:$AN$1,0))&amp;""),"")</f>
        <v/>
      </c>
      <c r="J438" s="26">
        <f>IFERROR(TRIM(INDEX(Requests!$A438:$AN438,MATCH(Lists!$B$5,Requests!$A$1:$AN$1,0))&amp;""),"")</f>
        <v/>
      </c>
      <c r="K438" s="26">
        <f>IFERROR(TRIM(INDEX(Requests!$A438:$AN438,MATCH(Lists!$B$6,Requests!$A$1:$AN$1,0))&amp;""),"")</f>
        <v/>
      </c>
      <c r="L438" s="26">
        <f>IFERROR(TRIM(INDEX(Requests!$A438:$AN438,MATCH(Lists!$B$7,Requests!$A$1:$AN$1,0))&amp;""),"")</f>
        <v/>
      </c>
      <c r="M438" s="26">
        <f>IFERROR(TRIM(INDEX(Requests!$A438:$AN438,MATCH(Lists!$B$8,Requests!$A$1:$AN$1,0))&amp;""),"")</f>
        <v/>
      </c>
      <c r="N438" s="26">
        <f>IFERROR(TRIM(INDEX(Requests!$A438:$AN438,MATCH(Lists!$B$9,Requests!$A$1:$AN$1,0))&amp;""),"")</f>
        <v/>
      </c>
      <c r="O438" s="26">
        <f>IFERROR(TRIM(INDEX(Requests!$A438:$AN438,MATCH(Lists!$B$11,Requests!$A$1:$AN$1,0))&amp;""),"")</f>
        <v/>
      </c>
      <c r="P438" s="26">
        <f>IFERROR(TRIM(INDEX(Requests!$A438:$AN438,MATCH(Lists!$B$10,Requests!$A$1:$AN$1,0))&amp;""),"")</f>
        <v/>
      </c>
      <c r="Q438" s="29">
        <f>IF($A438="","",IFERROR(N(INDEX('Your rates'!$C$6:$C$11,MATCH($J438,'Your rates'!$B$6:$B$11,0))),0))</f>
        <v/>
      </c>
      <c r="R438" s="29">
        <f>IF($A438="","",IFERROR(N(INDEX('Your rates'!$C$12:$C$17,MATCH($K438,'Your rates'!$B$12:$B$17,0))),0))</f>
        <v/>
      </c>
      <c r="S438" s="30">
        <f>IF($A438="","",IFERROR(IF(INDEX('Your rates'!$C$18:$C$21,MATCH($M438,'Your rates'!$B$18:$B$21,0))&amp;""="",1,INDEX('Your rates'!$C$18:$C$21,MATCH($M438,'Your rates'!$B$18:$B$21,0))),1))</f>
        <v/>
      </c>
      <c r="T438" s="30">
        <f>IF($A438="","",IFERROR(IF(INDEX('Your rates'!$C$22:$C$25,MATCH($N438,'Your rates'!$B$22:$B$25,0))&amp;""="",1,INDEX('Your rates'!$C$22:$C$25,MATCH($N438,'Your rates'!$B$22:$B$25,0))),1))</f>
        <v/>
      </c>
      <c r="U438" s="30">
        <f>IF($A438="","",IFERROR(IF(INDEX('Your rates'!$C$26:$C$30,MATCH($O438,'Your rates'!$B$26:$B$30,0))&amp;""="",1,INDEX('Your rates'!$C$26:$C$30,MATCH($O438,'Your rates'!$B$26:$B$30,0))),1))</f>
        <v/>
      </c>
      <c r="V438" s="29">
        <f>IF($A438="","",SUMPRODUCT(ISNUMBER(SEARCH('Your rates'!$B$31:$B$36,$P438))*'Your rates'!$C$31:$C$36))</f>
        <v/>
      </c>
    </row>
    <row r="439">
      <c r="A439" s="26">
        <f>IFERROR(TRIM(INDEX(Requests!$A439:$AN439,MATCH(Lists!$B$2,Requests!$A$1:$AN$1,0))&amp;""),"")</f>
        <v/>
      </c>
      <c r="B439" s="26">
        <f>IFERROR(TRIM(INDEX(Requests!$A439:$AN439,MATCH(Lists!$B$3,Requests!$A$1:$AN$1,0))&amp;""),"")</f>
        <v/>
      </c>
      <c r="C439" s="27">
        <f>IF(OR($A439="",$J439="",$K439="",$M439="",$N439="",'Your rates'!$C$5=""),"",ROUND(MAX(N('Your rates'!$C$37),('Your rates'!$C$5+$Q439+$R439)*$S439*$T439*$U439+$V439),2))</f>
        <v/>
      </c>
      <c r="D439" s="27">
        <f>IF(OR($C439="",N('Your rates'!$C$38)=0),"",ROUND($C439*'Your rates'!$C$38,2))</f>
        <v/>
      </c>
      <c r="E439" s="28">
        <f>IF($A439="","",MID(IF($I439=Lists!$B$13,", office or commercial space","")&amp;IF($L439=Lists!$B$14,", size not sure","")&amp;IF($M439=Lists!$B$15,", not cleaned in a while",""),3,200))</f>
        <v/>
      </c>
      <c r="F439" s="28">
        <f>IF($A439="","",MID(IF($J439="",", bedrooms","")&amp;IF($K439="",", bathrooms","")&amp;IF($M439="",", condition","")&amp;IF($N439="",", which clean","")&amp;IF($O439="",", how often",""),3,200))</f>
        <v/>
      </c>
      <c r="G439" s="28">
        <f>IF($A439="","",MID(IF('Your rates'!$C$5="",", base price","")&amp;IF(AND($J439&lt;&gt;"",IFERROR(INDEX('Your rates'!$C$6:$C$11,MATCH($J439,'Your rates'!$B$6:$B$11,0))&amp;"","")=""),", bedrooms","")&amp;IF(AND($K439&lt;&gt;"",IFERROR(INDEX('Your rates'!$C$12:$C$17,MATCH($K439,'Your rates'!$B$12:$B$17,0))&amp;"","")=""),", bathrooms","")&amp;IF(AND($M439&lt;&gt;"",IFERROR(INDEX('Your rates'!$C$18:$C$21,MATCH($M439,'Your rates'!$B$18:$B$21,0))&amp;"","")=""),", condition","")&amp;IF(AND($N439&lt;&gt;"",IFERROR(INDEX('Your rates'!$C$22:$C$25,MATCH($N439,'Your rates'!$B$22:$B$25,0))&amp;"","")=""),", type of clean","")&amp;IF(AND($O439&lt;&gt;"",IFERROR(INDEX('Your rates'!$C$26:$C$30,MATCH($O439,'Your rates'!$B$26:$B$30,0))&amp;"","")=""),", how often",""),3,200))</f>
        <v/>
      </c>
      <c r="H439" s="28">
        <f>IF($A439="","",IF($P439="","",IF(LEN($P439)-LEN(SUBSTITUTE($P439,",",""))+1&gt;SUMPRODUCT(ISNUMBER(SEARCH('Your rates'!$B$31:$B$36,$P439))*1),"Extra not on your list","")))</f>
        <v/>
      </c>
      <c r="I439" s="26">
        <f>IFERROR(TRIM(INDEX(Requests!$A439:$AN439,MATCH(Lists!$B$4,Requests!$A$1:$AN$1,0))&amp;""),"")</f>
        <v/>
      </c>
      <c r="J439" s="26">
        <f>IFERROR(TRIM(INDEX(Requests!$A439:$AN439,MATCH(Lists!$B$5,Requests!$A$1:$AN$1,0))&amp;""),"")</f>
        <v/>
      </c>
      <c r="K439" s="26">
        <f>IFERROR(TRIM(INDEX(Requests!$A439:$AN439,MATCH(Lists!$B$6,Requests!$A$1:$AN$1,0))&amp;""),"")</f>
        <v/>
      </c>
      <c r="L439" s="26">
        <f>IFERROR(TRIM(INDEX(Requests!$A439:$AN439,MATCH(Lists!$B$7,Requests!$A$1:$AN$1,0))&amp;""),"")</f>
        <v/>
      </c>
      <c r="M439" s="26">
        <f>IFERROR(TRIM(INDEX(Requests!$A439:$AN439,MATCH(Lists!$B$8,Requests!$A$1:$AN$1,0))&amp;""),"")</f>
        <v/>
      </c>
      <c r="N439" s="26">
        <f>IFERROR(TRIM(INDEX(Requests!$A439:$AN439,MATCH(Lists!$B$9,Requests!$A$1:$AN$1,0))&amp;""),"")</f>
        <v/>
      </c>
      <c r="O439" s="26">
        <f>IFERROR(TRIM(INDEX(Requests!$A439:$AN439,MATCH(Lists!$B$11,Requests!$A$1:$AN$1,0))&amp;""),"")</f>
        <v/>
      </c>
      <c r="P439" s="26">
        <f>IFERROR(TRIM(INDEX(Requests!$A439:$AN439,MATCH(Lists!$B$10,Requests!$A$1:$AN$1,0))&amp;""),"")</f>
        <v/>
      </c>
      <c r="Q439" s="29">
        <f>IF($A439="","",IFERROR(N(INDEX('Your rates'!$C$6:$C$11,MATCH($J439,'Your rates'!$B$6:$B$11,0))),0))</f>
        <v/>
      </c>
      <c r="R439" s="29">
        <f>IF($A439="","",IFERROR(N(INDEX('Your rates'!$C$12:$C$17,MATCH($K439,'Your rates'!$B$12:$B$17,0))),0))</f>
        <v/>
      </c>
      <c r="S439" s="30">
        <f>IF($A439="","",IFERROR(IF(INDEX('Your rates'!$C$18:$C$21,MATCH($M439,'Your rates'!$B$18:$B$21,0))&amp;""="",1,INDEX('Your rates'!$C$18:$C$21,MATCH($M439,'Your rates'!$B$18:$B$21,0))),1))</f>
        <v/>
      </c>
      <c r="T439" s="30">
        <f>IF($A439="","",IFERROR(IF(INDEX('Your rates'!$C$22:$C$25,MATCH($N439,'Your rates'!$B$22:$B$25,0))&amp;""="",1,INDEX('Your rates'!$C$22:$C$25,MATCH($N439,'Your rates'!$B$22:$B$25,0))),1))</f>
        <v/>
      </c>
      <c r="U439" s="30">
        <f>IF($A439="","",IFERROR(IF(INDEX('Your rates'!$C$26:$C$30,MATCH($O439,'Your rates'!$B$26:$B$30,0))&amp;""="",1,INDEX('Your rates'!$C$26:$C$30,MATCH($O439,'Your rates'!$B$26:$B$30,0))),1))</f>
        <v/>
      </c>
      <c r="V439" s="29">
        <f>IF($A439="","",SUMPRODUCT(ISNUMBER(SEARCH('Your rates'!$B$31:$B$36,$P439))*'Your rates'!$C$31:$C$36))</f>
        <v/>
      </c>
    </row>
    <row r="440">
      <c r="A440" s="26">
        <f>IFERROR(TRIM(INDEX(Requests!$A440:$AN440,MATCH(Lists!$B$2,Requests!$A$1:$AN$1,0))&amp;""),"")</f>
        <v/>
      </c>
      <c r="B440" s="26">
        <f>IFERROR(TRIM(INDEX(Requests!$A440:$AN440,MATCH(Lists!$B$3,Requests!$A$1:$AN$1,0))&amp;""),"")</f>
        <v/>
      </c>
      <c r="C440" s="27">
        <f>IF(OR($A440="",$J440="",$K440="",$M440="",$N440="",'Your rates'!$C$5=""),"",ROUND(MAX(N('Your rates'!$C$37),('Your rates'!$C$5+$Q440+$R440)*$S440*$T440*$U440+$V440),2))</f>
        <v/>
      </c>
      <c r="D440" s="27">
        <f>IF(OR($C440="",N('Your rates'!$C$38)=0),"",ROUND($C440*'Your rates'!$C$38,2))</f>
        <v/>
      </c>
      <c r="E440" s="28">
        <f>IF($A440="","",MID(IF($I440=Lists!$B$13,", office or commercial space","")&amp;IF($L440=Lists!$B$14,", size not sure","")&amp;IF($M440=Lists!$B$15,", not cleaned in a while",""),3,200))</f>
        <v/>
      </c>
      <c r="F440" s="28">
        <f>IF($A440="","",MID(IF($J440="",", bedrooms","")&amp;IF($K440="",", bathrooms","")&amp;IF($M440="",", condition","")&amp;IF($N440="",", which clean","")&amp;IF($O440="",", how often",""),3,200))</f>
        <v/>
      </c>
      <c r="G440" s="28">
        <f>IF($A440="","",MID(IF('Your rates'!$C$5="",", base price","")&amp;IF(AND($J440&lt;&gt;"",IFERROR(INDEX('Your rates'!$C$6:$C$11,MATCH($J440,'Your rates'!$B$6:$B$11,0))&amp;"","")=""),", bedrooms","")&amp;IF(AND($K440&lt;&gt;"",IFERROR(INDEX('Your rates'!$C$12:$C$17,MATCH($K440,'Your rates'!$B$12:$B$17,0))&amp;"","")=""),", bathrooms","")&amp;IF(AND($M440&lt;&gt;"",IFERROR(INDEX('Your rates'!$C$18:$C$21,MATCH($M440,'Your rates'!$B$18:$B$21,0))&amp;"","")=""),", condition","")&amp;IF(AND($N440&lt;&gt;"",IFERROR(INDEX('Your rates'!$C$22:$C$25,MATCH($N440,'Your rates'!$B$22:$B$25,0))&amp;"","")=""),", type of clean","")&amp;IF(AND($O440&lt;&gt;"",IFERROR(INDEX('Your rates'!$C$26:$C$30,MATCH($O440,'Your rates'!$B$26:$B$30,0))&amp;"","")=""),", how often",""),3,200))</f>
        <v/>
      </c>
      <c r="H440" s="28">
        <f>IF($A440="","",IF($P440="","",IF(LEN($P440)-LEN(SUBSTITUTE($P440,",",""))+1&gt;SUMPRODUCT(ISNUMBER(SEARCH('Your rates'!$B$31:$B$36,$P440))*1),"Extra not on your list","")))</f>
        <v/>
      </c>
      <c r="I440" s="26">
        <f>IFERROR(TRIM(INDEX(Requests!$A440:$AN440,MATCH(Lists!$B$4,Requests!$A$1:$AN$1,0))&amp;""),"")</f>
        <v/>
      </c>
      <c r="J440" s="26">
        <f>IFERROR(TRIM(INDEX(Requests!$A440:$AN440,MATCH(Lists!$B$5,Requests!$A$1:$AN$1,0))&amp;""),"")</f>
        <v/>
      </c>
      <c r="K440" s="26">
        <f>IFERROR(TRIM(INDEX(Requests!$A440:$AN440,MATCH(Lists!$B$6,Requests!$A$1:$AN$1,0))&amp;""),"")</f>
        <v/>
      </c>
      <c r="L440" s="26">
        <f>IFERROR(TRIM(INDEX(Requests!$A440:$AN440,MATCH(Lists!$B$7,Requests!$A$1:$AN$1,0))&amp;""),"")</f>
        <v/>
      </c>
      <c r="M440" s="26">
        <f>IFERROR(TRIM(INDEX(Requests!$A440:$AN440,MATCH(Lists!$B$8,Requests!$A$1:$AN$1,0))&amp;""),"")</f>
        <v/>
      </c>
      <c r="N440" s="26">
        <f>IFERROR(TRIM(INDEX(Requests!$A440:$AN440,MATCH(Lists!$B$9,Requests!$A$1:$AN$1,0))&amp;""),"")</f>
        <v/>
      </c>
      <c r="O440" s="26">
        <f>IFERROR(TRIM(INDEX(Requests!$A440:$AN440,MATCH(Lists!$B$11,Requests!$A$1:$AN$1,0))&amp;""),"")</f>
        <v/>
      </c>
      <c r="P440" s="26">
        <f>IFERROR(TRIM(INDEX(Requests!$A440:$AN440,MATCH(Lists!$B$10,Requests!$A$1:$AN$1,0))&amp;""),"")</f>
        <v/>
      </c>
      <c r="Q440" s="29">
        <f>IF($A440="","",IFERROR(N(INDEX('Your rates'!$C$6:$C$11,MATCH($J440,'Your rates'!$B$6:$B$11,0))),0))</f>
        <v/>
      </c>
      <c r="R440" s="29">
        <f>IF($A440="","",IFERROR(N(INDEX('Your rates'!$C$12:$C$17,MATCH($K440,'Your rates'!$B$12:$B$17,0))),0))</f>
        <v/>
      </c>
      <c r="S440" s="30">
        <f>IF($A440="","",IFERROR(IF(INDEX('Your rates'!$C$18:$C$21,MATCH($M440,'Your rates'!$B$18:$B$21,0))&amp;""="",1,INDEX('Your rates'!$C$18:$C$21,MATCH($M440,'Your rates'!$B$18:$B$21,0))),1))</f>
        <v/>
      </c>
      <c r="T440" s="30">
        <f>IF($A440="","",IFERROR(IF(INDEX('Your rates'!$C$22:$C$25,MATCH($N440,'Your rates'!$B$22:$B$25,0))&amp;""="",1,INDEX('Your rates'!$C$22:$C$25,MATCH($N440,'Your rates'!$B$22:$B$25,0))),1))</f>
        <v/>
      </c>
      <c r="U440" s="30">
        <f>IF($A440="","",IFERROR(IF(INDEX('Your rates'!$C$26:$C$30,MATCH($O440,'Your rates'!$B$26:$B$30,0))&amp;""="",1,INDEX('Your rates'!$C$26:$C$30,MATCH($O440,'Your rates'!$B$26:$B$30,0))),1))</f>
        <v/>
      </c>
      <c r="V440" s="29">
        <f>IF($A440="","",SUMPRODUCT(ISNUMBER(SEARCH('Your rates'!$B$31:$B$36,$P440))*'Your rates'!$C$31:$C$36))</f>
        <v/>
      </c>
    </row>
    <row r="441">
      <c r="A441" s="26">
        <f>IFERROR(TRIM(INDEX(Requests!$A441:$AN441,MATCH(Lists!$B$2,Requests!$A$1:$AN$1,0))&amp;""),"")</f>
        <v/>
      </c>
      <c r="B441" s="26">
        <f>IFERROR(TRIM(INDEX(Requests!$A441:$AN441,MATCH(Lists!$B$3,Requests!$A$1:$AN$1,0))&amp;""),"")</f>
        <v/>
      </c>
      <c r="C441" s="27">
        <f>IF(OR($A441="",$J441="",$K441="",$M441="",$N441="",'Your rates'!$C$5=""),"",ROUND(MAX(N('Your rates'!$C$37),('Your rates'!$C$5+$Q441+$R441)*$S441*$T441*$U441+$V441),2))</f>
        <v/>
      </c>
      <c r="D441" s="27">
        <f>IF(OR($C441="",N('Your rates'!$C$38)=0),"",ROUND($C441*'Your rates'!$C$38,2))</f>
        <v/>
      </c>
      <c r="E441" s="28">
        <f>IF($A441="","",MID(IF($I441=Lists!$B$13,", office or commercial space","")&amp;IF($L441=Lists!$B$14,", size not sure","")&amp;IF($M441=Lists!$B$15,", not cleaned in a while",""),3,200))</f>
        <v/>
      </c>
      <c r="F441" s="28">
        <f>IF($A441="","",MID(IF($J441="",", bedrooms","")&amp;IF($K441="",", bathrooms","")&amp;IF($M441="",", condition","")&amp;IF($N441="",", which clean","")&amp;IF($O441="",", how often",""),3,200))</f>
        <v/>
      </c>
      <c r="G441" s="28">
        <f>IF($A441="","",MID(IF('Your rates'!$C$5="",", base price","")&amp;IF(AND($J441&lt;&gt;"",IFERROR(INDEX('Your rates'!$C$6:$C$11,MATCH($J441,'Your rates'!$B$6:$B$11,0))&amp;"","")=""),", bedrooms","")&amp;IF(AND($K441&lt;&gt;"",IFERROR(INDEX('Your rates'!$C$12:$C$17,MATCH($K441,'Your rates'!$B$12:$B$17,0))&amp;"","")=""),", bathrooms","")&amp;IF(AND($M441&lt;&gt;"",IFERROR(INDEX('Your rates'!$C$18:$C$21,MATCH($M441,'Your rates'!$B$18:$B$21,0))&amp;"","")=""),", condition","")&amp;IF(AND($N441&lt;&gt;"",IFERROR(INDEX('Your rates'!$C$22:$C$25,MATCH($N441,'Your rates'!$B$22:$B$25,0))&amp;"","")=""),", type of clean","")&amp;IF(AND($O441&lt;&gt;"",IFERROR(INDEX('Your rates'!$C$26:$C$30,MATCH($O441,'Your rates'!$B$26:$B$30,0))&amp;"","")=""),", how often",""),3,200))</f>
        <v/>
      </c>
      <c r="H441" s="28">
        <f>IF($A441="","",IF($P441="","",IF(LEN($P441)-LEN(SUBSTITUTE($P441,",",""))+1&gt;SUMPRODUCT(ISNUMBER(SEARCH('Your rates'!$B$31:$B$36,$P441))*1),"Extra not on your list","")))</f>
        <v/>
      </c>
      <c r="I441" s="26">
        <f>IFERROR(TRIM(INDEX(Requests!$A441:$AN441,MATCH(Lists!$B$4,Requests!$A$1:$AN$1,0))&amp;""),"")</f>
        <v/>
      </c>
      <c r="J441" s="26">
        <f>IFERROR(TRIM(INDEX(Requests!$A441:$AN441,MATCH(Lists!$B$5,Requests!$A$1:$AN$1,0))&amp;""),"")</f>
        <v/>
      </c>
      <c r="K441" s="26">
        <f>IFERROR(TRIM(INDEX(Requests!$A441:$AN441,MATCH(Lists!$B$6,Requests!$A$1:$AN$1,0))&amp;""),"")</f>
        <v/>
      </c>
      <c r="L441" s="26">
        <f>IFERROR(TRIM(INDEX(Requests!$A441:$AN441,MATCH(Lists!$B$7,Requests!$A$1:$AN$1,0))&amp;""),"")</f>
        <v/>
      </c>
      <c r="M441" s="26">
        <f>IFERROR(TRIM(INDEX(Requests!$A441:$AN441,MATCH(Lists!$B$8,Requests!$A$1:$AN$1,0))&amp;""),"")</f>
        <v/>
      </c>
      <c r="N441" s="26">
        <f>IFERROR(TRIM(INDEX(Requests!$A441:$AN441,MATCH(Lists!$B$9,Requests!$A$1:$AN$1,0))&amp;""),"")</f>
        <v/>
      </c>
      <c r="O441" s="26">
        <f>IFERROR(TRIM(INDEX(Requests!$A441:$AN441,MATCH(Lists!$B$11,Requests!$A$1:$AN$1,0))&amp;""),"")</f>
        <v/>
      </c>
      <c r="P441" s="26">
        <f>IFERROR(TRIM(INDEX(Requests!$A441:$AN441,MATCH(Lists!$B$10,Requests!$A$1:$AN$1,0))&amp;""),"")</f>
        <v/>
      </c>
      <c r="Q441" s="29">
        <f>IF($A441="","",IFERROR(N(INDEX('Your rates'!$C$6:$C$11,MATCH($J441,'Your rates'!$B$6:$B$11,0))),0))</f>
        <v/>
      </c>
      <c r="R441" s="29">
        <f>IF($A441="","",IFERROR(N(INDEX('Your rates'!$C$12:$C$17,MATCH($K441,'Your rates'!$B$12:$B$17,0))),0))</f>
        <v/>
      </c>
      <c r="S441" s="30">
        <f>IF($A441="","",IFERROR(IF(INDEX('Your rates'!$C$18:$C$21,MATCH($M441,'Your rates'!$B$18:$B$21,0))&amp;""="",1,INDEX('Your rates'!$C$18:$C$21,MATCH($M441,'Your rates'!$B$18:$B$21,0))),1))</f>
        <v/>
      </c>
      <c r="T441" s="30">
        <f>IF($A441="","",IFERROR(IF(INDEX('Your rates'!$C$22:$C$25,MATCH($N441,'Your rates'!$B$22:$B$25,0))&amp;""="",1,INDEX('Your rates'!$C$22:$C$25,MATCH($N441,'Your rates'!$B$22:$B$25,0))),1))</f>
        <v/>
      </c>
      <c r="U441" s="30">
        <f>IF($A441="","",IFERROR(IF(INDEX('Your rates'!$C$26:$C$30,MATCH($O441,'Your rates'!$B$26:$B$30,0))&amp;""="",1,INDEX('Your rates'!$C$26:$C$30,MATCH($O441,'Your rates'!$B$26:$B$30,0))),1))</f>
        <v/>
      </c>
      <c r="V441" s="29">
        <f>IF($A441="","",SUMPRODUCT(ISNUMBER(SEARCH('Your rates'!$B$31:$B$36,$P441))*'Your rates'!$C$31:$C$36))</f>
        <v/>
      </c>
    </row>
    <row r="442">
      <c r="A442" s="26">
        <f>IFERROR(TRIM(INDEX(Requests!$A442:$AN442,MATCH(Lists!$B$2,Requests!$A$1:$AN$1,0))&amp;""),"")</f>
        <v/>
      </c>
      <c r="B442" s="26">
        <f>IFERROR(TRIM(INDEX(Requests!$A442:$AN442,MATCH(Lists!$B$3,Requests!$A$1:$AN$1,0))&amp;""),"")</f>
        <v/>
      </c>
      <c r="C442" s="27">
        <f>IF(OR($A442="",$J442="",$K442="",$M442="",$N442="",'Your rates'!$C$5=""),"",ROUND(MAX(N('Your rates'!$C$37),('Your rates'!$C$5+$Q442+$R442)*$S442*$T442*$U442+$V442),2))</f>
        <v/>
      </c>
      <c r="D442" s="27">
        <f>IF(OR($C442="",N('Your rates'!$C$38)=0),"",ROUND($C442*'Your rates'!$C$38,2))</f>
        <v/>
      </c>
      <c r="E442" s="28">
        <f>IF($A442="","",MID(IF($I442=Lists!$B$13,", office or commercial space","")&amp;IF($L442=Lists!$B$14,", size not sure","")&amp;IF($M442=Lists!$B$15,", not cleaned in a while",""),3,200))</f>
        <v/>
      </c>
      <c r="F442" s="28">
        <f>IF($A442="","",MID(IF($J442="",", bedrooms","")&amp;IF($K442="",", bathrooms","")&amp;IF($M442="",", condition","")&amp;IF($N442="",", which clean","")&amp;IF($O442="",", how often",""),3,200))</f>
        <v/>
      </c>
      <c r="G442" s="28">
        <f>IF($A442="","",MID(IF('Your rates'!$C$5="",", base price","")&amp;IF(AND($J442&lt;&gt;"",IFERROR(INDEX('Your rates'!$C$6:$C$11,MATCH($J442,'Your rates'!$B$6:$B$11,0))&amp;"","")=""),", bedrooms","")&amp;IF(AND($K442&lt;&gt;"",IFERROR(INDEX('Your rates'!$C$12:$C$17,MATCH($K442,'Your rates'!$B$12:$B$17,0))&amp;"","")=""),", bathrooms","")&amp;IF(AND($M442&lt;&gt;"",IFERROR(INDEX('Your rates'!$C$18:$C$21,MATCH($M442,'Your rates'!$B$18:$B$21,0))&amp;"","")=""),", condition","")&amp;IF(AND($N442&lt;&gt;"",IFERROR(INDEX('Your rates'!$C$22:$C$25,MATCH($N442,'Your rates'!$B$22:$B$25,0))&amp;"","")=""),", type of clean","")&amp;IF(AND($O442&lt;&gt;"",IFERROR(INDEX('Your rates'!$C$26:$C$30,MATCH($O442,'Your rates'!$B$26:$B$30,0))&amp;"","")=""),", how often",""),3,200))</f>
        <v/>
      </c>
      <c r="H442" s="28">
        <f>IF($A442="","",IF($P442="","",IF(LEN($P442)-LEN(SUBSTITUTE($P442,",",""))+1&gt;SUMPRODUCT(ISNUMBER(SEARCH('Your rates'!$B$31:$B$36,$P442))*1),"Extra not on your list","")))</f>
        <v/>
      </c>
      <c r="I442" s="26">
        <f>IFERROR(TRIM(INDEX(Requests!$A442:$AN442,MATCH(Lists!$B$4,Requests!$A$1:$AN$1,0))&amp;""),"")</f>
        <v/>
      </c>
      <c r="J442" s="26">
        <f>IFERROR(TRIM(INDEX(Requests!$A442:$AN442,MATCH(Lists!$B$5,Requests!$A$1:$AN$1,0))&amp;""),"")</f>
        <v/>
      </c>
      <c r="K442" s="26">
        <f>IFERROR(TRIM(INDEX(Requests!$A442:$AN442,MATCH(Lists!$B$6,Requests!$A$1:$AN$1,0))&amp;""),"")</f>
        <v/>
      </c>
      <c r="L442" s="26">
        <f>IFERROR(TRIM(INDEX(Requests!$A442:$AN442,MATCH(Lists!$B$7,Requests!$A$1:$AN$1,0))&amp;""),"")</f>
        <v/>
      </c>
      <c r="M442" s="26">
        <f>IFERROR(TRIM(INDEX(Requests!$A442:$AN442,MATCH(Lists!$B$8,Requests!$A$1:$AN$1,0))&amp;""),"")</f>
        <v/>
      </c>
      <c r="N442" s="26">
        <f>IFERROR(TRIM(INDEX(Requests!$A442:$AN442,MATCH(Lists!$B$9,Requests!$A$1:$AN$1,0))&amp;""),"")</f>
        <v/>
      </c>
      <c r="O442" s="26">
        <f>IFERROR(TRIM(INDEX(Requests!$A442:$AN442,MATCH(Lists!$B$11,Requests!$A$1:$AN$1,0))&amp;""),"")</f>
        <v/>
      </c>
      <c r="P442" s="26">
        <f>IFERROR(TRIM(INDEX(Requests!$A442:$AN442,MATCH(Lists!$B$10,Requests!$A$1:$AN$1,0))&amp;""),"")</f>
        <v/>
      </c>
      <c r="Q442" s="29">
        <f>IF($A442="","",IFERROR(N(INDEX('Your rates'!$C$6:$C$11,MATCH($J442,'Your rates'!$B$6:$B$11,0))),0))</f>
        <v/>
      </c>
      <c r="R442" s="29">
        <f>IF($A442="","",IFERROR(N(INDEX('Your rates'!$C$12:$C$17,MATCH($K442,'Your rates'!$B$12:$B$17,0))),0))</f>
        <v/>
      </c>
      <c r="S442" s="30">
        <f>IF($A442="","",IFERROR(IF(INDEX('Your rates'!$C$18:$C$21,MATCH($M442,'Your rates'!$B$18:$B$21,0))&amp;""="",1,INDEX('Your rates'!$C$18:$C$21,MATCH($M442,'Your rates'!$B$18:$B$21,0))),1))</f>
        <v/>
      </c>
      <c r="T442" s="30">
        <f>IF($A442="","",IFERROR(IF(INDEX('Your rates'!$C$22:$C$25,MATCH($N442,'Your rates'!$B$22:$B$25,0))&amp;""="",1,INDEX('Your rates'!$C$22:$C$25,MATCH($N442,'Your rates'!$B$22:$B$25,0))),1))</f>
        <v/>
      </c>
      <c r="U442" s="30">
        <f>IF($A442="","",IFERROR(IF(INDEX('Your rates'!$C$26:$C$30,MATCH($O442,'Your rates'!$B$26:$B$30,0))&amp;""="",1,INDEX('Your rates'!$C$26:$C$30,MATCH($O442,'Your rates'!$B$26:$B$30,0))),1))</f>
        <v/>
      </c>
      <c r="V442" s="29">
        <f>IF($A442="","",SUMPRODUCT(ISNUMBER(SEARCH('Your rates'!$B$31:$B$36,$P442))*'Your rates'!$C$31:$C$36))</f>
        <v/>
      </c>
    </row>
    <row r="443">
      <c r="A443" s="26">
        <f>IFERROR(TRIM(INDEX(Requests!$A443:$AN443,MATCH(Lists!$B$2,Requests!$A$1:$AN$1,0))&amp;""),"")</f>
        <v/>
      </c>
      <c r="B443" s="26">
        <f>IFERROR(TRIM(INDEX(Requests!$A443:$AN443,MATCH(Lists!$B$3,Requests!$A$1:$AN$1,0))&amp;""),"")</f>
        <v/>
      </c>
      <c r="C443" s="27">
        <f>IF(OR($A443="",$J443="",$K443="",$M443="",$N443="",'Your rates'!$C$5=""),"",ROUND(MAX(N('Your rates'!$C$37),('Your rates'!$C$5+$Q443+$R443)*$S443*$T443*$U443+$V443),2))</f>
        <v/>
      </c>
      <c r="D443" s="27">
        <f>IF(OR($C443="",N('Your rates'!$C$38)=0),"",ROUND($C443*'Your rates'!$C$38,2))</f>
        <v/>
      </c>
      <c r="E443" s="28">
        <f>IF($A443="","",MID(IF($I443=Lists!$B$13,", office or commercial space","")&amp;IF($L443=Lists!$B$14,", size not sure","")&amp;IF($M443=Lists!$B$15,", not cleaned in a while",""),3,200))</f>
        <v/>
      </c>
      <c r="F443" s="28">
        <f>IF($A443="","",MID(IF($J443="",", bedrooms","")&amp;IF($K443="",", bathrooms","")&amp;IF($M443="",", condition","")&amp;IF($N443="",", which clean","")&amp;IF($O443="",", how often",""),3,200))</f>
        <v/>
      </c>
      <c r="G443" s="28">
        <f>IF($A443="","",MID(IF('Your rates'!$C$5="",", base price","")&amp;IF(AND($J443&lt;&gt;"",IFERROR(INDEX('Your rates'!$C$6:$C$11,MATCH($J443,'Your rates'!$B$6:$B$11,0))&amp;"","")=""),", bedrooms","")&amp;IF(AND($K443&lt;&gt;"",IFERROR(INDEX('Your rates'!$C$12:$C$17,MATCH($K443,'Your rates'!$B$12:$B$17,0))&amp;"","")=""),", bathrooms","")&amp;IF(AND($M443&lt;&gt;"",IFERROR(INDEX('Your rates'!$C$18:$C$21,MATCH($M443,'Your rates'!$B$18:$B$21,0))&amp;"","")=""),", condition","")&amp;IF(AND($N443&lt;&gt;"",IFERROR(INDEX('Your rates'!$C$22:$C$25,MATCH($N443,'Your rates'!$B$22:$B$25,0))&amp;"","")=""),", type of clean","")&amp;IF(AND($O443&lt;&gt;"",IFERROR(INDEX('Your rates'!$C$26:$C$30,MATCH($O443,'Your rates'!$B$26:$B$30,0))&amp;"","")=""),", how often",""),3,200))</f>
        <v/>
      </c>
      <c r="H443" s="28">
        <f>IF($A443="","",IF($P443="","",IF(LEN($P443)-LEN(SUBSTITUTE($P443,",",""))+1&gt;SUMPRODUCT(ISNUMBER(SEARCH('Your rates'!$B$31:$B$36,$P443))*1),"Extra not on your list","")))</f>
        <v/>
      </c>
      <c r="I443" s="26">
        <f>IFERROR(TRIM(INDEX(Requests!$A443:$AN443,MATCH(Lists!$B$4,Requests!$A$1:$AN$1,0))&amp;""),"")</f>
        <v/>
      </c>
      <c r="J443" s="26">
        <f>IFERROR(TRIM(INDEX(Requests!$A443:$AN443,MATCH(Lists!$B$5,Requests!$A$1:$AN$1,0))&amp;""),"")</f>
        <v/>
      </c>
      <c r="K443" s="26">
        <f>IFERROR(TRIM(INDEX(Requests!$A443:$AN443,MATCH(Lists!$B$6,Requests!$A$1:$AN$1,0))&amp;""),"")</f>
        <v/>
      </c>
      <c r="L443" s="26">
        <f>IFERROR(TRIM(INDEX(Requests!$A443:$AN443,MATCH(Lists!$B$7,Requests!$A$1:$AN$1,0))&amp;""),"")</f>
        <v/>
      </c>
      <c r="M443" s="26">
        <f>IFERROR(TRIM(INDEX(Requests!$A443:$AN443,MATCH(Lists!$B$8,Requests!$A$1:$AN$1,0))&amp;""),"")</f>
        <v/>
      </c>
      <c r="N443" s="26">
        <f>IFERROR(TRIM(INDEX(Requests!$A443:$AN443,MATCH(Lists!$B$9,Requests!$A$1:$AN$1,0))&amp;""),"")</f>
        <v/>
      </c>
      <c r="O443" s="26">
        <f>IFERROR(TRIM(INDEX(Requests!$A443:$AN443,MATCH(Lists!$B$11,Requests!$A$1:$AN$1,0))&amp;""),"")</f>
        <v/>
      </c>
      <c r="P443" s="26">
        <f>IFERROR(TRIM(INDEX(Requests!$A443:$AN443,MATCH(Lists!$B$10,Requests!$A$1:$AN$1,0))&amp;""),"")</f>
        <v/>
      </c>
      <c r="Q443" s="29">
        <f>IF($A443="","",IFERROR(N(INDEX('Your rates'!$C$6:$C$11,MATCH($J443,'Your rates'!$B$6:$B$11,0))),0))</f>
        <v/>
      </c>
      <c r="R443" s="29">
        <f>IF($A443="","",IFERROR(N(INDEX('Your rates'!$C$12:$C$17,MATCH($K443,'Your rates'!$B$12:$B$17,0))),0))</f>
        <v/>
      </c>
      <c r="S443" s="30">
        <f>IF($A443="","",IFERROR(IF(INDEX('Your rates'!$C$18:$C$21,MATCH($M443,'Your rates'!$B$18:$B$21,0))&amp;""="",1,INDEX('Your rates'!$C$18:$C$21,MATCH($M443,'Your rates'!$B$18:$B$21,0))),1))</f>
        <v/>
      </c>
      <c r="T443" s="30">
        <f>IF($A443="","",IFERROR(IF(INDEX('Your rates'!$C$22:$C$25,MATCH($N443,'Your rates'!$B$22:$B$25,0))&amp;""="",1,INDEX('Your rates'!$C$22:$C$25,MATCH($N443,'Your rates'!$B$22:$B$25,0))),1))</f>
        <v/>
      </c>
      <c r="U443" s="30">
        <f>IF($A443="","",IFERROR(IF(INDEX('Your rates'!$C$26:$C$30,MATCH($O443,'Your rates'!$B$26:$B$30,0))&amp;""="",1,INDEX('Your rates'!$C$26:$C$30,MATCH($O443,'Your rates'!$B$26:$B$30,0))),1))</f>
        <v/>
      </c>
      <c r="V443" s="29">
        <f>IF($A443="","",SUMPRODUCT(ISNUMBER(SEARCH('Your rates'!$B$31:$B$36,$P443))*'Your rates'!$C$31:$C$36))</f>
        <v/>
      </c>
    </row>
    <row r="444">
      <c r="A444" s="26">
        <f>IFERROR(TRIM(INDEX(Requests!$A444:$AN444,MATCH(Lists!$B$2,Requests!$A$1:$AN$1,0))&amp;""),"")</f>
        <v/>
      </c>
      <c r="B444" s="26">
        <f>IFERROR(TRIM(INDEX(Requests!$A444:$AN444,MATCH(Lists!$B$3,Requests!$A$1:$AN$1,0))&amp;""),"")</f>
        <v/>
      </c>
      <c r="C444" s="27">
        <f>IF(OR($A444="",$J444="",$K444="",$M444="",$N444="",'Your rates'!$C$5=""),"",ROUND(MAX(N('Your rates'!$C$37),('Your rates'!$C$5+$Q444+$R444)*$S444*$T444*$U444+$V444),2))</f>
        <v/>
      </c>
      <c r="D444" s="27">
        <f>IF(OR($C444="",N('Your rates'!$C$38)=0),"",ROUND($C444*'Your rates'!$C$38,2))</f>
        <v/>
      </c>
      <c r="E444" s="28">
        <f>IF($A444="","",MID(IF($I444=Lists!$B$13,", office or commercial space","")&amp;IF($L444=Lists!$B$14,", size not sure","")&amp;IF($M444=Lists!$B$15,", not cleaned in a while",""),3,200))</f>
        <v/>
      </c>
      <c r="F444" s="28">
        <f>IF($A444="","",MID(IF($J444="",", bedrooms","")&amp;IF($K444="",", bathrooms","")&amp;IF($M444="",", condition","")&amp;IF($N444="",", which clean","")&amp;IF($O444="",", how often",""),3,200))</f>
        <v/>
      </c>
      <c r="G444" s="28">
        <f>IF($A444="","",MID(IF('Your rates'!$C$5="",", base price","")&amp;IF(AND($J444&lt;&gt;"",IFERROR(INDEX('Your rates'!$C$6:$C$11,MATCH($J444,'Your rates'!$B$6:$B$11,0))&amp;"","")=""),", bedrooms","")&amp;IF(AND($K444&lt;&gt;"",IFERROR(INDEX('Your rates'!$C$12:$C$17,MATCH($K444,'Your rates'!$B$12:$B$17,0))&amp;"","")=""),", bathrooms","")&amp;IF(AND($M444&lt;&gt;"",IFERROR(INDEX('Your rates'!$C$18:$C$21,MATCH($M444,'Your rates'!$B$18:$B$21,0))&amp;"","")=""),", condition","")&amp;IF(AND($N444&lt;&gt;"",IFERROR(INDEX('Your rates'!$C$22:$C$25,MATCH($N444,'Your rates'!$B$22:$B$25,0))&amp;"","")=""),", type of clean","")&amp;IF(AND($O444&lt;&gt;"",IFERROR(INDEX('Your rates'!$C$26:$C$30,MATCH($O444,'Your rates'!$B$26:$B$30,0))&amp;"","")=""),", how often",""),3,200))</f>
        <v/>
      </c>
      <c r="H444" s="28">
        <f>IF($A444="","",IF($P444="","",IF(LEN($P444)-LEN(SUBSTITUTE($P444,",",""))+1&gt;SUMPRODUCT(ISNUMBER(SEARCH('Your rates'!$B$31:$B$36,$P444))*1),"Extra not on your list","")))</f>
        <v/>
      </c>
      <c r="I444" s="26">
        <f>IFERROR(TRIM(INDEX(Requests!$A444:$AN444,MATCH(Lists!$B$4,Requests!$A$1:$AN$1,0))&amp;""),"")</f>
        <v/>
      </c>
      <c r="J444" s="26">
        <f>IFERROR(TRIM(INDEX(Requests!$A444:$AN444,MATCH(Lists!$B$5,Requests!$A$1:$AN$1,0))&amp;""),"")</f>
        <v/>
      </c>
      <c r="K444" s="26">
        <f>IFERROR(TRIM(INDEX(Requests!$A444:$AN444,MATCH(Lists!$B$6,Requests!$A$1:$AN$1,0))&amp;""),"")</f>
        <v/>
      </c>
      <c r="L444" s="26">
        <f>IFERROR(TRIM(INDEX(Requests!$A444:$AN444,MATCH(Lists!$B$7,Requests!$A$1:$AN$1,0))&amp;""),"")</f>
        <v/>
      </c>
      <c r="M444" s="26">
        <f>IFERROR(TRIM(INDEX(Requests!$A444:$AN444,MATCH(Lists!$B$8,Requests!$A$1:$AN$1,0))&amp;""),"")</f>
        <v/>
      </c>
      <c r="N444" s="26">
        <f>IFERROR(TRIM(INDEX(Requests!$A444:$AN444,MATCH(Lists!$B$9,Requests!$A$1:$AN$1,0))&amp;""),"")</f>
        <v/>
      </c>
      <c r="O444" s="26">
        <f>IFERROR(TRIM(INDEX(Requests!$A444:$AN444,MATCH(Lists!$B$11,Requests!$A$1:$AN$1,0))&amp;""),"")</f>
        <v/>
      </c>
      <c r="P444" s="26">
        <f>IFERROR(TRIM(INDEX(Requests!$A444:$AN444,MATCH(Lists!$B$10,Requests!$A$1:$AN$1,0))&amp;""),"")</f>
        <v/>
      </c>
      <c r="Q444" s="29">
        <f>IF($A444="","",IFERROR(N(INDEX('Your rates'!$C$6:$C$11,MATCH($J444,'Your rates'!$B$6:$B$11,0))),0))</f>
        <v/>
      </c>
      <c r="R444" s="29">
        <f>IF($A444="","",IFERROR(N(INDEX('Your rates'!$C$12:$C$17,MATCH($K444,'Your rates'!$B$12:$B$17,0))),0))</f>
        <v/>
      </c>
      <c r="S444" s="30">
        <f>IF($A444="","",IFERROR(IF(INDEX('Your rates'!$C$18:$C$21,MATCH($M444,'Your rates'!$B$18:$B$21,0))&amp;""="",1,INDEX('Your rates'!$C$18:$C$21,MATCH($M444,'Your rates'!$B$18:$B$21,0))),1))</f>
        <v/>
      </c>
      <c r="T444" s="30">
        <f>IF($A444="","",IFERROR(IF(INDEX('Your rates'!$C$22:$C$25,MATCH($N444,'Your rates'!$B$22:$B$25,0))&amp;""="",1,INDEX('Your rates'!$C$22:$C$25,MATCH($N444,'Your rates'!$B$22:$B$25,0))),1))</f>
        <v/>
      </c>
      <c r="U444" s="30">
        <f>IF($A444="","",IFERROR(IF(INDEX('Your rates'!$C$26:$C$30,MATCH($O444,'Your rates'!$B$26:$B$30,0))&amp;""="",1,INDEX('Your rates'!$C$26:$C$30,MATCH($O444,'Your rates'!$B$26:$B$30,0))),1))</f>
        <v/>
      </c>
      <c r="V444" s="29">
        <f>IF($A444="","",SUMPRODUCT(ISNUMBER(SEARCH('Your rates'!$B$31:$B$36,$P444))*'Your rates'!$C$31:$C$36))</f>
        <v/>
      </c>
    </row>
    <row r="445">
      <c r="A445" s="26">
        <f>IFERROR(TRIM(INDEX(Requests!$A445:$AN445,MATCH(Lists!$B$2,Requests!$A$1:$AN$1,0))&amp;""),"")</f>
        <v/>
      </c>
      <c r="B445" s="26">
        <f>IFERROR(TRIM(INDEX(Requests!$A445:$AN445,MATCH(Lists!$B$3,Requests!$A$1:$AN$1,0))&amp;""),"")</f>
        <v/>
      </c>
      <c r="C445" s="27">
        <f>IF(OR($A445="",$J445="",$K445="",$M445="",$N445="",'Your rates'!$C$5=""),"",ROUND(MAX(N('Your rates'!$C$37),('Your rates'!$C$5+$Q445+$R445)*$S445*$T445*$U445+$V445),2))</f>
        <v/>
      </c>
      <c r="D445" s="27">
        <f>IF(OR($C445="",N('Your rates'!$C$38)=0),"",ROUND($C445*'Your rates'!$C$38,2))</f>
        <v/>
      </c>
      <c r="E445" s="28">
        <f>IF($A445="","",MID(IF($I445=Lists!$B$13,", office or commercial space","")&amp;IF($L445=Lists!$B$14,", size not sure","")&amp;IF($M445=Lists!$B$15,", not cleaned in a while",""),3,200))</f>
        <v/>
      </c>
      <c r="F445" s="28">
        <f>IF($A445="","",MID(IF($J445="",", bedrooms","")&amp;IF($K445="",", bathrooms","")&amp;IF($M445="",", condition","")&amp;IF($N445="",", which clean","")&amp;IF($O445="",", how often",""),3,200))</f>
        <v/>
      </c>
      <c r="G445" s="28">
        <f>IF($A445="","",MID(IF('Your rates'!$C$5="",", base price","")&amp;IF(AND($J445&lt;&gt;"",IFERROR(INDEX('Your rates'!$C$6:$C$11,MATCH($J445,'Your rates'!$B$6:$B$11,0))&amp;"","")=""),", bedrooms","")&amp;IF(AND($K445&lt;&gt;"",IFERROR(INDEX('Your rates'!$C$12:$C$17,MATCH($K445,'Your rates'!$B$12:$B$17,0))&amp;"","")=""),", bathrooms","")&amp;IF(AND($M445&lt;&gt;"",IFERROR(INDEX('Your rates'!$C$18:$C$21,MATCH($M445,'Your rates'!$B$18:$B$21,0))&amp;"","")=""),", condition","")&amp;IF(AND($N445&lt;&gt;"",IFERROR(INDEX('Your rates'!$C$22:$C$25,MATCH($N445,'Your rates'!$B$22:$B$25,0))&amp;"","")=""),", type of clean","")&amp;IF(AND($O445&lt;&gt;"",IFERROR(INDEX('Your rates'!$C$26:$C$30,MATCH($O445,'Your rates'!$B$26:$B$30,0))&amp;"","")=""),", how often",""),3,200))</f>
        <v/>
      </c>
      <c r="H445" s="28">
        <f>IF($A445="","",IF($P445="","",IF(LEN($P445)-LEN(SUBSTITUTE($P445,",",""))+1&gt;SUMPRODUCT(ISNUMBER(SEARCH('Your rates'!$B$31:$B$36,$P445))*1),"Extra not on your list","")))</f>
        <v/>
      </c>
      <c r="I445" s="26">
        <f>IFERROR(TRIM(INDEX(Requests!$A445:$AN445,MATCH(Lists!$B$4,Requests!$A$1:$AN$1,0))&amp;""),"")</f>
        <v/>
      </c>
      <c r="J445" s="26">
        <f>IFERROR(TRIM(INDEX(Requests!$A445:$AN445,MATCH(Lists!$B$5,Requests!$A$1:$AN$1,0))&amp;""),"")</f>
        <v/>
      </c>
      <c r="K445" s="26">
        <f>IFERROR(TRIM(INDEX(Requests!$A445:$AN445,MATCH(Lists!$B$6,Requests!$A$1:$AN$1,0))&amp;""),"")</f>
        <v/>
      </c>
      <c r="L445" s="26">
        <f>IFERROR(TRIM(INDEX(Requests!$A445:$AN445,MATCH(Lists!$B$7,Requests!$A$1:$AN$1,0))&amp;""),"")</f>
        <v/>
      </c>
      <c r="M445" s="26">
        <f>IFERROR(TRIM(INDEX(Requests!$A445:$AN445,MATCH(Lists!$B$8,Requests!$A$1:$AN$1,0))&amp;""),"")</f>
        <v/>
      </c>
      <c r="N445" s="26">
        <f>IFERROR(TRIM(INDEX(Requests!$A445:$AN445,MATCH(Lists!$B$9,Requests!$A$1:$AN$1,0))&amp;""),"")</f>
        <v/>
      </c>
      <c r="O445" s="26">
        <f>IFERROR(TRIM(INDEX(Requests!$A445:$AN445,MATCH(Lists!$B$11,Requests!$A$1:$AN$1,0))&amp;""),"")</f>
        <v/>
      </c>
      <c r="P445" s="26">
        <f>IFERROR(TRIM(INDEX(Requests!$A445:$AN445,MATCH(Lists!$B$10,Requests!$A$1:$AN$1,0))&amp;""),"")</f>
        <v/>
      </c>
      <c r="Q445" s="29">
        <f>IF($A445="","",IFERROR(N(INDEX('Your rates'!$C$6:$C$11,MATCH($J445,'Your rates'!$B$6:$B$11,0))),0))</f>
        <v/>
      </c>
      <c r="R445" s="29">
        <f>IF($A445="","",IFERROR(N(INDEX('Your rates'!$C$12:$C$17,MATCH($K445,'Your rates'!$B$12:$B$17,0))),0))</f>
        <v/>
      </c>
      <c r="S445" s="30">
        <f>IF($A445="","",IFERROR(IF(INDEX('Your rates'!$C$18:$C$21,MATCH($M445,'Your rates'!$B$18:$B$21,0))&amp;""="",1,INDEX('Your rates'!$C$18:$C$21,MATCH($M445,'Your rates'!$B$18:$B$21,0))),1))</f>
        <v/>
      </c>
      <c r="T445" s="30">
        <f>IF($A445="","",IFERROR(IF(INDEX('Your rates'!$C$22:$C$25,MATCH($N445,'Your rates'!$B$22:$B$25,0))&amp;""="",1,INDEX('Your rates'!$C$22:$C$25,MATCH($N445,'Your rates'!$B$22:$B$25,0))),1))</f>
        <v/>
      </c>
      <c r="U445" s="30">
        <f>IF($A445="","",IFERROR(IF(INDEX('Your rates'!$C$26:$C$30,MATCH($O445,'Your rates'!$B$26:$B$30,0))&amp;""="",1,INDEX('Your rates'!$C$26:$C$30,MATCH($O445,'Your rates'!$B$26:$B$30,0))),1))</f>
        <v/>
      </c>
      <c r="V445" s="29">
        <f>IF($A445="","",SUMPRODUCT(ISNUMBER(SEARCH('Your rates'!$B$31:$B$36,$P445))*'Your rates'!$C$31:$C$36))</f>
        <v/>
      </c>
    </row>
    <row r="446">
      <c r="A446" s="26">
        <f>IFERROR(TRIM(INDEX(Requests!$A446:$AN446,MATCH(Lists!$B$2,Requests!$A$1:$AN$1,0))&amp;""),"")</f>
        <v/>
      </c>
      <c r="B446" s="26">
        <f>IFERROR(TRIM(INDEX(Requests!$A446:$AN446,MATCH(Lists!$B$3,Requests!$A$1:$AN$1,0))&amp;""),"")</f>
        <v/>
      </c>
      <c r="C446" s="27">
        <f>IF(OR($A446="",$J446="",$K446="",$M446="",$N446="",'Your rates'!$C$5=""),"",ROUND(MAX(N('Your rates'!$C$37),('Your rates'!$C$5+$Q446+$R446)*$S446*$T446*$U446+$V446),2))</f>
        <v/>
      </c>
      <c r="D446" s="27">
        <f>IF(OR($C446="",N('Your rates'!$C$38)=0),"",ROUND($C446*'Your rates'!$C$38,2))</f>
        <v/>
      </c>
      <c r="E446" s="28">
        <f>IF($A446="","",MID(IF($I446=Lists!$B$13,", office or commercial space","")&amp;IF($L446=Lists!$B$14,", size not sure","")&amp;IF($M446=Lists!$B$15,", not cleaned in a while",""),3,200))</f>
        <v/>
      </c>
      <c r="F446" s="28">
        <f>IF($A446="","",MID(IF($J446="",", bedrooms","")&amp;IF($K446="",", bathrooms","")&amp;IF($M446="",", condition","")&amp;IF($N446="",", which clean","")&amp;IF($O446="",", how often",""),3,200))</f>
        <v/>
      </c>
      <c r="G446" s="28">
        <f>IF($A446="","",MID(IF('Your rates'!$C$5="",", base price","")&amp;IF(AND($J446&lt;&gt;"",IFERROR(INDEX('Your rates'!$C$6:$C$11,MATCH($J446,'Your rates'!$B$6:$B$11,0))&amp;"","")=""),", bedrooms","")&amp;IF(AND($K446&lt;&gt;"",IFERROR(INDEX('Your rates'!$C$12:$C$17,MATCH($K446,'Your rates'!$B$12:$B$17,0))&amp;"","")=""),", bathrooms","")&amp;IF(AND($M446&lt;&gt;"",IFERROR(INDEX('Your rates'!$C$18:$C$21,MATCH($M446,'Your rates'!$B$18:$B$21,0))&amp;"","")=""),", condition","")&amp;IF(AND($N446&lt;&gt;"",IFERROR(INDEX('Your rates'!$C$22:$C$25,MATCH($N446,'Your rates'!$B$22:$B$25,0))&amp;"","")=""),", type of clean","")&amp;IF(AND($O446&lt;&gt;"",IFERROR(INDEX('Your rates'!$C$26:$C$30,MATCH($O446,'Your rates'!$B$26:$B$30,0))&amp;"","")=""),", how often",""),3,200))</f>
        <v/>
      </c>
      <c r="H446" s="28">
        <f>IF($A446="","",IF($P446="","",IF(LEN($P446)-LEN(SUBSTITUTE($P446,",",""))+1&gt;SUMPRODUCT(ISNUMBER(SEARCH('Your rates'!$B$31:$B$36,$P446))*1),"Extra not on your list","")))</f>
        <v/>
      </c>
      <c r="I446" s="26">
        <f>IFERROR(TRIM(INDEX(Requests!$A446:$AN446,MATCH(Lists!$B$4,Requests!$A$1:$AN$1,0))&amp;""),"")</f>
        <v/>
      </c>
      <c r="J446" s="26">
        <f>IFERROR(TRIM(INDEX(Requests!$A446:$AN446,MATCH(Lists!$B$5,Requests!$A$1:$AN$1,0))&amp;""),"")</f>
        <v/>
      </c>
      <c r="K446" s="26">
        <f>IFERROR(TRIM(INDEX(Requests!$A446:$AN446,MATCH(Lists!$B$6,Requests!$A$1:$AN$1,0))&amp;""),"")</f>
        <v/>
      </c>
      <c r="L446" s="26">
        <f>IFERROR(TRIM(INDEX(Requests!$A446:$AN446,MATCH(Lists!$B$7,Requests!$A$1:$AN$1,0))&amp;""),"")</f>
        <v/>
      </c>
      <c r="M446" s="26">
        <f>IFERROR(TRIM(INDEX(Requests!$A446:$AN446,MATCH(Lists!$B$8,Requests!$A$1:$AN$1,0))&amp;""),"")</f>
        <v/>
      </c>
      <c r="N446" s="26">
        <f>IFERROR(TRIM(INDEX(Requests!$A446:$AN446,MATCH(Lists!$B$9,Requests!$A$1:$AN$1,0))&amp;""),"")</f>
        <v/>
      </c>
      <c r="O446" s="26">
        <f>IFERROR(TRIM(INDEX(Requests!$A446:$AN446,MATCH(Lists!$B$11,Requests!$A$1:$AN$1,0))&amp;""),"")</f>
        <v/>
      </c>
      <c r="P446" s="26">
        <f>IFERROR(TRIM(INDEX(Requests!$A446:$AN446,MATCH(Lists!$B$10,Requests!$A$1:$AN$1,0))&amp;""),"")</f>
        <v/>
      </c>
      <c r="Q446" s="29">
        <f>IF($A446="","",IFERROR(N(INDEX('Your rates'!$C$6:$C$11,MATCH($J446,'Your rates'!$B$6:$B$11,0))),0))</f>
        <v/>
      </c>
      <c r="R446" s="29">
        <f>IF($A446="","",IFERROR(N(INDEX('Your rates'!$C$12:$C$17,MATCH($K446,'Your rates'!$B$12:$B$17,0))),0))</f>
        <v/>
      </c>
      <c r="S446" s="30">
        <f>IF($A446="","",IFERROR(IF(INDEX('Your rates'!$C$18:$C$21,MATCH($M446,'Your rates'!$B$18:$B$21,0))&amp;""="",1,INDEX('Your rates'!$C$18:$C$21,MATCH($M446,'Your rates'!$B$18:$B$21,0))),1))</f>
        <v/>
      </c>
      <c r="T446" s="30">
        <f>IF($A446="","",IFERROR(IF(INDEX('Your rates'!$C$22:$C$25,MATCH($N446,'Your rates'!$B$22:$B$25,0))&amp;""="",1,INDEX('Your rates'!$C$22:$C$25,MATCH($N446,'Your rates'!$B$22:$B$25,0))),1))</f>
        <v/>
      </c>
      <c r="U446" s="30">
        <f>IF($A446="","",IFERROR(IF(INDEX('Your rates'!$C$26:$C$30,MATCH($O446,'Your rates'!$B$26:$B$30,0))&amp;""="",1,INDEX('Your rates'!$C$26:$C$30,MATCH($O446,'Your rates'!$B$26:$B$30,0))),1))</f>
        <v/>
      </c>
      <c r="V446" s="29">
        <f>IF($A446="","",SUMPRODUCT(ISNUMBER(SEARCH('Your rates'!$B$31:$B$36,$P446))*'Your rates'!$C$31:$C$36))</f>
        <v/>
      </c>
    </row>
    <row r="447">
      <c r="A447" s="26">
        <f>IFERROR(TRIM(INDEX(Requests!$A447:$AN447,MATCH(Lists!$B$2,Requests!$A$1:$AN$1,0))&amp;""),"")</f>
        <v/>
      </c>
      <c r="B447" s="26">
        <f>IFERROR(TRIM(INDEX(Requests!$A447:$AN447,MATCH(Lists!$B$3,Requests!$A$1:$AN$1,0))&amp;""),"")</f>
        <v/>
      </c>
      <c r="C447" s="27">
        <f>IF(OR($A447="",$J447="",$K447="",$M447="",$N447="",'Your rates'!$C$5=""),"",ROUND(MAX(N('Your rates'!$C$37),('Your rates'!$C$5+$Q447+$R447)*$S447*$T447*$U447+$V447),2))</f>
        <v/>
      </c>
      <c r="D447" s="27">
        <f>IF(OR($C447="",N('Your rates'!$C$38)=0),"",ROUND($C447*'Your rates'!$C$38,2))</f>
        <v/>
      </c>
      <c r="E447" s="28">
        <f>IF($A447="","",MID(IF($I447=Lists!$B$13,", office or commercial space","")&amp;IF($L447=Lists!$B$14,", size not sure","")&amp;IF($M447=Lists!$B$15,", not cleaned in a while",""),3,200))</f>
        <v/>
      </c>
      <c r="F447" s="28">
        <f>IF($A447="","",MID(IF($J447="",", bedrooms","")&amp;IF($K447="",", bathrooms","")&amp;IF($M447="",", condition","")&amp;IF($N447="",", which clean","")&amp;IF($O447="",", how often",""),3,200))</f>
        <v/>
      </c>
      <c r="G447" s="28">
        <f>IF($A447="","",MID(IF('Your rates'!$C$5="",", base price","")&amp;IF(AND($J447&lt;&gt;"",IFERROR(INDEX('Your rates'!$C$6:$C$11,MATCH($J447,'Your rates'!$B$6:$B$11,0))&amp;"","")=""),", bedrooms","")&amp;IF(AND($K447&lt;&gt;"",IFERROR(INDEX('Your rates'!$C$12:$C$17,MATCH($K447,'Your rates'!$B$12:$B$17,0))&amp;"","")=""),", bathrooms","")&amp;IF(AND($M447&lt;&gt;"",IFERROR(INDEX('Your rates'!$C$18:$C$21,MATCH($M447,'Your rates'!$B$18:$B$21,0))&amp;"","")=""),", condition","")&amp;IF(AND($N447&lt;&gt;"",IFERROR(INDEX('Your rates'!$C$22:$C$25,MATCH($N447,'Your rates'!$B$22:$B$25,0))&amp;"","")=""),", type of clean","")&amp;IF(AND($O447&lt;&gt;"",IFERROR(INDEX('Your rates'!$C$26:$C$30,MATCH($O447,'Your rates'!$B$26:$B$30,0))&amp;"","")=""),", how often",""),3,200))</f>
        <v/>
      </c>
      <c r="H447" s="28">
        <f>IF($A447="","",IF($P447="","",IF(LEN($P447)-LEN(SUBSTITUTE($P447,",",""))+1&gt;SUMPRODUCT(ISNUMBER(SEARCH('Your rates'!$B$31:$B$36,$P447))*1),"Extra not on your list","")))</f>
        <v/>
      </c>
      <c r="I447" s="26">
        <f>IFERROR(TRIM(INDEX(Requests!$A447:$AN447,MATCH(Lists!$B$4,Requests!$A$1:$AN$1,0))&amp;""),"")</f>
        <v/>
      </c>
      <c r="J447" s="26">
        <f>IFERROR(TRIM(INDEX(Requests!$A447:$AN447,MATCH(Lists!$B$5,Requests!$A$1:$AN$1,0))&amp;""),"")</f>
        <v/>
      </c>
      <c r="K447" s="26">
        <f>IFERROR(TRIM(INDEX(Requests!$A447:$AN447,MATCH(Lists!$B$6,Requests!$A$1:$AN$1,0))&amp;""),"")</f>
        <v/>
      </c>
      <c r="L447" s="26">
        <f>IFERROR(TRIM(INDEX(Requests!$A447:$AN447,MATCH(Lists!$B$7,Requests!$A$1:$AN$1,0))&amp;""),"")</f>
        <v/>
      </c>
      <c r="M447" s="26">
        <f>IFERROR(TRIM(INDEX(Requests!$A447:$AN447,MATCH(Lists!$B$8,Requests!$A$1:$AN$1,0))&amp;""),"")</f>
        <v/>
      </c>
      <c r="N447" s="26">
        <f>IFERROR(TRIM(INDEX(Requests!$A447:$AN447,MATCH(Lists!$B$9,Requests!$A$1:$AN$1,0))&amp;""),"")</f>
        <v/>
      </c>
      <c r="O447" s="26">
        <f>IFERROR(TRIM(INDEX(Requests!$A447:$AN447,MATCH(Lists!$B$11,Requests!$A$1:$AN$1,0))&amp;""),"")</f>
        <v/>
      </c>
      <c r="P447" s="26">
        <f>IFERROR(TRIM(INDEX(Requests!$A447:$AN447,MATCH(Lists!$B$10,Requests!$A$1:$AN$1,0))&amp;""),"")</f>
        <v/>
      </c>
      <c r="Q447" s="29">
        <f>IF($A447="","",IFERROR(N(INDEX('Your rates'!$C$6:$C$11,MATCH($J447,'Your rates'!$B$6:$B$11,0))),0))</f>
        <v/>
      </c>
      <c r="R447" s="29">
        <f>IF($A447="","",IFERROR(N(INDEX('Your rates'!$C$12:$C$17,MATCH($K447,'Your rates'!$B$12:$B$17,0))),0))</f>
        <v/>
      </c>
      <c r="S447" s="30">
        <f>IF($A447="","",IFERROR(IF(INDEX('Your rates'!$C$18:$C$21,MATCH($M447,'Your rates'!$B$18:$B$21,0))&amp;""="",1,INDEX('Your rates'!$C$18:$C$21,MATCH($M447,'Your rates'!$B$18:$B$21,0))),1))</f>
        <v/>
      </c>
      <c r="T447" s="30">
        <f>IF($A447="","",IFERROR(IF(INDEX('Your rates'!$C$22:$C$25,MATCH($N447,'Your rates'!$B$22:$B$25,0))&amp;""="",1,INDEX('Your rates'!$C$22:$C$25,MATCH($N447,'Your rates'!$B$22:$B$25,0))),1))</f>
        <v/>
      </c>
      <c r="U447" s="30">
        <f>IF($A447="","",IFERROR(IF(INDEX('Your rates'!$C$26:$C$30,MATCH($O447,'Your rates'!$B$26:$B$30,0))&amp;""="",1,INDEX('Your rates'!$C$26:$C$30,MATCH($O447,'Your rates'!$B$26:$B$30,0))),1))</f>
        <v/>
      </c>
      <c r="V447" s="29">
        <f>IF($A447="","",SUMPRODUCT(ISNUMBER(SEARCH('Your rates'!$B$31:$B$36,$P447))*'Your rates'!$C$31:$C$36))</f>
        <v/>
      </c>
    </row>
    <row r="448">
      <c r="A448" s="26">
        <f>IFERROR(TRIM(INDEX(Requests!$A448:$AN448,MATCH(Lists!$B$2,Requests!$A$1:$AN$1,0))&amp;""),"")</f>
        <v/>
      </c>
      <c r="B448" s="26">
        <f>IFERROR(TRIM(INDEX(Requests!$A448:$AN448,MATCH(Lists!$B$3,Requests!$A$1:$AN$1,0))&amp;""),"")</f>
        <v/>
      </c>
      <c r="C448" s="27">
        <f>IF(OR($A448="",$J448="",$K448="",$M448="",$N448="",'Your rates'!$C$5=""),"",ROUND(MAX(N('Your rates'!$C$37),('Your rates'!$C$5+$Q448+$R448)*$S448*$T448*$U448+$V448),2))</f>
        <v/>
      </c>
      <c r="D448" s="27">
        <f>IF(OR($C448="",N('Your rates'!$C$38)=0),"",ROUND($C448*'Your rates'!$C$38,2))</f>
        <v/>
      </c>
      <c r="E448" s="28">
        <f>IF($A448="","",MID(IF($I448=Lists!$B$13,", office or commercial space","")&amp;IF($L448=Lists!$B$14,", size not sure","")&amp;IF($M448=Lists!$B$15,", not cleaned in a while",""),3,200))</f>
        <v/>
      </c>
      <c r="F448" s="28">
        <f>IF($A448="","",MID(IF($J448="",", bedrooms","")&amp;IF($K448="",", bathrooms","")&amp;IF($M448="",", condition","")&amp;IF($N448="",", which clean","")&amp;IF($O448="",", how often",""),3,200))</f>
        <v/>
      </c>
      <c r="G448" s="28">
        <f>IF($A448="","",MID(IF('Your rates'!$C$5="",", base price","")&amp;IF(AND($J448&lt;&gt;"",IFERROR(INDEX('Your rates'!$C$6:$C$11,MATCH($J448,'Your rates'!$B$6:$B$11,0))&amp;"","")=""),", bedrooms","")&amp;IF(AND($K448&lt;&gt;"",IFERROR(INDEX('Your rates'!$C$12:$C$17,MATCH($K448,'Your rates'!$B$12:$B$17,0))&amp;"","")=""),", bathrooms","")&amp;IF(AND($M448&lt;&gt;"",IFERROR(INDEX('Your rates'!$C$18:$C$21,MATCH($M448,'Your rates'!$B$18:$B$21,0))&amp;"","")=""),", condition","")&amp;IF(AND($N448&lt;&gt;"",IFERROR(INDEX('Your rates'!$C$22:$C$25,MATCH($N448,'Your rates'!$B$22:$B$25,0))&amp;"","")=""),", type of clean","")&amp;IF(AND($O448&lt;&gt;"",IFERROR(INDEX('Your rates'!$C$26:$C$30,MATCH($O448,'Your rates'!$B$26:$B$30,0))&amp;"","")=""),", how often",""),3,200))</f>
        <v/>
      </c>
      <c r="H448" s="28">
        <f>IF($A448="","",IF($P448="","",IF(LEN($P448)-LEN(SUBSTITUTE($P448,",",""))+1&gt;SUMPRODUCT(ISNUMBER(SEARCH('Your rates'!$B$31:$B$36,$P448))*1),"Extra not on your list","")))</f>
        <v/>
      </c>
      <c r="I448" s="26">
        <f>IFERROR(TRIM(INDEX(Requests!$A448:$AN448,MATCH(Lists!$B$4,Requests!$A$1:$AN$1,0))&amp;""),"")</f>
        <v/>
      </c>
      <c r="J448" s="26">
        <f>IFERROR(TRIM(INDEX(Requests!$A448:$AN448,MATCH(Lists!$B$5,Requests!$A$1:$AN$1,0))&amp;""),"")</f>
        <v/>
      </c>
      <c r="K448" s="26">
        <f>IFERROR(TRIM(INDEX(Requests!$A448:$AN448,MATCH(Lists!$B$6,Requests!$A$1:$AN$1,0))&amp;""),"")</f>
        <v/>
      </c>
      <c r="L448" s="26">
        <f>IFERROR(TRIM(INDEX(Requests!$A448:$AN448,MATCH(Lists!$B$7,Requests!$A$1:$AN$1,0))&amp;""),"")</f>
        <v/>
      </c>
      <c r="M448" s="26">
        <f>IFERROR(TRIM(INDEX(Requests!$A448:$AN448,MATCH(Lists!$B$8,Requests!$A$1:$AN$1,0))&amp;""),"")</f>
        <v/>
      </c>
      <c r="N448" s="26">
        <f>IFERROR(TRIM(INDEX(Requests!$A448:$AN448,MATCH(Lists!$B$9,Requests!$A$1:$AN$1,0))&amp;""),"")</f>
        <v/>
      </c>
      <c r="O448" s="26">
        <f>IFERROR(TRIM(INDEX(Requests!$A448:$AN448,MATCH(Lists!$B$11,Requests!$A$1:$AN$1,0))&amp;""),"")</f>
        <v/>
      </c>
      <c r="P448" s="26">
        <f>IFERROR(TRIM(INDEX(Requests!$A448:$AN448,MATCH(Lists!$B$10,Requests!$A$1:$AN$1,0))&amp;""),"")</f>
        <v/>
      </c>
      <c r="Q448" s="29">
        <f>IF($A448="","",IFERROR(N(INDEX('Your rates'!$C$6:$C$11,MATCH($J448,'Your rates'!$B$6:$B$11,0))),0))</f>
        <v/>
      </c>
      <c r="R448" s="29">
        <f>IF($A448="","",IFERROR(N(INDEX('Your rates'!$C$12:$C$17,MATCH($K448,'Your rates'!$B$12:$B$17,0))),0))</f>
        <v/>
      </c>
      <c r="S448" s="30">
        <f>IF($A448="","",IFERROR(IF(INDEX('Your rates'!$C$18:$C$21,MATCH($M448,'Your rates'!$B$18:$B$21,0))&amp;""="",1,INDEX('Your rates'!$C$18:$C$21,MATCH($M448,'Your rates'!$B$18:$B$21,0))),1))</f>
        <v/>
      </c>
      <c r="T448" s="30">
        <f>IF($A448="","",IFERROR(IF(INDEX('Your rates'!$C$22:$C$25,MATCH($N448,'Your rates'!$B$22:$B$25,0))&amp;""="",1,INDEX('Your rates'!$C$22:$C$25,MATCH($N448,'Your rates'!$B$22:$B$25,0))),1))</f>
        <v/>
      </c>
      <c r="U448" s="30">
        <f>IF($A448="","",IFERROR(IF(INDEX('Your rates'!$C$26:$C$30,MATCH($O448,'Your rates'!$B$26:$B$30,0))&amp;""="",1,INDEX('Your rates'!$C$26:$C$30,MATCH($O448,'Your rates'!$B$26:$B$30,0))),1))</f>
        <v/>
      </c>
      <c r="V448" s="29">
        <f>IF($A448="","",SUMPRODUCT(ISNUMBER(SEARCH('Your rates'!$B$31:$B$36,$P448))*'Your rates'!$C$31:$C$36))</f>
        <v/>
      </c>
    </row>
    <row r="449">
      <c r="A449" s="26">
        <f>IFERROR(TRIM(INDEX(Requests!$A449:$AN449,MATCH(Lists!$B$2,Requests!$A$1:$AN$1,0))&amp;""),"")</f>
        <v/>
      </c>
      <c r="B449" s="26">
        <f>IFERROR(TRIM(INDEX(Requests!$A449:$AN449,MATCH(Lists!$B$3,Requests!$A$1:$AN$1,0))&amp;""),"")</f>
        <v/>
      </c>
      <c r="C449" s="27">
        <f>IF(OR($A449="",$J449="",$K449="",$M449="",$N449="",'Your rates'!$C$5=""),"",ROUND(MAX(N('Your rates'!$C$37),('Your rates'!$C$5+$Q449+$R449)*$S449*$T449*$U449+$V449),2))</f>
        <v/>
      </c>
      <c r="D449" s="27">
        <f>IF(OR($C449="",N('Your rates'!$C$38)=0),"",ROUND($C449*'Your rates'!$C$38,2))</f>
        <v/>
      </c>
      <c r="E449" s="28">
        <f>IF($A449="","",MID(IF($I449=Lists!$B$13,", office or commercial space","")&amp;IF($L449=Lists!$B$14,", size not sure","")&amp;IF($M449=Lists!$B$15,", not cleaned in a while",""),3,200))</f>
        <v/>
      </c>
      <c r="F449" s="28">
        <f>IF($A449="","",MID(IF($J449="",", bedrooms","")&amp;IF($K449="",", bathrooms","")&amp;IF($M449="",", condition","")&amp;IF($N449="",", which clean","")&amp;IF($O449="",", how often",""),3,200))</f>
        <v/>
      </c>
      <c r="G449" s="28">
        <f>IF($A449="","",MID(IF('Your rates'!$C$5="",", base price","")&amp;IF(AND($J449&lt;&gt;"",IFERROR(INDEX('Your rates'!$C$6:$C$11,MATCH($J449,'Your rates'!$B$6:$B$11,0))&amp;"","")=""),", bedrooms","")&amp;IF(AND($K449&lt;&gt;"",IFERROR(INDEX('Your rates'!$C$12:$C$17,MATCH($K449,'Your rates'!$B$12:$B$17,0))&amp;"","")=""),", bathrooms","")&amp;IF(AND($M449&lt;&gt;"",IFERROR(INDEX('Your rates'!$C$18:$C$21,MATCH($M449,'Your rates'!$B$18:$B$21,0))&amp;"","")=""),", condition","")&amp;IF(AND($N449&lt;&gt;"",IFERROR(INDEX('Your rates'!$C$22:$C$25,MATCH($N449,'Your rates'!$B$22:$B$25,0))&amp;"","")=""),", type of clean","")&amp;IF(AND($O449&lt;&gt;"",IFERROR(INDEX('Your rates'!$C$26:$C$30,MATCH($O449,'Your rates'!$B$26:$B$30,0))&amp;"","")=""),", how often",""),3,200))</f>
        <v/>
      </c>
      <c r="H449" s="28">
        <f>IF($A449="","",IF($P449="","",IF(LEN($P449)-LEN(SUBSTITUTE($P449,",",""))+1&gt;SUMPRODUCT(ISNUMBER(SEARCH('Your rates'!$B$31:$B$36,$P449))*1),"Extra not on your list","")))</f>
        <v/>
      </c>
      <c r="I449" s="26">
        <f>IFERROR(TRIM(INDEX(Requests!$A449:$AN449,MATCH(Lists!$B$4,Requests!$A$1:$AN$1,0))&amp;""),"")</f>
        <v/>
      </c>
      <c r="J449" s="26">
        <f>IFERROR(TRIM(INDEX(Requests!$A449:$AN449,MATCH(Lists!$B$5,Requests!$A$1:$AN$1,0))&amp;""),"")</f>
        <v/>
      </c>
      <c r="K449" s="26">
        <f>IFERROR(TRIM(INDEX(Requests!$A449:$AN449,MATCH(Lists!$B$6,Requests!$A$1:$AN$1,0))&amp;""),"")</f>
        <v/>
      </c>
      <c r="L449" s="26">
        <f>IFERROR(TRIM(INDEX(Requests!$A449:$AN449,MATCH(Lists!$B$7,Requests!$A$1:$AN$1,0))&amp;""),"")</f>
        <v/>
      </c>
      <c r="M449" s="26">
        <f>IFERROR(TRIM(INDEX(Requests!$A449:$AN449,MATCH(Lists!$B$8,Requests!$A$1:$AN$1,0))&amp;""),"")</f>
        <v/>
      </c>
      <c r="N449" s="26">
        <f>IFERROR(TRIM(INDEX(Requests!$A449:$AN449,MATCH(Lists!$B$9,Requests!$A$1:$AN$1,0))&amp;""),"")</f>
        <v/>
      </c>
      <c r="O449" s="26">
        <f>IFERROR(TRIM(INDEX(Requests!$A449:$AN449,MATCH(Lists!$B$11,Requests!$A$1:$AN$1,0))&amp;""),"")</f>
        <v/>
      </c>
      <c r="P449" s="26">
        <f>IFERROR(TRIM(INDEX(Requests!$A449:$AN449,MATCH(Lists!$B$10,Requests!$A$1:$AN$1,0))&amp;""),"")</f>
        <v/>
      </c>
      <c r="Q449" s="29">
        <f>IF($A449="","",IFERROR(N(INDEX('Your rates'!$C$6:$C$11,MATCH($J449,'Your rates'!$B$6:$B$11,0))),0))</f>
        <v/>
      </c>
      <c r="R449" s="29">
        <f>IF($A449="","",IFERROR(N(INDEX('Your rates'!$C$12:$C$17,MATCH($K449,'Your rates'!$B$12:$B$17,0))),0))</f>
        <v/>
      </c>
      <c r="S449" s="30">
        <f>IF($A449="","",IFERROR(IF(INDEX('Your rates'!$C$18:$C$21,MATCH($M449,'Your rates'!$B$18:$B$21,0))&amp;""="",1,INDEX('Your rates'!$C$18:$C$21,MATCH($M449,'Your rates'!$B$18:$B$21,0))),1))</f>
        <v/>
      </c>
      <c r="T449" s="30">
        <f>IF($A449="","",IFERROR(IF(INDEX('Your rates'!$C$22:$C$25,MATCH($N449,'Your rates'!$B$22:$B$25,0))&amp;""="",1,INDEX('Your rates'!$C$22:$C$25,MATCH($N449,'Your rates'!$B$22:$B$25,0))),1))</f>
        <v/>
      </c>
      <c r="U449" s="30">
        <f>IF($A449="","",IFERROR(IF(INDEX('Your rates'!$C$26:$C$30,MATCH($O449,'Your rates'!$B$26:$B$30,0))&amp;""="",1,INDEX('Your rates'!$C$26:$C$30,MATCH($O449,'Your rates'!$B$26:$B$30,0))),1))</f>
        <v/>
      </c>
      <c r="V449" s="29">
        <f>IF($A449="","",SUMPRODUCT(ISNUMBER(SEARCH('Your rates'!$B$31:$B$36,$P449))*'Your rates'!$C$31:$C$36))</f>
        <v/>
      </c>
    </row>
    <row r="450">
      <c r="A450" s="26">
        <f>IFERROR(TRIM(INDEX(Requests!$A450:$AN450,MATCH(Lists!$B$2,Requests!$A$1:$AN$1,0))&amp;""),"")</f>
        <v/>
      </c>
      <c r="B450" s="26">
        <f>IFERROR(TRIM(INDEX(Requests!$A450:$AN450,MATCH(Lists!$B$3,Requests!$A$1:$AN$1,0))&amp;""),"")</f>
        <v/>
      </c>
      <c r="C450" s="27">
        <f>IF(OR($A450="",$J450="",$K450="",$M450="",$N450="",'Your rates'!$C$5=""),"",ROUND(MAX(N('Your rates'!$C$37),('Your rates'!$C$5+$Q450+$R450)*$S450*$T450*$U450+$V450),2))</f>
        <v/>
      </c>
      <c r="D450" s="27">
        <f>IF(OR($C450="",N('Your rates'!$C$38)=0),"",ROUND($C450*'Your rates'!$C$38,2))</f>
        <v/>
      </c>
      <c r="E450" s="28">
        <f>IF($A450="","",MID(IF($I450=Lists!$B$13,", office or commercial space","")&amp;IF($L450=Lists!$B$14,", size not sure","")&amp;IF($M450=Lists!$B$15,", not cleaned in a while",""),3,200))</f>
        <v/>
      </c>
      <c r="F450" s="28">
        <f>IF($A450="","",MID(IF($J450="",", bedrooms","")&amp;IF($K450="",", bathrooms","")&amp;IF($M450="",", condition","")&amp;IF($N450="",", which clean","")&amp;IF($O450="",", how often",""),3,200))</f>
        <v/>
      </c>
      <c r="G450" s="28">
        <f>IF($A450="","",MID(IF('Your rates'!$C$5="",", base price","")&amp;IF(AND($J450&lt;&gt;"",IFERROR(INDEX('Your rates'!$C$6:$C$11,MATCH($J450,'Your rates'!$B$6:$B$11,0))&amp;"","")=""),", bedrooms","")&amp;IF(AND($K450&lt;&gt;"",IFERROR(INDEX('Your rates'!$C$12:$C$17,MATCH($K450,'Your rates'!$B$12:$B$17,0))&amp;"","")=""),", bathrooms","")&amp;IF(AND($M450&lt;&gt;"",IFERROR(INDEX('Your rates'!$C$18:$C$21,MATCH($M450,'Your rates'!$B$18:$B$21,0))&amp;"","")=""),", condition","")&amp;IF(AND($N450&lt;&gt;"",IFERROR(INDEX('Your rates'!$C$22:$C$25,MATCH($N450,'Your rates'!$B$22:$B$25,0))&amp;"","")=""),", type of clean","")&amp;IF(AND($O450&lt;&gt;"",IFERROR(INDEX('Your rates'!$C$26:$C$30,MATCH($O450,'Your rates'!$B$26:$B$30,0))&amp;"","")=""),", how often",""),3,200))</f>
        <v/>
      </c>
      <c r="H450" s="28">
        <f>IF($A450="","",IF($P450="","",IF(LEN($P450)-LEN(SUBSTITUTE($P450,",",""))+1&gt;SUMPRODUCT(ISNUMBER(SEARCH('Your rates'!$B$31:$B$36,$P450))*1),"Extra not on your list","")))</f>
        <v/>
      </c>
      <c r="I450" s="26">
        <f>IFERROR(TRIM(INDEX(Requests!$A450:$AN450,MATCH(Lists!$B$4,Requests!$A$1:$AN$1,0))&amp;""),"")</f>
        <v/>
      </c>
      <c r="J450" s="26">
        <f>IFERROR(TRIM(INDEX(Requests!$A450:$AN450,MATCH(Lists!$B$5,Requests!$A$1:$AN$1,0))&amp;""),"")</f>
        <v/>
      </c>
      <c r="K450" s="26">
        <f>IFERROR(TRIM(INDEX(Requests!$A450:$AN450,MATCH(Lists!$B$6,Requests!$A$1:$AN$1,0))&amp;""),"")</f>
        <v/>
      </c>
      <c r="L450" s="26">
        <f>IFERROR(TRIM(INDEX(Requests!$A450:$AN450,MATCH(Lists!$B$7,Requests!$A$1:$AN$1,0))&amp;""),"")</f>
        <v/>
      </c>
      <c r="M450" s="26">
        <f>IFERROR(TRIM(INDEX(Requests!$A450:$AN450,MATCH(Lists!$B$8,Requests!$A$1:$AN$1,0))&amp;""),"")</f>
        <v/>
      </c>
      <c r="N450" s="26">
        <f>IFERROR(TRIM(INDEX(Requests!$A450:$AN450,MATCH(Lists!$B$9,Requests!$A$1:$AN$1,0))&amp;""),"")</f>
        <v/>
      </c>
      <c r="O450" s="26">
        <f>IFERROR(TRIM(INDEX(Requests!$A450:$AN450,MATCH(Lists!$B$11,Requests!$A$1:$AN$1,0))&amp;""),"")</f>
        <v/>
      </c>
      <c r="P450" s="26">
        <f>IFERROR(TRIM(INDEX(Requests!$A450:$AN450,MATCH(Lists!$B$10,Requests!$A$1:$AN$1,0))&amp;""),"")</f>
        <v/>
      </c>
      <c r="Q450" s="29">
        <f>IF($A450="","",IFERROR(N(INDEX('Your rates'!$C$6:$C$11,MATCH($J450,'Your rates'!$B$6:$B$11,0))),0))</f>
        <v/>
      </c>
      <c r="R450" s="29">
        <f>IF($A450="","",IFERROR(N(INDEX('Your rates'!$C$12:$C$17,MATCH($K450,'Your rates'!$B$12:$B$17,0))),0))</f>
        <v/>
      </c>
      <c r="S450" s="30">
        <f>IF($A450="","",IFERROR(IF(INDEX('Your rates'!$C$18:$C$21,MATCH($M450,'Your rates'!$B$18:$B$21,0))&amp;""="",1,INDEX('Your rates'!$C$18:$C$21,MATCH($M450,'Your rates'!$B$18:$B$21,0))),1))</f>
        <v/>
      </c>
      <c r="T450" s="30">
        <f>IF($A450="","",IFERROR(IF(INDEX('Your rates'!$C$22:$C$25,MATCH($N450,'Your rates'!$B$22:$B$25,0))&amp;""="",1,INDEX('Your rates'!$C$22:$C$25,MATCH($N450,'Your rates'!$B$22:$B$25,0))),1))</f>
        <v/>
      </c>
      <c r="U450" s="30">
        <f>IF($A450="","",IFERROR(IF(INDEX('Your rates'!$C$26:$C$30,MATCH($O450,'Your rates'!$B$26:$B$30,0))&amp;""="",1,INDEX('Your rates'!$C$26:$C$30,MATCH($O450,'Your rates'!$B$26:$B$30,0))),1))</f>
        <v/>
      </c>
      <c r="V450" s="29">
        <f>IF($A450="","",SUMPRODUCT(ISNUMBER(SEARCH('Your rates'!$B$31:$B$36,$P450))*'Your rates'!$C$31:$C$36))</f>
        <v/>
      </c>
    </row>
    <row r="451">
      <c r="A451" s="26">
        <f>IFERROR(TRIM(INDEX(Requests!$A451:$AN451,MATCH(Lists!$B$2,Requests!$A$1:$AN$1,0))&amp;""),"")</f>
        <v/>
      </c>
      <c r="B451" s="26">
        <f>IFERROR(TRIM(INDEX(Requests!$A451:$AN451,MATCH(Lists!$B$3,Requests!$A$1:$AN$1,0))&amp;""),"")</f>
        <v/>
      </c>
      <c r="C451" s="27">
        <f>IF(OR($A451="",$J451="",$K451="",$M451="",$N451="",'Your rates'!$C$5=""),"",ROUND(MAX(N('Your rates'!$C$37),('Your rates'!$C$5+$Q451+$R451)*$S451*$T451*$U451+$V451),2))</f>
        <v/>
      </c>
      <c r="D451" s="27">
        <f>IF(OR($C451="",N('Your rates'!$C$38)=0),"",ROUND($C451*'Your rates'!$C$38,2))</f>
        <v/>
      </c>
      <c r="E451" s="28">
        <f>IF($A451="","",MID(IF($I451=Lists!$B$13,", office or commercial space","")&amp;IF($L451=Lists!$B$14,", size not sure","")&amp;IF($M451=Lists!$B$15,", not cleaned in a while",""),3,200))</f>
        <v/>
      </c>
      <c r="F451" s="28">
        <f>IF($A451="","",MID(IF($J451="",", bedrooms","")&amp;IF($K451="",", bathrooms","")&amp;IF($M451="",", condition","")&amp;IF($N451="",", which clean","")&amp;IF($O451="",", how often",""),3,200))</f>
        <v/>
      </c>
      <c r="G451" s="28">
        <f>IF($A451="","",MID(IF('Your rates'!$C$5="",", base price","")&amp;IF(AND($J451&lt;&gt;"",IFERROR(INDEX('Your rates'!$C$6:$C$11,MATCH($J451,'Your rates'!$B$6:$B$11,0))&amp;"","")=""),", bedrooms","")&amp;IF(AND($K451&lt;&gt;"",IFERROR(INDEX('Your rates'!$C$12:$C$17,MATCH($K451,'Your rates'!$B$12:$B$17,0))&amp;"","")=""),", bathrooms","")&amp;IF(AND($M451&lt;&gt;"",IFERROR(INDEX('Your rates'!$C$18:$C$21,MATCH($M451,'Your rates'!$B$18:$B$21,0))&amp;"","")=""),", condition","")&amp;IF(AND($N451&lt;&gt;"",IFERROR(INDEX('Your rates'!$C$22:$C$25,MATCH($N451,'Your rates'!$B$22:$B$25,0))&amp;"","")=""),", type of clean","")&amp;IF(AND($O451&lt;&gt;"",IFERROR(INDEX('Your rates'!$C$26:$C$30,MATCH($O451,'Your rates'!$B$26:$B$30,0))&amp;"","")=""),", how often",""),3,200))</f>
        <v/>
      </c>
      <c r="H451" s="28">
        <f>IF($A451="","",IF($P451="","",IF(LEN($P451)-LEN(SUBSTITUTE($P451,",",""))+1&gt;SUMPRODUCT(ISNUMBER(SEARCH('Your rates'!$B$31:$B$36,$P451))*1),"Extra not on your list","")))</f>
        <v/>
      </c>
      <c r="I451" s="26">
        <f>IFERROR(TRIM(INDEX(Requests!$A451:$AN451,MATCH(Lists!$B$4,Requests!$A$1:$AN$1,0))&amp;""),"")</f>
        <v/>
      </c>
      <c r="J451" s="26">
        <f>IFERROR(TRIM(INDEX(Requests!$A451:$AN451,MATCH(Lists!$B$5,Requests!$A$1:$AN$1,0))&amp;""),"")</f>
        <v/>
      </c>
      <c r="K451" s="26">
        <f>IFERROR(TRIM(INDEX(Requests!$A451:$AN451,MATCH(Lists!$B$6,Requests!$A$1:$AN$1,0))&amp;""),"")</f>
        <v/>
      </c>
      <c r="L451" s="26">
        <f>IFERROR(TRIM(INDEX(Requests!$A451:$AN451,MATCH(Lists!$B$7,Requests!$A$1:$AN$1,0))&amp;""),"")</f>
        <v/>
      </c>
      <c r="M451" s="26">
        <f>IFERROR(TRIM(INDEX(Requests!$A451:$AN451,MATCH(Lists!$B$8,Requests!$A$1:$AN$1,0))&amp;""),"")</f>
        <v/>
      </c>
      <c r="N451" s="26">
        <f>IFERROR(TRIM(INDEX(Requests!$A451:$AN451,MATCH(Lists!$B$9,Requests!$A$1:$AN$1,0))&amp;""),"")</f>
        <v/>
      </c>
      <c r="O451" s="26">
        <f>IFERROR(TRIM(INDEX(Requests!$A451:$AN451,MATCH(Lists!$B$11,Requests!$A$1:$AN$1,0))&amp;""),"")</f>
        <v/>
      </c>
      <c r="P451" s="26">
        <f>IFERROR(TRIM(INDEX(Requests!$A451:$AN451,MATCH(Lists!$B$10,Requests!$A$1:$AN$1,0))&amp;""),"")</f>
        <v/>
      </c>
      <c r="Q451" s="29">
        <f>IF($A451="","",IFERROR(N(INDEX('Your rates'!$C$6:$C$11,MATCH($J451,'Your rates'!$B$6:$B$11,0))),0))</f>
        <v/>
      </c>
      <c r="R451" s="29">
        <f>IF($A451="","",IFERROR(N(INDEX('Your rates'!$C$12:$C$17,MATCH($K451,'Your rates'!$B$12:$B$17,0))),0))</f>
        <v/>
      </c>
      <c r="S451" s="30">
        <f>IF($A451="","",IFERROR(IF(INDEX('Your rates'!$C$18:$C$21,MATCH($M451,'Your rates'!$B$18:$B$21,0))&amp;""="",1,INDEX('Your rates'!$C$18:$C$21,MATCH($M451,'Your rates'!$B$18:$B$21,0))),1))</f>
        <v/>
      </c>
      <c r="T451" s="30">
        <f>IF($A451="","",IFERROR(IF(INDEX('Your rates'!$C$22:$C$25,MATCH($N451,'Your rates'!$B$22:$B$25,0))&amp;""="",1,INDEX('Your rates'!$C$22:$C$25,MATCH($N451,'Your rates'!$B$22:$B$25,0))),1))</f>
        <v/>
      </c>
      <c r="U451" s="30">
        <f>IF($A451="","",IFERROR(IF(INDEX('Your rates'!$C$26:$C$30,MATCH($O451,'Your rates'!$B$26:$B$30,0))&amp;""="",1,INDEX('Your rates'!$C$26:$C$30,MATCH($O451,'Your rates'!$B$26:$B$30,0))),1))</f>
        <v/>
      </c>
      <c r="V451" s="29">
        <f>IF($A451="","",SUMPRODUCT(ISNUMBER(SEARCH('Your rates'!$B$31:$B$36,$P451))*'Your rates'!$C$31:$C$36))</f>
        <v/>
      </c>
    </row>
    <row r="452">
      <c r="A452" s="26">
        <f>IFERROR(TRIM(INDEX(Requests!$A452:$AN452,MATCH(Lists!$B$2,Requests!$A$1:$AN$1,0))&amp;""),"")</f>
        <v/>
      </c>
      <c r="B452" s="26">
        <f>IFERROR(TRIM(INDEX(Requests!$A452:$AN452,MATCH(Lists!$B$3,Requests!$A$1:$AN$1,0))&amp;""),"")</f>
        <v/>
      </c>
      <c r="C452" s="27">
        <f>IF(OR($A452="",$J452="",$K452="",$M452="",$N452="",'Your rates'!$C$5=""),"",ROUND(MAX(N('Your rates'!$C$37),('Your rates'!$C$5+$Q452+$R452)*$S452*$T452*$U452+$V452),2))</f>
        <v/>
      </c>
      <c r="D452" s="27">
        <f>IF(OR($C452="",N('Your rates'!$C$38)=0),"",ROUND($C452*'Your rates'!$C$38,2))</f>
        <v/>
      </c>
      <c r="E452" s="28">
        <f>IF($A452="","",MID(IF($I452=Lists!$B$13,", office or commercial space","")&amp;IF($L452=Lists!$B$14,", size not sure","")&amp;IF($M452=Lists!$B$15,", not cleaned in a while",""),3,200))</f>
        <v/>
      </c>
      <c r="F452" s="28">
        <f>IF($A452="","",MID(IF($J452="",", bedrooms","")&amp;IF($K452="",", bathrooms","")&amp;IF($M452="",", condition","")&amp;IF($N452="",", which clean","")&amp;IF($O452="",", how often",""),3,200))</f>
        <v/>
      </c>
      <c r="G452" s="28">
        <f>IF($A452="","",MID(IF('Your rates'!$C$5="",", base price","")&amp;IF(AND($J452&lt;&gt;"",IFERROR(INDEX('Your rates'!$C$6:$C$11,MATCH($J452,'Your rates'!$B$6:$B$11,0))&amp;"","")=""),", bedrooms","")&amp;IF(AND($K452&lt;&gt;"",IFERROR(INDEX('Your rates'!$C$12:$C$17,MATCH($K452,'Your rates'!$B$12:$B$17,0))&amp;"","")=""),", bathrooms","")&amp;IF(AND($M452&lt;&gt;"",IFERROR(INDEX('Your rates'!$C$18:$C$21,MATCH($M452,'Your rates'!$B$18:$B$21,0))&amp;"","")=""),", condition","")&amp;IF(AND($N452&lt;&gt;"",IFERROR(INDEX('Your rates'!$C$22:$C$25,MATCH($N452,'Your rates'!$B$22:$B$25,0))&amp;"","")=""),", type of clean","")&amp;IF(AND($O452&lt;&gt;"",IFERROR(INDEX('Your rates'!$C$26:$C$30,MATCH($O452,'Your rates'!$B$26:$B$30,0))&amp;"","")=""),", how often",""),3,200))</f>
        <v/>
      </c>
      <c r="H452" s="28">
        <f>IF($A452="","",IF($P452="","",IF(LEN($P452)-LEN(SUBSTITUTE($P452,",",""))+1&gt;SUMPRODUCT(ISNUMBER(SEARCH('Your rates'!$B$31:$B$36,$P452))*1),"Extra not on your list","")))</f>
        <v/>
      </c>
      <c r="I452" s="26">
        <f>IFERROR(TRIM(INDEX(Requests!$A452:$AN452,MATCH(Lists!$B$4,Requests!$A$1:$AN$1,0))&amp;""),"")</f>
        <v/>
      </c>
      <c r="J452" s="26">
        <f>IFERROR(TRIM(INDEX(Requests!$A452:$AN452,MATCH(Lists!$B$5,Requests!$A$1:$AN$1,0))&amp;""),"")</f>
        <v/>
      </c>
      <c r="K452" s="26">
        <f>IFERROR(TRIM(INDEX(Requests!$A452:$AN452,MATCH(Lists!$B$6,Requests!$A$1:$AN$1,0))&amp;""),"")</f>
        <v/>
      </c>
      <c r="L452" s="26">
        <f>IFERROR(TRIM(INDEX(Requests!$A452:$AN452,MATCH(Lists!$B$7,Requests!$A$1:$AN$1,0))&amp;""),"")</f>
        <v/>
      </c>
      <c r="M452" s="26">
        <f>IFERROR(TRIM(INDEX(Requests!$A452:$AN452,MATCH(Lists!$B$8,Requests!$A$1:$AN$1,0))&amp;""),"")</f>
        <v/>
      </c>
      <c r="N452" s="26">
        <f>IFERROR(TRIM(INDEX(Requests!$A452:$AN452,MATCH(Lists!$B$9,Requests!$A$1:$AN$1,0))&amp;""),"")</f>
        <v/>
      </c>
      <c r="O452" s="26">
        <f>IFERROR(TRIM(INDEX(Requests!$A452:$AN452,MATCH(Lists!$B$11,Requests!$A$1:$AN$1,0))&amp;""),"")</f>
        <v/>
      </c>
      <c r="P452" s="26">
        <f>IFERROR(TRIM(INDEX(Requests!$A452:$AN452,MATCH(Lists!$B$10,Requests!$A$1:$AN$1,0))&amp;""),"")</f>
        <v/>
      </c>
      <c r="Q452" s="29">
        <f>IF($A452="","",IFERROR(N(INDEX('Your rates'!$C$6:$C$11,MATCH($J452,'Your rates'!$B$6:$B$11,0))),0))</f>
        <v/>
      </c>
      <c r="R452" s="29">
        <f>IF($A452="","",IFERROR(N(INDEX('Your rates'!$C$12:$C$17,MATCH($K452,'Your rates'!$B$12:$B$17,0))),0))</f>
        <v/>
      </c>
      <c r="S452" s="30">
        <f>IF($A452="","",IFERROR(IF(INDEX('Your rates'!$C$18:$C$21,MATCH($M452,'Your rates'!$B$18:$B$21,0))&amp;""="",1,INDEX('Your rates'!$C$18:$C$21,MATCH($M452,'Your rates'!$B$18:$B$21,0))),1))</f>
        <v/>
      </c>
      <c r="T452" s="30">
        <f>IF($A452="","",IFERROR(IF(INDEX('Your rates'!$C$22:$C$25,MATCH($N452,'Your rates'!$B$22:$B$25,0))&amp;""="",1,INDEX('Your rates'!$C$22:$C$25,MATCH($N452,'Your rates'!$B$22:$B$25,0))),1))</f>
        <v/>
      </c>
      <c r="U452" s="30">
        <f>IF($A452="","",IFERROR(IF(INDEX('Your rates'!$C$26:$C$30,MATCH($O452,'Your rates'!$B$26:$B$30,0))&amp;""="",1,INDEX('Your rates'!$C$26:$C$30,MATCH($O452,'Your rates'!$B$26:$B$30,0))),1))</f>
        <v/>
      </c>
      <c r="V452" s="29">
        <f>IF($A452="","",SUMPRODUCT(ISNUMBER(SEARCH('Your rates'!$B$31:$B$36,$P452))*'Your rates'!$C$31:$C$36))</f>
        <v/>
      </c>
    </row>
    <row r="453">
      <c r="A453" s="26">
        <f>IFERROR(TRIM(INDEX(Requests!$A453:$AN453,MATCH(Lists!$B$2,Requests!$A$1:$AN$1,0))&amp;""),"")</f>
        <v/>
      </c>
      <c r="B453" s="26">
        <f>IFERROR(TRIM(INDEX(Requests!$A453:$AN453,MATCH(Lists!$B$3,Requests!$A$1:$AN$1,0))&amp;""),"")</f>
        <v/>
      </c>
      <c r="C453" s="27">
        <f>IF(OR($A453="",$J453="",$K453="",$M453="",$N453="",'Your rates'!$C$5=""),"",ROUND(MAX(N('Your rates'!$C$37),('Your rates'!$C$5+$Q453+$R453)*$S453*$T453*$U453+$V453),2))</f>
        <v/>
      </c>
      <c r="D453" s="27">
        <f>IF(OR($C453="",N('Your rates'!$C$38)=0),"",ROUND($C453*'Your rates'!$C$38,2))</f>
        <v/>
      </c>
      <c r="E453" s="28">
        <f>IF($A453="","",MID(IF($I453=Lists!$B$13,", office or commercial space","")&amp;IF($L453=Lists!$B$14,", size not sure","")&amp;IF($M453=Lists!$B$15,", not cleaned in a while",""),3,200))</f>
        <v/>
      </c>
      <c r="F453" s="28">
        <f>IF($A453="","",MID(IF($J453="",", bedrooms","")&amp;IF($K453="",", bathrooms","")&amp;IF($M453="",", condition","")&amp;IF($N453="",", which clean","")&amp;IF($O453="",", how often",""),3,200))</f>
        <v/>
      </c>
      <c r="G453" s="28">
        <f>IF($A453="","",MID(IF('Your rates'!$C$5="",", base price","")&amp;IF(AND($J453&lt;&gt;"",IFERROR(INDEX('Your rates'!$C$6:$C$11,MATCH($J453,'Your rates'!$B$6:$B$11,0))&amp;"","")=""),", bedrooms","")&amp;IF(AND($K453&lt;&gt;"",IFERROR(INDEX('Your rates'!$C$12:$C$17,MATCH($K453,'Your rates'!$B$12:$B$17,0))&amp;"","")=""),", bathrooms","")&amp;IF(AND($M453&lt;&gt;"",IFERROR(INDEX('Your rates'!$C$18:$C$21,MATCH($M453,'Your rates'!$B$18:$B$21,0))&amp;"","")=""),", condition","")&amp;IF(AND($N453&lt;&gt;"",IFERROR(INDEX('Your rates'!$C$22:$C$25,MATCH($N453,'Your rates'!$B$22:$B$25,0))&amp;"","")=""),", type of clean","")&amp;IF(AND($O453&lt;&gt;"",IFERROR(INDEX('Your rates'!$C$26:$C$30,MATCH($O453,'Your rates'!$B$26:$B$30,0))&amp;"","")=""),", how often",""),3,200))</f>
        <v/>
      </c>
      <c r="H453" s="28">
        <f>IF($A453="","",IF($P453="","",IF(LEN($P453)-LEN(SUBSTITUTE($P453,",",""))+1&gt;SUMPRODUCT(ISNUMBER(SEARCH('Your rates'!$B$31:$B$36,$P453))*1),"Extra not on your list","")))</f>
        <v/>
      </c>
      <c r="I453" s="26">
        <f>IFERROR(TRIM(INDEX(Requests!$A453:$AN453,MATCH(Lists!$B$4,Requests!$A$1:$AN$1,0))&amp;""),"")</f>
        <v/>
      </c>
      <c r="J453" s="26">
        <f>IFERROR(TRIM(INDEX(Requests!$A453:$AN453,MATCH(Lists!$B$5,Requests!$A$1:$AN$1,0))&amp;""),"")</f>
        <v/>
      </c>
      <c r="K453" s="26">
        <f>IFERROR(TRIM(INDEX(Requests!$A453:$AN453,MATCH(Lists!$B$6,Requests!$A$1:$AN$1,0))&amp;""),"")</f>
        <v/>
      </c>
      <c r="L453" s="26">
        <f>IFERROR(TRIM(INDEX(Requests!$A453:$AN453,MATCH(Lists!$B$7,Requests!$A$1:$AN$1,0))&amp;""),"")</f>
        <v/>
      </c>
      <c r="M453" s="26">
        <f>IFERROR(TRIM(INDEX(Requests!$A453:$AN453,MATCH(Lists!$B$8,Requests!$A$1:$AN$1,0))&amp;""),"")</f>
        <v/>
      </c>
      <c r="N453" s="26">
        <f>IFERROR(TRIM(INDEX(Requests!$A453:$AN453,MATCH(Lists!$B$9,Requests!$A$1:$AN$1,0))&amp;""),"")</f>
        <v/>
      </c>
      <c r="O453" s="26">
        <f>IFERROR(TRIM(INDEX(Requests!$A453:$AN453,MATCH(Lists!$B$11,Requests!$A$1:$AN$1,0))&amp;""),"")</f>
        <v/>
      </c>
      <c r="P453" s="26">
        <f>IFERROR(TRIM(INDEX(Requests!$A453:$AN453,MATCH(Lists!$B$10,Requests!$A$1:$AN$1,0))&amp;""),"")</f>
        <v/>
      </c>
      <c r="Q453" s="29">
        <f>IF($A453="","",IFERROR(N(INDEX('Your rates'!$C$6:$C$11,MATCH($J453,'Your rates'!$B$6:$B$11,0))),0))</f>
        <v/>
      </c>
      <c r="R453" s="29">
        <f>IF($A453="","",IFERROR(N(INDEX('Your rates'!$C$12:$C$17,MATCH($K453,'Your rates'!$B$12:$B$17,0))),0))</f>
        <v/>
      </c>
      <c r="S453" s="30">
        <f>IF($A453="","",IFERROR(IF(INDEX('Your rates'!$C$18:$C$21,MATCH($M453,'Your rates'!$B$18:$B$21,0))&amp;""="",1,INDEX('Your rates'!$C$18:$C$21,MATCH($M453,'Your rates'!$B$18:$B$21,0))),1))</f>
        <v/>
      </c>
      <c r="T453" s="30">
        <f>IF($A453="","",IFERROR(IF(INDEX('Your rates'!$C$22:$C$25,MATCH($N453,'Your rates'!$B$22:$B$25,0))&amp;""="",1,INDEX('Your rates'!$C$22:$C$25,MATCH($N453,'Your rates'!$B$22:$B$25,0))),1))</f>
        <v/>
      </c>
      <c r="U453" s="30">
        <f>IF($A453="","",IFERROR(IF(INDEX('Your rates'!$C$26:$C$30,MATCH($O453,'Your rates'!$B$26:$B$30,0))&amp;""="",1,INDEX('Your rates'!$C$26:$C$30,MATCH($O453,'Your rates'!$B$26:$B$30,0))),1))</f>
        <v/>
      </c>
      <c r="V453" s="29">
        <f>IF($A453="","",SUMPRODUCT(ISNUMBER(SEARCH('Your rates'!$B$31:$B$36,$P453))*'Your rates'!$C$31:$C$36))</f>
        <v/>
      </c>
    </row>
    <row r="454">
      <c r="A454" s="26">
        <f>IFERROR(TRIM(INDEX(Requests!$A454:$AN454,MATCH(Lists!$B$2,Requests!$A$1:$AN$1,0))&amp;""),"")</f>
        <v/>
      </c>
      <c r="B454" s="26">
        <f>IFERROR(TRIM(INDEX(Requests!$A454:$AN454,MATCH(Lists!$B$3,Requests!$A$1:$AN$1,0))&amp;""),"")</f>
        <v/>
      </c>
      <c r="C454" s="27">
        <f>IF(OR($A454="",$J454="",$K454="",$M454="",$N454="",'Your rates'!$C$5=""),"",ROUND(MAX(N('Your rates'!$C$37),('Your rates'!$C$5+$Q454+$R454)*$S454*$T454*$U454+$V454),2))</f>
        <v/>
      </c>
      <c r="D454" s="27">
        <f>IF(OR($C454="",N('Your rates'!$C$38)=0),"",ROUND($C454*'Your rates'!$C$38,2))</f>
        <v/>
      </c>
      <c r="E454" s="28">
        <f>IF($A454="","",MID(IF($I454=Lists!$B$13,", office or commercial space","")&amp;IF($L454=Lists!$B$14,", size not sure","")&amp;IF($M454=Lists!$B$15,", not cleaned in a while",""),3,200))</f>
        <v/>
      </c>
      <c r="F454" s="28">
        <f>IF($A454="","",MID(IF($J454="",", bedrooms","")&amp;IF($K454="",", bathrooms","")&amp;IF($M454="",", condition","")&amp;IF($N454="",", which clean","")&amp;IF($O454="",", how often",""),3,200))</f>
        <v/>
      </c>
      <c r="G454" s="28">
        <f>IF($A454="","",MID(IF('Your rates'!$C$5="",", base price","")&amp;IF(AND($J454&lt;&gt;"",IFERROR(INDEX('Your rates'!$C$6:$C$11,MATCH($J454,'Your rates'!$B$6:$B$11,0))&amp;"","")=""),", bedrooms","")&amp;IF(AND($K454&lt;&gt;"",IFERROR(INDEX('Your rates'!$C$12:$C$17,MATCH($K454,'Your rates'!$B$12:$B$17,0))&amp;"","")=""),", bathrooms","")&amp;IF(AND($M454&lt;&gt;"",IFERROR(INDEX('Your rates'!$C$18:$C$21,MATCH($M454,'Your rates'!$B$18:$B$21,0))&amp;"","")=""),", condition","")&amp;IF(AND($N454&lt;&gt;"",IFERROR(INDEX('Your rates'!$C$22:$C$25,MATCH($N454,'Your rates'!$B$22:$B$25,0))&amp;"","")=""),", type of clean","")&amp;IF(AND($O454&lt;&gt;"",IFERROR(INDEX('Your rates'!$C$26:$C$30,MATCH($O454,'Your rates'!$B$26:$B$30,0))&amp;"","")=""),", how often",""),3,200))</f>
        <v/>
      </c>
      <c r="H454" s="28">
        <f>IF($A454="","",IF($P454="","",IF(LEN($P454)-LEN(SUBSTITUTE($P454,",",""))+1&gt;SUMPRODUCT(ISNUMBER(SEARCH('Your rates'!$B$31:$B$36,$P454))*1),"Extra not on your list","")))</f>
        <v/>
      </c>
      <c r="I454" s="26">
        <f>IFERROR(TRIM(INDEX(Requests!$A454:$AN454,MATCH(Lists!$B$4,Requests!$A$1:$AN$1,0))&amp;""),"")</f>
        <v/>
      </c>
      <c r="J454" s="26">
        <f>IFERROR(TRIM(INDEX(Requests!$A454:$AN454,MATCH(Lists!$B$5,Requests!$A$1:$AN$1,0))&amp;""),"")</f>
        <v/>
      </c>
      <c r="K454" s="26">
        <f>IFERROR(TRIM(INDEX(Requests!$A454:$AN454,MATCH(Lists!$B$6,Requests!$A$1:$AN$1,0))&amp;""),"")</f>
        <v/>
      </c>
      <c r="L454" s="26">
        <f>IFERROR(TRIM(INDEX(Requests!$A454:$AN454,MATCH(Lists!$B$7,Requests!$A$1:$AN$1,0))&amp;""),"")</f>
        <v/>
      </c>
      <c r="M454" s="26">
        <f>IFERROR(TRIM(INDEX(Requests!$A454:$AN454,MATCH(Lists!$B$8,Requests!$A$1:$AN$1,0))&amp;""),"")</f>
        <v/>
      </c>
      <c r="N454" s="26">
        <f>IFERROR(TRIM(INDEX(Requests!$A454:$AN454,MATCH(Lists!$B$9,Requests!$A$1:$AN$1,0))&amp;""),"")</f>
        <v/>
      </c>
      <c r="O454" s="26">
        <f>IFERROR(TRIM(INDEX(Requests!$A454:$AN454,MATCH(Lists!$B$11,Requests!$A$1:$AN$1,0))&amp;""),"")</f>
        <v/>
      </c>
      <c r="P454" s="26">
        <f>IFERROR(TRIM(INDEX(Requests!$A454:$AN454,MATCH(Lists!$B$10,Requests!$A$1:$AN$1,0))&amp;""),"")</f>
        <v/>
      </c>
      <c r="Q454" s="29">
        <f>IF($A454="","",IFERROR(N(INDEX('Your rates'!$C$6:$C$11,MATCH($J454,'Your rates'!$B$6:$B$11,0))),0))</f>
        <v/>
      </c>
      <c r="R454" s="29">
        <f>IF($A454="","",IFERROR(N(INDEX('Your rates'!$C$12:$C$17,MATCH($K454,'Your rates'!$B$12:$B$17,0))),0))</f>
        <v/>
      </c>
      <c r="S454" s="30">
        <f>IF($A454="","",IFERROR(IF(INDEX('Your rates'!$C$18:$C$21,MATCH($M454,'Your rates'!$B$18:$B$21,0))&amp;""="",1,INDEX('Your rates'!$C$18:$C$21,MATCH($M454,'Your rates'!$B$18:$B$21,0))),1))</f>
        <v/>
      </c>
      <c r="T454" s="30">
        <f>IF($A454="","",IFERROR(IF(INDEX('Your rates'!$C$22:$C$25,MATCH($N454,'Your rates'!$B$22:$B$25,0))&amp;""="",1,INDEX('Your rates'!$C$22:$C$25,MATCH($N454,'Your rates'!$B$22:$B$25,0))),1))</f>
        <v/>
      </c>
      <c r="U454" s="30">
        <f>IF($A454="","",IFERROR(IF(INDEX('Your rates'!$C$26:$C$30,MATCH($O454,'Your rates'!$B$26:$B$30,0))&amp;""="",1,INDEX('Your rates'!$C$26:$C$30,MATCH($O454,'Your rates'!$B$26:$B$30,0))),1))</f>
        <v/>
      </c>
      <c r="V454" s="29">
        <f>IF($A454="","",SUMPRODUCT(ISNUMBER(SEARCH('Your rates'!$B$31:$B$36,$P454))*'Your rates'!$C$31:$C$36))</f>
        <v/>
      </c>
    </row>
    <row r="455">
      <c r="A455" s="26">
        <f>IFERROR(TRIM(INDEX(Requests!$A455:$AN455,MATCH(Lists!$B$2,Requests!$A$1:$AN$1,0))&amp;""),"")</f>
        <v/>
      </c>
      <c r="B455" s="26">
        <f>IFERROR(TRIM(INDEX(Requests!$A455:$AN455,MATCH(Lists!$B$3,Requests!$A$1:$AN$1,0))&amp;""),"")</f>
        <v/>
      </c>
      <c r="C455" s="27">
        <f>IF(OR($A455="",$J455="",$K455="",$M455="",$N455="",'Your rates'!$C$5=""),"",ROUND(MAX(N('Your rates'!$C$37),('Your rates'!$C$5+$Q455+$R455)*$S455*$T455*$U455+$V455),2))</f>
        <v/>
      </c>
      <c r="D455" s="27">
        <f>IF(OR($C455="",N('Your rates'!$C$38)=0),"",ROUND($C455*'Your rates'!$C$38,2))</f>
        <v/>
      </c>
      <c r="E455" s="28">
        <f>IF($A455="","",MID(IF($I455=Lists!$B$13,", office or commercial space","")&amp;IF($L455=Lists!$B$14,", size not sure","")&amp;IF($M455=Lists!$B$15,", not cleaned in a while",""),3,200))</f>
        <v/>
      </c>
      <c r="F455" s="28">
        <f>IF($A455="","",MID(IF($J455="",", bedrooms","")&amp;IF($K455="",", bathrooms","")&amp;IF($M455="",", condition","")&amp;IF($N455="",", which clean","")&amp;IF($O455="",", how often",""),3,200))</f>
        <v/>
      </c>
      <c r="G455" s="28">
        <f>IF($A455="","",MID(IF('Your rates'!$C$5="",", base price","")&amp;IF(AND($J455&lt;&gt;"",IFERROR(INDEX('Your rates'!$C$6:$C$11,MATCH($J455,'Your rates'!$B$6:$B$11,0))&amp;"","")=""),", bedrooms","")&amp;IF(AND($K455&lt;&gt;"",IFERROR(INDEX('Your rates'!$C$12:$C$17,MATCH($K455,'Your rates'!$B$12:$B$17,0))&amp;"","")=""),", bathrooms","")&amp;IF(AND($M455&lt;&gt;"",IFERROR(INDEX('Your rates'!$C$18:$C$21,MATCH($M455,'Your rates'!$B$18:$B$21,0))&amp;"","")=""),", condition","")&amp;IF(AND($N455&lt;&gt;"",IFERROR(INDEX('Your rates'!$C$22:$C$25,MATCH($N455,'Your rates'!$B$22:$B$25,0))&amp;"","")=""),", type of clean","")&amp;IF(AND($O455&lt;&gt;"",IFERROR(INDEX('Your rates'!$C$26:$C$30,MATCH($O455,'Your rates'!$B$26:$B$30,0))&amp;"","")=""),", how often",""),3,200))</f>
        <v/>
      </c>
      <c r="H455" s="28">
        <f>IF($A455="","",IF($P455="","",IF(LEN($P455)-LEN(SUBSTITUTE($P455,",",""))+1&gt;SUMPRODUCT(ISNUMBER(SEARCH('Your rates'!$B$31:$B$36,$P455))*1),"Extra not on your list","")))</f>
        <v/>
      </c>
      <c r="I455" s="26">
        <f>IFERROR(TRIM(INDEX(Requests!$A455:$AN455,MATCH(Lists!$B$4,Requests!$A$1:$AN$1,0))&amp;""),"")</f>
        <v/>
      </c>
      <c r="J455" s="26">
        <f>IFERROR(TRIM(INDEX(Requests!$A455:$AN455,MATCH(Lists!$B$5,Requests!$A$1:$AN$1,0))&amp;""),"")</f>
        <v/>
      </c>
      <c r="K455" s="26">
        <f>IFERROR(TRIM(INDEX(Requests!$A455:$AN455,MATCH(Lists!$B$6,Requests!$A$1:$AN$1,0))&amp;""),"")</f>
        <v/>
      </c>
      <c r="L455" s="26">
        <f>IFERROR(TRIM(INDEX(Requests!$A455:$AN455,MATCH(Lists!$B$7,Requests!$A$1:$AN$1,0))&amp;""),"")</f>
        <v/>
      </c>
      <c r="M455" s="26">
        <f>IFERROR(TRIM(INDEX(Requests!$A455:$AN455,MATCH(Lists!$B$8,Requests!$A$1:$AN$1,0))&amp;""),"")</f>
        <v/>
      </c>
      <c r="N455" s="26">
        <f>IFERROR(TRIM(INDEX(Requests!$A455:$AN455,MATCH(Lists!$B$9,Requests!$A$1:$AN$1,0))&amp;""),"")</f>
        <v/>
      </c>
      <c r="O455" s="26">
        <f>IFERROR(TRIM(INDEX(Requests!$A455:$AN455,MATCH(Lists!$B$11,Requests!$A$1:$AN$1,0))&amp;""),"")</f>
        <v/>
      </c>
      <c r="P455" s="26">
        <f>IFERROR(TRIM(INDEX(Requests!$A455:$AN455,MATCH(Lists!$B$10,Requests!$A$1:$AN$1,0))&amp;""),"")</f>
        <v/>
      </c>
      <c r="Q455" s="29">
        <f>IF($A455="","",IFERROR(N(INDEX('Your rates'!$C$6:$C$11,MATCH($J455,'Your rates'!$B$6:$B$11,0))),0))</f>
        <v/>
      </c>
      <c r="R455" s="29">
        <f>IF($A455="","",IFERROR(N(INDEX('Your rates'!$C$12:$C$17,MATCH($K455,'Your rates'!$B$12:$B$17,0))),0))</f>
        <v/>
      </c>
      <c r="S455" s="30">
        <f>IF($A455="","",IFERROR(IF(INDEX('Your rates'!$C$18:$C$21,MATCH($M455,'Your rates'!$B$18:$B$21,0))&amp;""="",1,INDEX('Your rates'!$C$18:$C$21,MATCH($M455,'Your rates'!$B$18:$B$21,0))),1))</f>
        <v/>
      </c>
      <c r="T455" s="30">
        <f>IF($A455="","",IFERROR(IF(INDEX('Your rates'!$C$22:$C$25,MATCH($N455,'Your rates'!$B$22:$B$25,0))&amp;""="",1,INDEX('Your rates'!$C$22:$C$25,MATCH($N455,'Your rates'!$B$22:$B$25,0))),1))</f>
        <v/>
      </c>
      <c r="U455" s="30">
        <f>IF($A455="","",IFERROR(IF(INDEX('Your rates'!$C$26:$C$30,MATCH($O455,'Your rates'!$B$26:$B$30,0))&amp;""="",1,INDEX('Your rates'!$C$26:$C$30,MATCH($O455,'Your rates'!$B$26:$B$30,0))),1))</f>
        <v/>
      </c>
      <c r="V455" s="29">
        <f>IF($A455="","",SUMPRODUCT(ISNUMBER(SEARCH('Your rates'!$B$31:$B$36,$P455))*'Your rates'!$C$31:$C$36))</f>
        <v/>
      </c>
    </row>
    <row r="456">
      <c r="A456" s="26">
        <f>IFERROR(TRIM(INDEX(Requests!$A456:$AN456,MATCH(Lists!$B$2,Requests!$A$1:$AN$1,0))&amp;""),"")</f>
        <v/>
      </c>
      <c r="B456" s="26">
        <f>IFERROR(TRIM(INDEX(Requests!$A456:$AN456,MATCH(Lists!$B$3,Requests!$A$1:$AN$1,0))&amp;""),"")</f>
        <v/>
      </c>
      <c r="C456" s="27">
        <f>IF(OR($A456="",$J456="",$K456="",$M456="",$N456="",'Your rates'!$C$5=""),"",ROUND(MAX(N('Your rates'!$C$37),('Your rates'!$C$5+$Q456+$R456)*$S456*$T456*$U456+$V456),2))</f>
        <v/>
      </c>
      <c r="D456" s="27">
        <f>IF(OR($C456="",N('Your rates'!$C$38)=0),"",ROUND($C456*'Your rates'!$C$38,2))</f>
        <v/>
      </c>
      <c r="E456" s="28">
        <f>IF($A456="","",MID(IF($I456=Lists!$B$13,", office or commercial space","")&amp;IF($L456=Lists!$B$14,", size not sure","")&amp;IF($M456=Lists!$B$15,", not cleaned in a while",""),3,200))</f>
        <v/>
      </c>
      <c r="F456" s="28">
        <f>IF($A456="","",MID(IF($J456="",", bedrooms","")&amp;IF($K456="",", bathrooms","")&amp;IF($M456="",", condition","")&amp;IF($N456="",", which clean","")&amp;IF($O456="",", how often",""),3,200))</f>
        <v/>
      </c>
      <c r="G456" s="28">
        <f>IF($A456="","",MID(IF('Your rates'!$C$5="",", base price","")&amp;IF(AND($J456&lt;&gt;"",IFERROR(INDEX('Your rates'!$C$6:$C$11,MATCH($J456,'Your rates'!$B$6:$B$11,0))&amp;"","")=""),", bedrooms","")&amp;IF(AND($K456&lt;&gt;"",IFERROR(INDEX('Your rates'!$C$12:$C$17,MATCH($K456,'Your rates'!$B$12:$B$17,0))&amp;"","")=""),", bathrooms","")&amp;IF(AND($M456&lt;&gt;"",IFERROR(INDEX('Your rates'!$C$18:$C$21,MATCH($M456,'Your rates'!$B$18:$B$21,0))&amp;"","")=""),", condition","")&amp;IF(AND($N456&lt;&gt;"",IFERROR(INDEX('Your rates'!$C$22:$C$25,MATCH($N456,'Your rates'!$B$22:$B$25,0))&amp;"","")=""),", type of clean","")&amp;IF(AND($O456&lt;&gt;"",IFERROR(INDEX('Your rates'!$C$26:$C$30,MATCH($O456,'Your rates'!$B$26:$B$30,0))&amp;"","")=""),", how often",""),3,200))</f>
        <v/>
      </c>
      <c r="H456" s="28">
        <f>IF($A456="","",IF($P456="","",IF(LEN($P456)-LEN(SUBSTITUTE($P456,",",""))+1&gt;SUMPRODUCT(ISNUMBER(SEARCH('Your rates'!$B$31:$B$36,$P456))*1),"Extra not on your list","")))</f>
        <v/>
      </c>
      <c r="I456" s="26">
        <f>IFERROR(TRIM(INDEX(Requests!$A456:$AN456,MATCH(Lists!$B$4,Requests!$A$1:$AN$1,0))&amp;""),"")</f>
        <v/>
      </c>
      <c r="J456" s="26">
        <f>IFERROR(TRIM(INDEX(Requests!$A456:$AN456,MATCH(Lists!$B$5,Requests!$A$1:$AN$1,0))&amp;""),"")</f>
        <v/>
      </c>
      <c r="K456" s="26">
        <f>IFERROR(TRIM(INDEX(Requests!$A456:$AN456,MATCH(Lists!$B$6,Requests!$A$1:$AN$1,0))&amp;""),"")</f>
        <v/>
      </c>
      <c r="L456" s="26">
        <f>IFERROR(TRIM(INDEX(Requests!$A456:$AN456,MATCH(Lists!$B$7,Requests!$A$1:$AN$1,0))&amp;""),"")</f>
        <v/>
      </c>
      <c r="M456" s="26">
        <f>IFERROR(TRIM(INDEX(Requests!$A456:$AN456,MATCH(Lists!$B$8,Requests!$A$1:$AN$1,0))&amp;""),"")</f>
        <v/>
      </c>
      <c r="N456" s="26">
        <f>IFERROR(TRIM(INDEX(Requests!$A456:$AN456,MATCH(Lists!$B$9,Requests!$A$1:$AN$1,0))&amp;""),"")</f>
        <v/>
      </c>
      <c r="O456" s="26">
        <f>IFERROR(TRIM(INDEX(Requests!$A456:$AN456,MATCH(Lists!$B$11,Requests!$A$1:$AN$1,0))&amp;""),"")</f>
        <v/>
      </c>
      <c r="P456" s="26">
        <f>IFERROR(TRIM(INDEX(Requests!$A456:$AN456,MATCH(Lists!$B$10,Requests!$A$1:$AN$1,0))&amp;""),"")</f>
        <v/>
      </c>
      <c r="Q456" s="29">
        <f>IF($A456="","",IFERROR(N(INDEX('Your rates'!$C$6:$C$11,MATCH($J456,'Your rates'!$B$6:$B$11,0))),0))</f>
        <v/>
      </c>
      <c r="R456" s="29">
        <f>IF($A456="","",IFERROR(N(INDEX('Your rates'!$C$12:$C$17,MATCH($K456,'Your rates'!$B$12:$B$17,0))),0))</f>
        <v/>
      </c>
      <c r="S456" s="30">
        <f>IF($A456="","",IFERROR(IF(INDEX('Your rates'!$C$18:$C$21,MATCH($M456,'Your rates'!$B$18:$B$21,0))&amp;""="",1,INDEX('Your rates'!$C$18:$C$21,MATCH($M456,'Your rates'!$B$18:$B$21,0))),1))</f>
        <v/>
      </c>
      <c r="T456" s="30">
        <f>IF($A456="","",IFERROR(IF(INDEX('Your rates'!$C$22:$C$25,MATCH($N456,'Your rates'!$B$22:$B$25,0))&amp;""="",1,INDEX('Your rates'!$C$22:$C$25,MATCH($N456,'Your rates'!$B$22:$B$25,0))),1))</f>
        <v/>
      </c>
      <c r="U456" s="30">
        <f>IF($A456="","",IFERROR(IF(INDEX('Your rates'!$C$26:$C$30,MATCH($O456,'Your rates'!$B$26:$B$30,0))&amp;""="",1,INDEX('Your rates'!$C$26:$C$30,MATCH($O456,'Your rates'!$B$26:$B$30,0))),1))</f>
        <v/>
      </c>
      <c r="V456" s="29">
        <f>IF($A456="","",SUMPRODUCT(ISNUMBER(SEARCH('Your rates'!$B$31:$B$36,$P456))*'Your rates'!$C$31:$C$36))</f>
        <v/>
      </c>
    </row>
    <row r="457">
      <c r="A457" s="26">
        <f>IFERROR(TRIM(INDEX(Requests!$A457:$AN457,MATCH(Lists!$B$2,Requests!$A$1:$AN$1,0))&amp;""),"")</f>
        <v/>
      </c>
      <c r="B457" s="26">
        <f>IFERROR(TRIM(INDEX(Requests!$A457:$AN457,MATCH(Lists!$B$3,Requests!$A$1:$AN$1,0))&amp;""),"")</f>
        <v/>
      </c>
      <c r="C457" s="27">
        <f>IF(OR($A457="",$J457="",$K457="",$M457="",$N457="",'Your rates'!$C$5=""),"",ROUND(MAX(N('Your rates'!$C$37),('Your rates'!$C$5+$Q457+$R457)*$S457*$T457*$U457+$V457),2))</f>
        <v/>
      </c>
      <c r="D457" s="27">
        <f>IF(OR($C457="",N('Your rates'!$C$38)=0),"",ROUND($C457*'Your rates'!$C$38,2))</f>
        <v/>
      </c>
      <c r="E457" s="28">
        <f>IF($A457="","",MID(IF($I457=Lists!$B$13,", office or commercial space","")&amp;IF($L457=Lists!$B$14,", size not sure","")&amp;IF($M457=Lists!$B$15,", not cleaned in a while",""),3,200))</f>
        <v/>
      </c>
      <c r="F457" s="28">
        <f>IF($A457="","",MID(IF($J457="",", bedrooms","")&amp;IF($K457="",", bathrooms","")&amp;IF($M457="",", condition","")&amp;IF($N457="",", which clean","")&amp;IF($O457="",", how often",""),3,200))</f>
        <v/>
      </c>
      <c r="G457" s="28">
        <f>IF($A457="","",MID(IF('Your rates'!$C$5="",", base price","")&amp;IF(AND($J457&lt;&gt;"",IFERROR(INDEX('Your rates'!$C$6:$C$11,MATCH($J457,'Your rates'!$B$6:$B$11,0))&amp;"","")=""),", bedrooms","")&amp;IF(AND($K457&lt;&gt;"",IFERROR(INDEX('Your rates'!$C$12:$C$17,MATCH($K457,'Your rates'!$B$12:$B$17,0))&amp;"","")=""),", bathrooms","")&amp;IF(AND($M457&lt;&gt;"",IFERROR(INDEX('Your rates'!$C$18:$C$21,MATCH($M457,'Your rates'!$B$18:$B$21,0))&amp;"","")=""),", condition","")&amp;IF(AND($N457&lt;&gt;"",IFERROR(INDEX('Your rates'!$C$22:$C$25,MATCH($N457,'Your rates'!$B$22:$B$25,0))&amp;"","")=""),", type of clean","")&amp;IF(AND($O457&lt;&gt;"",IFERROR(INDEX('Your rates'!$C$26:$C$30,MATCH($O457,'Your rates'!$B$26:$B$30,0))&amp;"","")=""),", how often",""),3,200))</f>
        <v/>
      </c>
      <c r="H457" s="28">
        <f>IF($A457="","",IF($P457="","",IF(LEN($P457)-LEN(SUBSTITUTE($P457,",",""))+1&gt;SUMPRODUCT(ISNUMBER(SEARCH('Your rates'!$B$31:$B$36,$P457))*1),"Extra not on your list","")))</f>
        <v/>
      </c>
      <c r="I457" s="26">
        <f>IFERROR(TRIM(INDEX(Requests!$A457:$AN457,MATCH(Lists!$B$4,Requests!$A$1:$AN$1,0))&amp;""),"")</f>
        <v/>
      </c>
      <c r="J457" s="26">
        <f>IFERROR(TRIM(INDEX(Requests!$A457:$AN457,MATCH(Lists!$B$5,Requests!$A$1:$AN$1,0))&amp;""),"")</f>
        <v/>
      </c>
      <c r="K457" s="26">
        <f>IFERROR(TRIM(INDEX(Requests!$A457:$AN457,MATCH(Lists!$B$6,Requests!$A$1:$AN$1,0))&amp;""),"")</f>
        <v/>
      </c>
      <c r="L457" s="26">
        <f>IFERROR(TRIM(INDEX(Requests!$A457:$AN457,MATCH(Lists!$B$7,Requests!$A$1:$AN$1,0))&amp;""),"")</f>
        <v/>
      </c>
      <c r="M457" s="26">
        <f>IFERROR(TRIM(INDEX(Requests!$A457:$AN457,MATCH(Lists!$B$8,Requests!$A$1:$AN$1,0))&amp;""),"")</f>
        <v/>
      </c>
      <c r="N457" s="26">
        <f>IFERROR(TRIM(INDEX(Requests!$A457:$AN457,MATCH(Lists!$B$9,Requests!$A$1:$AN$1,0))&amp;""),"")</f>
        <v/>
      </c>
      <c r="O457" s="26">
        <f>IFERROR(TRIM(INDEX(Requests!$A457:$AN457,MATCH(Lists!$B$11,Requests!$A$1:$AN$1,0))&amp;""),"")</f>
        <v/>
      </c>
      <c r="P457" s="26">
        <f>IFERROR(TRIM(INDEX(Requests!$A457:$AN457,MATCH(Lists!$B$10,Requests!$A$1:$AN$1,0))&amp;""),"")</f>
        <v/>
      </c>
      <c r="Q457" s="29">
        <f>IF($A457="","",IFERROR(N(INDEX('Your rates'!$C$6:$C$11,MATCH($J457,'Your rates'!$B$6:$B$11,0))),0))</f>
        <v/>
      </c>
      <c r="R457" s="29">
        <f>IF($A457="","",IFERROR(N(INDEX('Your rates'!$C$12:$C$17,MATCH($K457,'Your rates'!$B$12:$B$17,0))),0))</f>
        <v/>
      </c>
      <c r="S457" s="30">
        <f>IF($A457="","",IFERROR(IF(INDEX('Your rates'!$C$18:$C$21,MATCH($M457,'Your rates'!$B$18:$B$21,0))&amp;""="",1,INDEX('Your rates'!$C$18:$C$21,MATCH($M457,'Your rates'!$B$18:$B$21,0))),1))</f>
        <v/>
      </c>
      <c r="T457" s="30">
        <f>IF($A457="","",IFERROR(IF(INDEX('Your rates'!$C$22:$C$25,MATCH($N457,'Your rates'!$B$22:$B$25,0))&amp;""="",1,INDEX('Your rates'!$C$22:$C$25,MATCH($N457,'Your rates'!$B$22:$B$25,0))),1))</f>
        <v/>
      </c>
      <c r="U457" s="30">
        <f>IF($A457="","",IFERROR(IF(INDEX('Your rates'!$C$26:$C$30,MATCH($O457,'Your rates'!$B$26:$B$30,0))&amp;""="",1,INDEX('Your rates'!$C$26:$C$30,MATCH($O457,'Your rates'!$B$26:$B$30,0))),1))</f>
        <v/>
      </c>
      <c r="V457" s="29">
        <f>IF($A457="","",SUMPRODUCT(ISNUMBER(SEARCH('Your rates'!$B$31:$B$36,$P457))*'Your rates'!$C$31:$C$36))</f>
        <v/>
      </c>
    </row>
    <row r="458">
      <c r="A458" s="26">
        <f>IFERROR(TRIM(INDEX(Requests!$A458:$AN458,MATCH(Lists!$B$2,Requests!$A$1:$AN$1,0))&amp;""),"")</f>
        <v/>
      </c>
      <c r="B458" s="26">
        <f>IFERROR(TRIM(INDEX(Requests!$A458:$AN458,MATCH(Lists!$B$3,Requests!$A$1:$AN$1,0))&amp;""),"")</f>
        <v/>
      </c>
      <c r="C458" s="27">
        <f>IF(OR($A458="",$J458="",$K458="",$M458="",$N458="",'Your rates'!$C$5=""),"",ROUND(MAX(N('Your rates'!$C$37),('Your rates'!$C$5+$Q458+$R458)*$S458*$T458*$U458+$V458),2))</f>
        <v/>
      </c>
      <c r="D458" s="27">
        <f>IF(OR($C458="",N('Your rates'!$C$38)=0),"",ROUND($C458*'Your rates'!$C$38,2))</f>
        <v/>
      </c>
      <c r="E458" s="28">
        <f>IF($A458="","",MID(IF($I458=Lists!$B$13,", office or commercial space","")&amp;IF($L458=Lists!$B$14,", size not sure","")&amp;IF($M458=Lists!$B$15,", not cleaned in a while",""),3,200))</f>
        <v/>
      </c>
      <c r="F458" s="28">
        <f>IF($A458="","",MID(IF($J458="",", bedrooms","")&amp;IF($K458="",", bathrooms","")&amp;IF($M458="",", condition","")&amp;IF($N458="",", which clean","")&amp;IF($O458="",", how often",""),3,200))</f>
        <v/>
      </c>
      <c r="G458" s="28">
        <f>IF($A458="","",MID(IF('Your rates'!$C$5="",", base price","")&amp;IF(AND($J458&lt;&gt;"",IFERROR(INDEX('Your rates'!$C$6:$C$11,MATCH($J458,'Your rates'!$B$6:$B$11,0))&amp;"","")=""),", bedrooms","")&amp;IF(AND($K458&lt;&gt;"",IFERROR(INDEX('Your rates'!$C$12:$C$17,MATCH($K458,'Your rates'!$B$12:$B$17,0))&amp;"","")=""),", bathrooms","")&amp;IF(AND($M458&lt;&gt;"",IFERROR(INDEX('Your rates'!$C$18:$C$21,MATCH($M458,'Your rates'!$B$18:$B$21,0))&amp;"","")=""),", condition","")&amp;IF(AND($N458&lt;&gt;"",IFERROR(INDEX('Your rates'!$C$22:$C$25,MATCH($N458,'Your rates'!$B$22:$B$25,0))&amp;"","")=""),", type of clean","")&amp;IF(AND($O458&lt;&gt;"",IFERROR(INDEX('Your rates'!$C$26:$C$30,MATCH($O458,'Your rates'!$B$26:$B$30,0))&amp;"","")=""),", how often",""),3,200))</f>
        <v/>
      </c>
      <c r="H458" s="28">
        <f>IF($A458="","",IF($P458="","",IF(LEN($P458)-LEN(SUBSTITUTE($P458,",",""))+1&gt;SUMPRODUCT(ISNUMBER(SEARCH('Your rates'!$B$31:$B$36,$P458))*1),"Extra not on your list","")))</f>
        <v/>
      </c>
      <c r="I458" s="26">
        <f>IFERROR(TRIM(INDEX(Requests!$A458:$AN458,MATCH(Lists!$B$4,Requests!$A$1:$AN$1,0))&amp;""),"")</f>
        <v/>
      </c>
      <c r="J458" s="26">
        <f>IFERROR(TRIM(INDEX(Requests!$A458:$AN458,MATCH(Lists!$B$5,Requests!$A$1:$AN$1,0))&amp;""),"")</f>
        <v/>
      </c>
      <c r="K458" s="26">
        <f>IFERROR(TRIM(INDEX(Requests!$A458:$AN458,MATCH(Lists!$B$6,Requests!$A$1:$AN$1,0))&amp;""),"")</f>
        <v/>
      </c>
      <c r="L458" s="26">
        <f>IFERROR(TRIM(INDEX(Requests!$A458:$AN458,MATCH(Lists!$B$7,Requests!$A$1:$AN$1,0))&amp;""),"")</f>
        <v/>
      </c>
      <c r="M458" s="26">
        <f>IFERROR(TRIM(INDEX(Requests!$A458:$AN458,MATCH(Lists!$B$8,Requests!$A$1:$AN$1,0))&amp;""),"")</f>
        <v/>
      </c>
      <c r="N458" s="26">
        <f>IFERROR(TRIM(INDEX(Requests!$A458:$AN458,MATCH(Lists!$B$9,Requests!$A$1:$AN$1,0))&amp;""),"")</f>
        <v/>
      </c>
      <c r="O458" s="26">
        <f>IFERROR(TRIM(INDEX(Requests!$A458:$AN458,MATCH(Lists!$B$11,Requests!$A$1:$AN$1,0))&amp;""),"")</f>
        <v/>
      </c>
      <c r="P458" s="26">
        <f>IFERROR(TRIM(INDEX(Requests!$A458:$AN458,MATCH(Lists!$B$10,Requests!$A$1:$AN$1,0))&amp;""),"")</f>
        <v/>
      </c>
      <c r="Q458" s="29">
        <f>IF($A458="","",IFERROR(N(INDEX('Your rates'!$C$6:$C$11,MATCH($J458,'Your rates'!$B$6:$B$11,0))),0))</f>
        <v/>
      </c>
      <c r="R458" s="29">
        <f>IF($A458="","",IFERROR(N(INDEX('Your rates'!$C$12:$C$17,MATCH($K458,'Your rates'!$B$12:$B$17,0))),0))</f>
        <v/>
      </c>
      <c r="S458" s="30">
        <f>IF($A458="","",IFERROR(IF(INDEX('Your rates'!$C$18:$C$21,MATCH($M458,'Your rates'!$B$18:$B$21,0))&amp;""="",1,INDEX('Your rates'!$C$18:$C$21,MATCH($M458,'Your rates'!$B$18:$B$21,0))),1))</f>
        <v/>
      </c>
      <c r="T458" s="30">
        <f>IF($A458="","",IFERROR(IF(INDEX('Your rates'!$C$22:$C$25,MATCH($N458,'Your rates'!$B$22:$B$25,0))&amp;""="",1,INDEX('Your rates'!$C$22:$C$25,MATCH($N458,'Your rates'!$B$22:$B$25,0))),1))</f>
        <v/>
      </c>
      <c r="U458" s="30">
        <f>IF($A458="","",IFERROR(IF(INDEX('Your rates'!$C$26:$C$30,MATCH($O458,'Your rates'!$B$26:$B$30,0))&amp;""="",1,INDEX('Your rates'!$C$26:$C$30,MATCH($O458,'Your rates'!$B$26:$B$30,0))),1))</f>
        <v/>
      </c>
      <c r="V458" s="29">
        <f>IF($A458="","",SUMPRODUCT(ISNUMBER(SEARCH('Your rates'!$B$31:$B$36,$P458))*'Your rates'!$C$31:$C$36))</f>
        <v/>
      </c>
    </row>
    <row r="459">
      <c r="A459" s="26">
        <f>IFERROR(TRIM(INDEX(Requests!$A459:$AN459,MATCH(Lists!$B$2,Requests!$A$1:$AN$1,0))&amp;""),"")</f>
        <v/>
      </c>
      <c r="B459" s="26">
        <f>IFERROR(TRIM(INDEX(Requests!$A459:$AN459,MATCH(Lists!$B$3,Requests!$A$1:$AN$1,0))&amp;""),"")</f>
        <v/>
      </c>
      <c r="C459" s="27">
        <f>IF(OR($A459="",$J459="",$K459="",$M459="",$N459="",'Your rates'!$C$5=""),"",ROUND(MAX(N('Your rates'!$C$37),('Your rates'!$C$5+$Q459+$R459)*$S459*$T459*$U459+$V459),2))</f>
        <v/>
      </c>
      <c r="D459" s="27">
        <f>IF(OR($C459="",N('Your rates'!$C$38)=0),"",ROUND($C459*'Your rates'!$C$38,2))</f>
        <v/>
      </c>
      <c r="E459" s="28">
        <f>IF($A459="","",MID(IF($I459=Lists!$B$13,", office or commercial space","")&amp;IF($L459=Lists!$B$14,", size not sure","")&amp;IF($M459=Lists!$B$15,", not cleaned in a while",""),3,200))</f>
        <v/>
      </c>
      <c r="F459" s="28">
        <f>IF($A459="","",MID(IF($J459="",", bedrooms","")&amp;IF($K459="",", bathrooms","")&amp;IF($M459="",", condition","")&amp;IF($N459="",", which clean","")&amp;IF($O459="",", how often",""),3,200))</f>
        <v/>
      </c>
      <c r="G459" s="28">
        <f>IF($A459="","",MID(IF('Your rates'!$C$5="",", base price","")&amp;IF(AND($J459&lt;&gt;"",IFERROR(INDEX('Your rates'!$C$6:$C$11,MATCH($J459,'Your rates'!$B$6:$B$11,0))&amp;"","")=""),", bedrooms","")&amp;IF(AND($K459&lt;&gt;"",IFERROR(INDEX('Your rates'!$C$12:$C$17,MATCH($K459,'Your rates'!$B$12:$B$17,0))&amp;"","")=""),", bathrooms","")&amp;IF(AND($M459&lt;&gt;"",IFERROR(INDEX('Your rates'!$C$18:$C$21,MATCH($M459,'Your rates'!$B$18:$B$21,0))&amp;"","")=""),", condition","")&amp;IF(AND($N459&lt;&gt;"",IFERROR(INDEX('Your rates'!$C$22:$C$25,MATCH($N459,'Your rates'!$B$22:$B$25,0))&amp;"","")=""),", type of clean","")&amp;IF(AND($O459&lt;&gt;"",IFERROR(INDEX('Your rates'!$C$26:$C$30,MATCH($O459,'Your rates'!$B$26:$B$30,0))&amp;"","")=""),", how often",""),3,200))</f>
        <v/>
      </c>
      <c r="H459" s="28">
        <f>IF($A459="","",IF($P459="","",IF(LEN($P459)-LEN(SUBSTITUTE($P459,",",""))+1&gt;SUMPRODUCT(ISNUMBER(SEARCH('Your rates'!$B$31:$B$36,$P459))*1),"Extra not on your list","")))</f>
        <v/>
      </c>
      <c r="I459" s="26">
        <f>IFERROR(TRIM(INDEX(Requests!$A459:$AN459,MATCH(Lists!$B$4,Requests!$A$1:$AN$1,0))&amp;""),"")</f>
        <v/>
      </c>
      <c r="J459" s="26">
        <f>IFERROR(TRIM(INDEX(Requests!$A459:$AN459,MATCH(Lists!$B$5,Requests!$A$1:$AN$1,0))&amp;""),"")</f>
        <v/>
      </c>
      <c r="K459" s="26">
        <f>IFERROR(TRIM(INDEX(Requests!$A459:$AN459,MATCH(Lists!$B$6,Requests!$A$1:$AN$1,0))&amp;""),"")</f>
        <v/>
      </c>
      <c r="L459" s="26">
        <f>IFERROR(TRIM(INDEX(Requests!$A459:$AN459,MATCH(Lists!$B$7,Requests!$A$1:$AN$1,0))&amp;""),"")</f>
        <v/>
      </c>
      <c r="M459" s="26">
        <f>IFERROR(TRIM(INDEX(Requests!$A459:$AN459,MATCH(Lists!$B$8,Requests!$A$1:$AN$1,0))&amp;""),"")</f>
        <v/>
      </c>
      <c r="N459" s="26">
        <f>IFERROR(TRIM(INDEX(Requests!$A459:$AN459,MATCH(Lists!$B$9,Requests!$A$1:$AN$1,0))&amp;""),"")</f>
        <v/>
      </c>
      <c r="O459" s="26">
        <f>IFERROR(TRIM(INDEX(Requests!$A459:$AN459,MATCH(Lists!$B$11,Requests!$A$1:$AN$1,0))&amp;""),"")</f>
        <v/>
      </c>
      <c r="P459" s="26">
        <f>IFERROR(TRIM(INDEX(Requests!$A459:$AN459,MATCH(Lists!$B$10,Requests!$A$1:$AN$1,0))&amp;""),"")</f>
        <v/>
      </c>
      <c r="Q459" s="29">
        <f>IF($A459="","",IFERROR(N(INDEX('Your rates'!$C$6:$C$11,MATCH($J459,'Your rates'!$B$6:$B$11,0))),0))</f>
        <v/>
      </c>
      <c r="R459" s="29">
        <f>IF($A459="","",IFERROR(N(INDEX('Your rates'!$C$12:$C$17,MATCH($K459,'Your rates'!$B$12:$B$17,0))),0))</f>
        <v/>
      </c>
      <c r="S459" s="30">
        <f>IF($A459="","",IFERROR(IF(INDEX('Your rates'!$C$18:$C$21,MATCH($M459,'Your rates'!$B$18:$B$21,0))&amp;""="",1,INDEX('Your rates'!$C$18:$C$21,MATCH($M459,'Your rates'!$B$18:$B$21,0))),1))</f>
        <v/>
      </c>
      <c r="T459" s="30">
        <f>IF($A459="","",IFERROR(IF(INDEX('Your rates'!$C$22:$C$25,MATCH($N459,'Your rates'!$B$22:$B$25,0))&amp;""="",1,INDEX('Your rates'!$C$22:$C$25,MATCH($N459,'Your rates'!$B$22:$B$25,0))),1))</f>
        <v/>
      </c>
      <c r="U459" s="30">
        <f>IF($A459="","",IFERROR(IF(INDEX('Your rates'!$C$26:$C$30,MATCH($O459,'Your rates'!$B$26:$B$30,0))&amp;""="",1,INDEX('Your rates'!$C$26:$C$30,MATCH($O459,'Your rates'!$B$26:$B$30,0))),1))</f>
        <v/>
      </c>
      <c r="V459" s="29">
        <f>IF($A459="","",SUMPRODUCT(ISNUMBER(SEARCH('Your rates'!$B$31:$B$36,$P459))*'Your rates'!$C$31:$C$36))</f>
        <v/>
      </c>
    </row>
    <row r="460">
      <c r="A460" s="26">
        <f>IFERROR(TRIM(INDEX(Requests!$A460:$AN460,MATCH(Lists!$B$2,Requests!$A$1:$AN$1,0))&amp;""),"")</f>
        <v/>
      </c>
      <c r="B460" s="26">
        <f>IFERROR(TRIM(INDEX(Requests!$A460:$AN460,MATCH(Lists!$B$3,Requests!$A$1:$AN$1,0))&amp;""),"")</f>
        <v/>
      </c>
      <c r="C460" s="27">
        <f>IF(OR($A460="",$J460="",$K460="",$M460="",$N460="",'Your rates'!$C$5=""),"",ROUND(MAX(N('Your rates'!$C$37),('Your rates'!$C$5+$Q460+$R460)*$S460*$T460*$U460+$V460),2))</f>
        <v/>
      </c>
      <c r="D460" s="27">
        <f>IF(OR($C460="",N('Your rates'!$C$38)=0),"",ROUND($C460*'Your rates'!$C$38,2))</f>
        <v/>
      </c>
      <c r="E460" s="28">
        <f>IF($A460="","",MID(IF($I460=Lists!$B$13,", office or commercial space","")&amp;IF($L460=Lists!$B$14,", size not sure","")&amp;IF($M460=Lists!$B$15,", not cleaned in a while",""),3,200))</f>
        <v/>
      </c>
      <c r="F460" s="28">
        <f>IF($A460="","",MID(IF($J460="",", bedrooms","")&amp;IF($K460="",", bathrooms","")&amp;IF($M460="",", condition","")&amp;IF($N460="",", which clean","")&amp;IF($O460="",", how often",""),3,200))</f>
        <v/>
      </c>
      <c r="G460" s="28">
        <f>IF($A460="","",MID(IF('Your rates'!$C$5="",", base price","")&amp;IF(AND($J460&lt;&gt;"",IFERROR(INDEX('Your rates'!$C$6:$C$11,MATCH($J460,'Your rates'!$B$6:$B$11,0))&amp;"","")=""),", bedrooms","")&amp;IF(AND($K460&lt;&gt;"",IFERROR(INDEX('Your rates'!$C$12:$C$17,MATCH($K460,'Your rates'!$B$12:$B$17,0))&amp;"","")=""),", bathrooms","")&amp;IF(AND($M460&lt;&gt;"",IFERROR(INDEX('Your rates'!$C$18:$C$21,MATCH($M460,'Your rates'!$B$18:$B$21,0))&amp;"","")=""),", condition","")&amp;IF(AND($N460&lt;&gt;"",IFERROR(INDEX('Your rates'!$C$22:$C$25,MATCH($N460,'Your rates'!$B$22:$B$25,0))&amp;"","")=""),", type of clean","")&amp;IF(AND($O460&lt;&gt;"",IFERROR(INDEX('Your rates'!$C$26:$C$30,MATCH($O460,'Your rates'!$B$26:$B$30,0))&amp;"","")=""),", how often",""),3,200))</f>
        <v/>
      </c>
      <c r="H460" s="28">
        <f>IF($A460="","",IF($P460="","",IF(LEN($P460)-LEN(SUBSTITUTE($P460,",",""))+1&gt;SUMPRODUCT(ISNUMBER(SEARCH('Your rates'!$B$31:$B$36,$P460))*1),"Extra not on your list","")))</f>
        <v/>
      </c>
      <c r="I460" s="26">
        <f>IFERROR(TRIM(INDEX(Requests!$A460:$AN460,MATCH(Lists!$B$4,Requests!$A$1:$AN$1,0))&amp;""),"")</f>
        <v/>
      </c>
      <c r="J460" s="26">
        <f>IFERROR(TRIM(INDEX(Requests!$A460:$AN460,MATCH(Lists!$B$5,Requests!$A$1:$AN$1,0))&amp;""),"")</f>
        <v/>
      </c>
      <c r="K460" s="26">
        <f>IFERROR(TRIM(INDEX(Requests!$A460:$AN460,MATCH(Lists!$B$6,Requests!$A$1:$AN$1,0))&amp;""),"")</f>
        <v/>
      </c>
      <c r="L460" s="26">
        <f>IFERROR(TRIM(INDEX(Requests!$A460:$AN460,MATCH(Lists!$B$7,Requests!$A$1:$AN$1,0))&amp;""),"")</f>
        <v/>
      </c>
      <c r="M460" s="26">
        <f>IFERROR(TRIM(INDEX(Requests!$A460:$AN460,MATCH(Lists!$B$8,Requests!$A$1:$AN$1,0))&amp;""),"")</f>
        <v/>
      </c>
      <c r="N460" s="26">
        <f>IFERROR(TRIM(INDEX(Requests!$A460:$AN460,MATCH(Lists!$B$9,Requests!$A$1:$AN$1,0))&amp;""),"")</f>
        <v/>
      </c>
      <c r="O460" s="26">
        <f>IFERROR(TRIM(INDEX(Requests!$A460:$AN460,MATCH(Lists!$B$11,Requests!$A$1:$AN$1,0))&amp;""),"")</f>
        <v/>
      </c>
      <c r="P460" s="26">
        <f>IFERROR(TRIM(INDEX(Requests!$A460:$AN460,MATCH(Lists!$B$10,Requests!$A$1:$AN$1,0))&amp;""),"")</f>
        <v/>
      </c>
      <c r="Q460" s="29">
        <f>IF($A460="","",IFERROR(N(INDEX('Your rates'!$C$6:$C$11,MATCH($J460,'Your rates'!$B$6:$B$11,0))),0))</f>
        <v/>
      </c>
      <c r="R460" s="29">
        <f>IF($A460="","",IFERROR(N(INDEX('Your rates'!$C$12:$C$17,MATCH($K460,'Your rates'!$B$12:$B$17,0))),0))</f>
        <v/>
      </c>
      <c r="S460" s="30">
        <f>IF($A460="","",IFERROR(IF(INDEX('Your rates'!$C$18:$C$21,MATCH($M460,'Your rates'!$B$18:$B$21,0))&amp;""="",1,INDEX('Your rates'!$C$18:$C$21,MATCH($M460,'Your rates'!$B$18:$B$21,0))),1))</f>
        <v/>
      </c>
      <c r="T460" s="30">
        <f>IF($A460="","",IFERROR(IF(INDEX('Your rates'!$C$22:$C$25,MATCH($N460,'Your rates'!$B$22:$B$25,0))&amp;""="",1,INDEX('Your rates'!$C$22:$C$25,MATCH($N460,'Your rates'!$B$22:$B$25,0))),1))</f>
        <v/>
      </c>
      <c r="U460" s="30">
        <f>IF($A460="","",IFERROR(IF(INDEX('Your rates'!$C$26:$C$30,MATCH($O460,'Your rates'!$B$26:$B$30,0))&amp;""="",1,INDEX('Your rates'!$C$26:$C$30,MATCH($O460,'Your rates'!$B$26:$B$30,0))),1))</f>
        <v/>
      </c>
      <c r="V460" s="29">
        <f>IF($A460="","",SUMPRODUCT(ISNUMBER(SEARCH('Your rates'!$B$31:$B$36,$P460))*'Your rates'!$C$31:$C$36))</f>
        <v/>
      </c>
    </row>
    <row r="461">
      <c r="A461" s="26">
        <f>IFERROR(TRIM(INDEX(Requests!$A461:$AN461,MATCH(Lists!$B$2,Requests!$A$1:$AN$1,0))&amp;""),"")</f>
        <v/>
      </c>
      <c r="B461" s="26">
        <f>IFERROR(TRIM(INDEX(Requests!$A461:$AN461,MATCH(Lists!$B$3,Requests!$A$1:$AN$1,0))&amp;""),"")</f>
        <v/>
      </c>
      <c r="C461" s="27">
        <f>IF(OR($A461="",$J461="",$K461="",$M461="",$N461="",'Your rates'!$C$5=""),"",ROUND(MAX(N('Your rates'!$C$37),('Your rates'!$C$5+$Q461+$R461)*$S461*$T461*$U461+$V461),2))</f>
        <v/>
      </c>
      <c r="D461" s="27">
        <f>IF(OR($C461="",N('Your rates'!$C$38)=0),"",ROUND($C461*'Your rates'!$C$38,2))</f>
        <v/>
      </c>
      <c r="E461" s="28">
        <f>IF($A461="","",MID(IF($I461=Lists!$B$13,", office or commercial space","")&amp;IF($L461=Lists!$B$14,", size not sure","")&amp;IF($M461=Lists!$B$15,", not cleaned in a while",""),3,200))</f>
        <v/>
      </c>
      <c r="F461" s="28">
        <f>IF($A461="","",MID(IF($J461="",", bedrooms","")&amp;IF($K461="",", bathrooms","")&amp;IF($M461="",", condition","")&amp;IF($N461="",", which clean","")&amp;IF($O461="",", how often",""),3,200))</f>
        <v/>
      </c>
      <c r="G461" s="28">
        <f>IF($A461="","",MID(IF('Your rates'!$C$5="",", base price","")&amp;IF(AND($J461&lt;&gt;"",IFERROR(INDEX('Your rates'!$C$6:$C$11,MATCH($J461,'Your rates'!$B$6:$B$11,0))&amp;"","")=""),", bedrooms","")&amp;IF(AND($K461&lt;&gt;"",IFERROR(INDEX('Your rates'!$C$12:$C$17,MATCH($K461,'Your rates'!$B$12:$B$17,0))&amp;"","")=""),", bathrooms","")&amp;IF(AND($M461&lt;&gt;"",IFERROR(INDEX('Your rates'!$C$18:$C$21,MATCH($M461,'Your rates'!$B$18:$B$21,0))&amp;"","")=""),", condition","")&amp;IF(AND($N461&lt;&gt;"",IFERROR(INDEX('Your rates'!$C$22:$C$25,MATCH($N461,'Your rates'!$B$22:$B$25,0))&amp;"","")=""),", type of clean","")&amp;IF(AND($O461&lt;&gt;"",IFERROR(INDEX('Your rates'!$C$26:$C$30,MATCH($O461,'Your rates'!$B$26:$B$30,0))&amp;"","")=""),", how often",""),3,200))</f>
        <v/>
      </c>
      <c r="H461" s="28">
        <f>IF($A461="","",IF($P461="","",IF(LEN($P461)-LEN(SUBSTITUTE($P461,",",""))+1&gt;SUMPRODUCT(ISNUMBER(SEARCH('Your rates'!$B$31:$B$36,$P461))*1),"Extra not on your list","")))</f>
        <v/>
      </c>
      <c r="I461" s="26">
        <f>IFERROR(TRIM(INDEX(Requests!$A461:$AN461,MATCH(Lists!$B$4,Requests!$A$1:$AN$1,0))&amp;""),"")</f>
        <v/>
      </c>
      <c r="J461" s="26">
        <f>IFERROR(TRIM(INDEX(Requests!$A461:$AN461,MATCH(Lists!$B$5,Requests!$A$1:$AN$1,0))&amp;""),"")</f>
        <v/>
      </c>
      <c r="K461" s="26">
        <f>IFERROR(TRIM(INDEX(Requests!$A461:$AN461,MATCH(Lists!$B$6,Requests!$A$1:$AN$1,0))&amp;""),"")</f>
        <v/>
      </c>
      <c r="L461" s="26">
        <f>IFERROR(TRIM(INDEX(Requests!$A461:$AN461,MATCH(Lists!$B$7,Requests!$A$1:$AN$1,0))&amp;""),"")</f>
        <v/>
      </c>
      <c r="M461" s="26">
        <f>IFERROR(TRIM(INDEX(Requests!$A461:$AN461,MATCH(Lists!$B$8,Requests!$A$1:$AN$1,0))&amp;""),"")</f>
        <v/>
      </c>
      <c r="N461" s="26">
        <f>IFERROR(TRIM(INDEX(Requests!$A461:$AN461,MATCH(Lists!$B$9,Requests!$A$1:$AN$1,0))&amp;""),"")</f>
        <v/>
      </c>
      <c r="O461" s="26">
        <f>IFERROR(TRIM(INDEX(Requests!$A461:$AN461,MATCH(Lists!$B$11,Requests!$A$1:$AN$1,0))&amp;""),"")</f>
        <v/>
      </c>
      <c r="P461" s="26">
        <f>IFERROR(TRIM(INDEX(Requests!$A461:$AN461,MATCH(Lists!$B$10,Requests!$A$1:$AN$1,0))&amp;""),"")</f>
        <v/>
      </c>
      <c r="Q461" s="29">
        <f>IF($A461="","",IFERROR(N(INDEX('Your rates'!$C$6:$C$11,MATCH($J461,'Your rates'!$B$6:$B$11,0))),0))</f>
        <v/>
      </c>
      <c r="R461" s="29">
        <f>IF($A461="","",IFERROR(N(INDEX('Your rates'!$C$12:$C$17,MATCH($K461,'Your rates'!$B$12:$B$17,0))),0))</f>
        <v/>
      </c>
      <c r="S461" s="30">
        <f>IF($A461="","",IFERROR(IF(INDEX('Your rates'!$C$18:$C$21,MATCH($M461,'Your rates'!$B$18:$B$21,0))&amp;""="",1,INDEX('Your rates'!$C$18:$C$21,MATCH($M461,'Your rates'!$B$18:$B$21,0))),1))</f>
        <v/>
      </c>
      <c r="T461" s="30">
        <f>IF($A461="","",IFERROR(IF(INDEX('Your rates'!$C$22:$C$25,MATCH($N461,'Your rates'!$B$22:$B$25,0))&amp;""="",1,INDEX('Your rates'!$C$22:$C$25,MATCH($N461,'Your rates'!$B$22:$B$25,0))),1))</f>
        <v/>
      </c>
      <c r="U461" s="30">
        <f>IF($A461="","",IFERROR(IF(INDEX('Your rates'!$C$26:$C$30,MATCH($O461,'Your rates'!$B$26:$B$30,0))&amp;""="",1,INDEX('Your rates'!$C$26:$C$30,MATCH($O461,'Your rates'!$B$26:$B$30,0))),1))</f>
        <v/>
      </c>
      <c r="V461" s="29">
        <f>IF($A461="","",SUMPRODUCT(ISNUMBER(SEARCH('Your rates'!$B$31:$B$36,$P461))*'Your rates'!$C$31:$C$36))</f>
        <v/>
      </c>
    </row>
    <row r="462">
      <c r="A462" s="26">
        <f>IFERROR(TRIM(INDEX(Requests!$A462:$AN462,MATCH(Lists!$B$2,Requests!$A$1:$AN$1,0))&amp;""),"")</f>
        <v/>
      </c>
      <c r="B462" s="26">
        <f>IFERROR(TRIM(INDEX(Requests!$A462:$AN462,MATCH(Lists!$B$3,Requests!$A$1:$AN$1,0))&amp;""),"")</f>
        <v/>
      </c>
      <c r="C462" s="27">
        <f>IF(OR($A462="",$J462="",$K462="",$M462="",$N462="",'Your rates'!$C$5=""),"",ROUND(MAX(N('Your rates'!$C$37),('Your rates'!$C$5+$Q462+$R462)*$S462*$T462*$U462+$V462),2))</f>
        <v/>
      </c>
      <c r="D462" s="27">
        <f>IF(OR($C462="",N('Your rates'!$C$38)=0),"",ROUND($C462*'Your rates'!$C$38,2))</f>
        <v/>
      </c>
      <c r="E462" s="28">
        <f>IF($A462="","",MID(IF($I462=Lists!$B$13,", office or commercial space","")&amp;IF($L462=Lists!$B$14,", size not sure","")&amp;IF($M462=Lists!$B$15,", not cleaned in a while",""),3,200))</f>
        <v/>
      </c>
      <c r="F462" s="28">
        <f>IF($A462="","",MID(IF($J462="",", bedrooms","")&amp;IF($K462="",", bathrooms","")&amp;IF($M462="",", condition","")&amp;IF($N462="",", which clean","")&amp;IF($O462="",", how often",""),3,200))</f>
        <v/>
      </c>
      <c r="G462" s="28">
        <f>IF($A462="","",MID(IF('Your rates'!$C$5="",", base price","")&amp;IF(AND($J462&lt;&gt;"",IFERROR(INDEX('Your rates'!$C$6:$C$11,MATCH($J462,'Your rates'!$B$6:$B$11,0))&amp;"","")=""),", bedrooms","")&amp;IF(AND($K462&lt;&gt;"",IFERROR(INDEX('Your rates'!$C$12:$C$17,MATCH($K462,'Your rates'!$B$12:$B$17,0))&amp;"","")=""),", bathrooms","")&amp;IF(AND($M462&lt;&gt;"",IFERROR(INDEX('Your rates'!$C$18:$C$21,MATCH($M462,'Your rates'!$B$18:$B$21,0))&amp;"","")=""),", condition","")&amp;IF(AND($N462&lt;&gt;"",IFERROR(INDEX('Your rates'!$C$22:$C$25,MATCH($N462,'Your rates'!$B$22:$B$25,0))&amp;"","")=""),", type of clean","")&amp;IF(AND($O462&lt;&gt;"",IFERROR(INDEX('Your rates'!$C$26:$C$30,MATCH($O462,'Your rates'!$B$26:$B$30,0))&amp;"","")=""),", how often",""),3,200))</f>
        <v/>
      </c>
      <c r="H462" s="28">
        <f>IF($A462="","",IF($P462="","",IF(LEN($P462)-LEN(SUBSTITUTE($P462,",",""))+1&gt;SUMPRODUCT(ISNUMBER(SEARCH('Your rates'!$B$31:$B$36,$P462))*1),"Extra not on your list","")))</f>
        <v/>
      </c>
      <c r="I462" s="26">
        <f>IFERROR(TRIM(INDEX(Requests!$A462:$AN462,MATCH(Lists!$B$4,Requests!$A$1:$AN$1,0))&amp;""),"")</f>
        <v/>
      </c>
      <c r="J462" s="26">
        <f>IFERROR(TRIM(INDEX(Requests!$A462:$AN462,MATCH(Lists!$B$5,Requests!$A$1:$AN$1,0))&amp;""),"")</f>
        <v/>
      </c>
      <c r="K462" s="26">
        <f>IFERROR(TRIM(INDEX(Requests!$A462:$AN462,MATCH(Lists!$B$6,Requests!$A$1:$AN$1,0))&amp;""),"")</f>
        <v/>
      </c>
      <c r="L462" s="26">
        <f>IFERROR(TRIM(INDEX(Requests!$A462:$AN462,MATCH(Lists!$B$7,Requests!$A$1:$AN$1,0))&amp;""),"")</f>
        <v/>
      </c>
      <c r="M462" s="26">
        <f>IFERROR(TRIM(INDEX(Requests!$A462:$AN462,MATCH(Lists!$B$8,Requests!$A$1:$AN$1,0))&amp;""),"")</f>
        <v/>
      </c>
      <c r="N462" s="26">
        <f>IFERROR(TRIM(INDEX(Requests!$A462:$AN462,MATCH(Lists!$B$9,Requests!$A$1:$AN$1,0))&amp;""),"")</f>
        <v/>
      </c>
      <c r="O462" s="26">
        <f>IFERROR(TRIM(INDEX(Requests!$A462:$AN462,MATCH(Lists!$B$11,Requests!$A$1:$AN$1,0))&amp;""),"")</f>
        <v/>
      </c>
      <c r="P462" s="26">
        <f>IFERROR(TRIM(INDEX(Requests!$A462:$AN462,MATCH(Lists!$B$10,Requests!$A$1:$AN$1,0))&amp;""),"")</f>
        <v/>
      </c>
      <c r="Q462" s="29">
        <f>IF($A462="","",IFERROR(N(INDEX('Your rates'!$C$6:$C$11,MATCH($J462,'Your rates'!$B$6:$B$11,0))),0))</f>
        <v/>
      </c>
      <c r="R462" s="29">
        <f>IF($A462="","",IFERROR(N(INDEX('Your rates'!$C$12:$C$17,MATCH($K462,'Your rates'!$B$12:$B$17,0))),0))</f>
        <v/>
      </c>
      <c r="S462" s="30">
        <f>IF($A462="","",IFERROR(IF(INDEX('Your rates'!$C$18:$C$21,MATCH($M462,'Your rates'!$B$18:$B$21,0))&amp;""="",1,INDEX('Your rates'!$C$18:$C$21,MATCH($M462,'Your rates'!$B$18:$B$21,0))),1))</f>
        <v/>
      </c>
      <c r="T462" s="30">
        <f>IF($A462="","",IFERROR(IF(INDEX('Your rates'!$C$22:$C$25,MATCH($N462,'Your rates'!$B$22:$B$25,0))&amp;""="",1,INDEX('Your rates'!$C$22:$C$25,MATCH($N462,'Your rates'!$B$22:$B$25,0))),1))</f>
        <v/>
      </c>
      <c r="U462" s="30">
        <f>IF($A462="","",IFERROR(IF(INDEX('Your rates'!$C$26:$C$30,MATCH($O462,'Your rates'!$B$26:$B$30,0))&amp;""="",1,INDEX('Your rates'!$C$26:$C$30,MATCH($O462,'Your rates'!$B$26:$B$30,0))),1))</f>
        <v/>
      </c>
      <c r="V462" s="29">
        <f>IF($A462="","",SUMPRODUCT(ISNUMBER(SEARCH('Your rates'!$B$31:$B$36,$P462))*'Your rates'!$C$31:$C$36))</f>
        <v/>
      </c>
    </row>
    <row r="463">
      <c r="A463" s="26">
        <f>IFERROR(TRIM(INDEX(Requests!$A463:$AN463,MATCH(Lists!$B$2,Requests!$A$1:$AN$1,0))&amp;""),"")</f>
        <v/>
      </c>
      <c r="B463" s="26">
        <f>IFERROR(TRIM(INDEX(Requests!$A463:$AN463,MATCH(Lists!$B$3,Requests!$A$1:$AN$1,0))&amp;""),"")</f>
        <v/>
      </c>
      <c r="C463" s="27">
        <f>IF(OR($A463="",$J463="",$K463="",$M463="",$N463="",'Your rates'!$C$5=""),"",ROUND(MAX(N('Your rates'!$C$37),('Your rates'!$C$5+$Q463+$R463)*$S463*$T463*$U463+$V463),2))</f>
        <v/>
      </c>
      <c r="D463" s="27">
        <f>IF(OR($C463="",N('Your rates'!$C$38)=0),"",ROUND($C463*'Your rates'!$C$38,2))</f>
        <v/>
      </c>
      <c r="E463" s="28">
        <f>IF($A463="","",MID(IF($I463=Lists!$B$13,", office or commercial space","")&amp;IF($L463=Lists!$B$14,", size not sure","")&amp;IF($M463=Lists!$B$15,", not cleaned in a while",""),3,200))</f>
        <v/>
      </c>
      <c r="F463" s="28">
        <f>IF($A463="","",MID(IF($J463="",", bedrooms","")&amp;IF($K463="",", bathrooms","")&amp;IF($M463="",", condition","")&amp;IF($N463="",", which clean","")&amp;IF($O463="",", how often",""),3,200))</f>
        <v/>
      </c>
      <c r="G463" s="28">
        <f>IF($A463="","",MID(IF('Your rates'!$C$5="",", base price","")&amp;IF(AND($J463&lt;&gt;"",IFERROR(INDEX('Your rates'!$C$6:$C$11,MATCH($J463,'Your rates'!$B$6:$B$11,0))&amp;"","")=""),", bedrooms","")&amp;IF(AND($K463&lt;&gt;"",IFERROR(INDEX('Your rates'!$C$12:$C$17,MATCH($K463,'Your rates'!$B$12:$B$17,0))&amp;"","")=""),", bathrooms","")&amp;IF(AND($M463&lt;&gt;"",IFERROR(INDEX('Your rates'!$C$18:$C$21,MATCH($M463,'Your rates'!$B$18:$B$21,0))&amp;"","")=""),", condition","")&amp;IF(AND($N463&lt;&gt;"",IFERROR(INDEX('Your rates'!$C$22:$C$25,MATCH($N463,'Your rates'!$B$22:$B$25,0))&amp;"","")=""),", type of clean","")&amp;IF(AND($O463&lt;&gt;"",IFERROR(INDEX('Your rates'!$C$26:$C$30,MATCH($O463,'Your rates'!$B$26:$B$30,0))&amp;"","")=""),", how often",""),3,200))</f>
        <v/>
      </c>
      <c r="H463" s="28">
        <f>IF($A463="","",IF($P463="","",IF(LEN($P463)-LEN(SUBSTITUTE($P463,",",""))+1&gt;SUMPRODUCT(ISNUMBER(SEARCH('Your rates'!$B$31:$B$36,$P463))*1),"Extra not on your list","")))</f>
        <v/>
      </c>
      <c r="I463" s="26">
        <f>IFERROR(TRIM(INDEX(Requests!$A463:$AN463,MATCH(Lists!$B$4,Requests!$A$1:$AN$1,0))&amp;""),"")</f>
        <v/>
      </c>
      <c r="J463" s="26">
        <f>IFERROR(TRIM(INDEX(Requests!$A463:$AN463,MATCH(Lists!$B$5,Requests!$A$1:$AN$1,0))&amp;""),"")</f>
        <v/>
      </c>
      <c r="K463" s="26">
        <f>IFERROR(TRIM(INDEX(Requests!$A463:$AN463,MATCH(Lists!$B$6,Requests!$A$1:$AN$1,0))&amp;""),"")</f>
        <v/>
      </c>
      <c r="L463" s="26">
        <f>IFERROR(TRIM(INDEX(Requests!$A463:$AN463,MATCH(Lists!$B$7,Requests!$A$1:$AN$1,0))&amp;""),"")</f>
        <v/>
      </c>
      <c r="M463" s="26">
        <f>IFERROR(TRIM(INDEX(Requests!$A463:$AN463,MATCH(Lists!$B$8,Requests!$A$1:$AN$1,0))&amp;""),"")</f>
        <v/>
      </c>
      <c r="N463" s="26">
        <f>IFERROR(TRIM(INDEX(Requests!$A463:$AN463,MATCH(Lists!$B$9,Requests!$A$1:$AN$1,0))&amp;""),"")</f>
        <v/>
      </c>
      <c r="O463" s="26">
        <f>IFERROR(TRIM(INDEX(Requests!$A463:$AN463,MATCH(Lists!$B$11,Requests!$A$1:$AN$1,0))&amp;""),"")</f>
        <v/>
      </c>
      <c r="P463" s="26">
        <f>IFERROR(TRIM(INDEX(Requests!$A463:$AN463,MATCH(Lists!$B$10,Requests!$A$1:$AN$1,0))&amp;""),"")</f>
        <v/>
      </c>
      <c r="Q463" s="29">
        <f>IF($A463="","",IFERROR(N(INDEX('Your rates'!$C$6:$C$11,MATCH($J463,'Your rates'!$B$6:$B$11,0))),0))</f>
        <v/>
      </c>
      <c r="R463" s="29">
        <f>IF($A463="","",IFERROR(N(INDEX('Your rates'!$C$12:$C$17,MATCH($K463,'Your rates'!$B$12:$B$17,0))),0))</f>
        <v/>
      </c>
      <c r="S463" s="30">
        <f>IF($A463="","",IFERROR(IF(INDEX('Your rates'!$C$18:$C$21,MATCH($M463,'Your rates'!$B$18:$B$21,0))&amp;""="",1,INDEX('Your rates'!$C$18:$C$21,MATCH($M463,'Your rates'!$B$18:$B$21,0))),1))</f>
        <v/>
      </c>
      <c r="T463" s="30">
        <f>IF($A463="","",IFERROR(IF(INDEX('Your rates'!$C$22:$C$25,MATCH($N463,'Your rates'!$B$22:$B$25,0))&amp;""="",1,INDEX('Your rates'!$C$22:$C$25,MATCH($N463,'Your rates'!$B$22:$B$25,0))),1))</f>
        <v/>
      </c>
      <c r="U463" s="30">
        <f>IF($A463="","",IFERROR(IF(INDEX('Your rates'!$C$26:$C$30,MATCH($O463,'Your rates'!$B$26:$B$30,0))&amp;""="",1,INDEX('Your rates'!$C$26:$C$30,MATCH($O463,'Your rates'!$B$26:$B$30,0))),1))</f>
        <v/>
      </c>
      <c r="V463" s="29">
        <f>IF($A463="","",SUMPRODUCT(ISNUMBER(SEARCH('Your rates'!$B$31:$B$36,$P463))*'Your rates'!$C$31:$C$36))</f>
        <v/>
      </c>
    </row>
    <row r="464">
      <c r="A464" s="26">
        <f>IFERROR(TRIM(INDEX(Requests!$A464:$AN464,MATCH(Lists!$B$2,Requests!$A$1:$AN$1,0))&amp;""),"")</f>
        <v/>
      </c>
      <c r="B464" s="26">
        <f>IFERROR(TRIM(INDEX(Requests!$A464:$AN464,MATCH(Lists!$B$3,Requests!$A$1:$AN$1,0))&amp;""),"")</f>
        <v/>
      </c>
      <c r="C464" s="27">
        <f>IF(OR($A464="",$J464="",$K464="",$M464="",$N464="",'Your rates'!$C$5=""),"",ROUND(MAX(N('Your rates'!$C$37),('Your rates'!$C$5+$Q464+$R464)*$S464*$T464*$U464+$V464),2))</f>
        <v/>
      </c>
      <c r="D464" s="27">
        <f>IF(OR($C464="",N('Your rates'!$C$38)=0),"",ROUND($C464*'Your rates'!$C$38,2))</f>
        <v/>
      </c>
      <c r="E464" s="28">
        <f>IF($A464="","",MID(IF($I464=Lists!$B$13,", office or commercial space","")&amp;IF($L464=Lists!$B$14,", size not sure","")&amp;IF($M464=Lists!$B$15,", not cleaned in a while",""),3,200))</f>
        <v/>
      </c>
      <c r="F464" s="28">
        <f>IF($A464="","",MID(IF($J464="",", bedrooms","")&amp;IF($K464="",", bathrooms","")&amp;IF($M464="",", condition","")&amp;IF($N464="",", which clean","")&amp;IF($O464="",", how often",""),3,200))</f>
        <v/>
      </c>
      <c r="G464" s="28">
        <f>IF($A464="","",MID(IF('Your rates'!$C$5="",", base price","")&amp;IF(AND($J464&lt;&gt;"",IFERROR(INDEX('Your rates'!$C$6:$C$11,MATCH($J464,'Your rates'!$B$6:$B$11,0))&amp;"","")=""),", bedrooms","")&amp;IF(AND($K464&lt;&gt;"",IFERROR(INDEX('Your rates'!$C$12:$C$17,MATCH($K464,'Your rates'!$B$12:$B$17,0))&amp;"","")=""),", bathrooms","")&amp;IF(AND($M464&lt;&gt;"",IFERROR(INDEX('Your rates'!$C$18:$C$21,MATCH($M464,'Your rates'!$B$18:$B$21,0))&amp;"","")=""),", condition","")&amp;IF(AND($N464&lt;&gt;"",IFERROR(INDEX('Your rates'!$C$22:$C$25,MATCH($N464,'Your rates'!$B$22:$B$25,0))&amp;"","")=""),", type of clean","")&amp;IF(AND($O464&lt;&gt;"",IFERROR(INDEX('Your rates'!$C$26:$C$30,MATCH($O464,'Your rates'!$B$26:$B$30,0))&amp;"","")=""),", how often",""),3,200))</f>
        <v/>
      </c>
      <c r="H464" s="28">
        <f>IF($A464="","",IF($P464="","",IF(LEN($P464)-LEN(SUBSTITUTE($P464,",",""))+1&gt;SUMPRODUCT(ISNUMBER(SEARCH('Your rates'!$B$31:$B$36,$P464))*1),"Extra not on your list","")))</f>
        <v/>
      </c>
      <c r="I464" s="26">
        <f>IFERROR(TRIM(INDEX(Requests!$A464:$AN464,MATCH(Lists!$B$4,Requests!$A$1:$AN$1,0))&amp;""),"")</f>
        <v/>
      </c>
      <c r="J464" s="26">
        <f>IFERROR(TRIM(INDEX(Requests!$A464:$AN464,MATCH(Lists!$B$5,Requests!$A$1:$AN$1,0))&amp;""),"")</f>
        <v/>
      </c>
      <c r="K464" s="26">
        <f>IFERROR(TRIM(INDEX(Requests!$A464:$AN464,MATCH(Lists!$B$6,Requests!$A$1:$AN$1,0))&amp;""),"")</f>
        <v/>
      </c>
      <c r="L464" s="26">
        <f>IFERROR(TRIM(INDEX(Requests!$A464:$AN464,MATCH(Lists!$B$7,Requests!$A$1:$AN$1,0))&amp;""),"")</f>
        <v/>
      </c>
      <c r="M464" s="26">
        <f>IFERROR(TRIM(INDEX(Requests!$A464:$AN464,MATCH(Lists!$B$8,Requests!$A$1:$AN$1,0))&amp;""),"")</f>
        <v/>
      </c>
      <c r="N464" s="26">
        <f>IFERROR(TRIM(INDEX(Requests!$A464:$AN464,MATCH(Lists!$B$9,Requests!$A$1:$AN$1,0))&amp;""),"")</f>
        <v/>
      </c>
      <c r="O464" s="26">
        <f>IFERROR(TRIM(INDEX(Requests!$A464:$AN464,MATCH(Lists!$B$11,Requests!$A$1:$AN$1,0))&amp;""),"")</f>
        <v/>
      </c>
      <c r="P464" s="26">
        <f>IFERROR(TRIM(INDEX(Requests!$A464:$AN464,MATCH(Lists!$B$10,Requests!$A$1:$AN$1,0))&amp;""),"")</f>
        <v/>
      </c>
      <c r="Q464" s="29">
        <f>IF($A464="","",IFERROR(N(INDEX('Your rates'!$C$6:$C$11,MATCH($J464,'Your rates'!$B$6:$B$11,0))),0))</f>
        <v/>
      </c>
      <c r="R464" s="29">
        <f>IF($A464="","",IFERROR(N(INDEX('Your rates'!$C$12:$C$17,MATCH($K464,'Your rates'!$B$12:$B$17,0))),0))</f>
        <v/>
      </c>
      <c r="S464" s="30">
        <f>IF($A464="","",IFERROR(IF(INDEX('Your rates'!$C$18:$C$21,MATCH($M464,'Your rates'!$B$18:$B$21,0))&amp;""="",1,INDEX('Your rates'!$C$18:$C$21,MATCH($M464,'Your rates'!$B$18:$B$21,0))),1))</f>
        <v/>
      </c>
      <c r="T464" s="30">
        <f>IF($A464="","",IFERROR(IF(INDEX('Your rates'!$C$22:$C$25,MATCH($N464,'Your rates'!$B$22:$B$25,0))&amp;""="",1,INDEX('Your rates'!$C$22:$C$25,MATCH($N464,'Your rates'!$B$22:$B$25,0))),1))</f>
        <v/>
      </c>
      <c r="U464" s="30">
        <f>IF($A464="","",IFERROR(IF(INDEX('Your rates'!$C$26:$C$30,MATCH($O464,'Your rates'!$B$26:$B$30,0))&amp;""="",1,INDEX('Your rates'!$C$26:$C$30,MATCH($O464,'Your rates'!$B$26:$B$30,0))),1))</f>
        <v/>
      </c>
      <c r="V464" s="29">
        <f>IF($A464="","",SUMPRODUCT(ISNUMBER(SEARCH('Your rates'!$B$31:$B$36,$P464))*'Your rates'!$C$31:$C$36))</f>
        <v/>
      </c>
    </row>
    <row r="465">
      <c r="A465" s="26">
        <f>IFERROR(TRIM(INDEX(Requests!$A465:$AN465,MATCH(Lists!$B$2,Requests!$A$1:$AN$1,0))&amp;""),"")</f>
        <v/>
      </c>
      <c r="B465" s="26">
        <f>IFERROR(TRIM(INDEX(Requests!$A465:$AN465,MATCH(Lists!$B$3,Requests!$A$1:$AN$1,0))&amp;""),"")</f>
        <v/>
      </c>
      <c r="C465" s="27">
        <f>IF(OR($A465="",$J465="",$K465="",$M465="",$N465="",'Your rates'!$C$5=""),"",ROUND(MAX(N('Your rates'!$C$37),('Your rates'!$C$5+$Q465+$R465)*$S465*$T465*$U465+$V465),2))</f>
        <v/>
      </c>
      <c r="D465" s="27">
        <f>IF(OR($C465="",N('Your rates'!$C$38)=0),"",ROUND($C465*'Your rates'!$C$38,2))</f>
        <v/>
      </c>
      <c r="E465" s="28">
        <f>IF($A465="","",MID(IF($I465=Lists!$B$13,", office or commercial space","")&amp;IF($L465=Lists!$B$14,", size not sure","")&amp;IF($M465=Lists!$B$15,", not cleaned in a while",""),3,200))</f>
        <v/>
      </c>
      <c r="F465" s="28">
        <f>IF($A465="","",MID(IF($J465="",", bedrooms","")&amp;IF($K465="",", bathrooms","")&amp;IF($M465="",", condition","")&amp;IF($N465="",", which clean","")&amp;IF($O465="",", how often",""),3,200))</f>
        <v/>
      </c>
      <c r="G465" s="28">
        <f>IF($A465="","",MID(IF('Your rates'!$C$5="",", base price","")&amp;IF(AND($J465&lt;&gt;"",IFERROR(INDEX('Your rates'!$C$6:$C$11,MATCH($J465,'Your rates'!$B$6:$B$11,0))&amp;"","")=""),", bedrooms","")&amp;IF(AND($K465&lt;&gt;"",IFERROR(INDEX('Your rates'!$C$12:$C$17,MATCH($K465,'Your rates'!$B$12:$B$17,0))&amp;"","")=""),", bathrooms","")&amp;IF(AND($M465&lt;&gt;"",IFERROR(INDEX('Your rates'!$C$18:$C$21,MATCH($M465,'Your rates'!$B$18:$B$21,0))&amp;"","")=""),", condition","")&amp;IF(AND($N465&lt;&gt;"",IFERROR(INDEX('Your rates'!$C$22:$C$25,MATCH($N465,'Your rates'!$B$22:$B$25,0))&amp;"","")=""),", type of clean","")&amp;IF(AND($O465&lt;&gt;"",IFERROR(INDEX('Your rates'!$C$26:$C$30,MATCH($O465,'Your rates'!$B$26:$B$30,0))&amp;"","")=""),", how often",""),3,200))</f>
        <v/>
      </c>
      <c r="H465" s="28">
        <f>IF($A465="","",IF($P465="","",IF(LEN($P465)-LEN(SUBSTITUTE($P465,",",""))+1&gt;SUMPRODUCT(ISNUMBER(SEARCH('Your rates'!$B$31:$B$36,$P465))*1),"Extra not on your list","")))</f>
        <v/>
      </c>
      <c r="I465" s="26">
        <f>IFERROR(TRIM(INDEX(Requests!$A465:$AN465,MATCH(Lists!$B$4,Requests!$A$1:$AN$1,0))&amp;""),"")</f>
        <v/>
      </c>
      <c r="J465" s="26">
        <f>IFERROR(TRIM(INDEX(Requests!$A465:$AN465,MATCH(Lists!$B$5,Requests!$A$1:$AN$1,0))&amp;""),"")</f>
        <v/>
      </c>
      <c r="K465" s="26">
        <f>IFERROR(TRIM(INDEX(Requests!$A465:$AN465,MATCH(Lists!$B$6,Requests!$A$1:$AN$1,0))&amp;""),"")</f>
        <v/>
      </c>
      <c r="L465" s="26">
        <f>IFERROR(TRIM(INDEX(Requests!$A465:$AN465,MATCH(Lists!$B$7,Requests!$A$1:$AN$1,0))&amp;""),"")</f>
        <v/>
      </c>
      <c r="M465" s="26">
        <f>IFERROR(TRIM(INDEX(Requests!$A465:$AN465,MATCH(Lists!$B$8,Requests!$A$1:$AN$1,0))&amp;""),"")</f>
        <v/>
      </c>
      <c r="N465" s="26">
        <f>IFERROR(TRIM(INDEX(Requests!$A465:$AN465,MATCH(Lists!$B$9,Requests!$A$1:$AN$1,0))&amp;""),"")</f>
        <v/>
      </c>
      <c r="O465" s="26">
        <f>IFERROR(TRIM(INDEX(Requests!$A465:$AN465,MATCH(Lists!$B$11,Requests!$A$1:$AN$1,0))&amp;""),"")</f>
        <v/>
      </c>
      <c r="P465" s="26">
        <f>IFERROR(TRIM(INDEX(Requests!$A465:$AN465,MATCH(Lists!$B$10,Requests!$A$1:$AN$1,0))&amp;""),"")</f>
        <v/>
      </c>
      <c r="Q465" s="29">
        <f>IF($A465="","",IFERROR(N(INDEX('Your rates'!$C$6:$C$11,MATCH($J465,'Your rates'!$B$6:$B$11,0))),0))</f>
        <v/>
      </c>
      <c r="R465" s="29">
        <f>IF($A465="","",IFERROR(N(INDEX('Your rates'!$C$12:$C$17,MATCH($K465,'Your rates'!$B$12:$B$17,0))),0))</f>
        <v/>
      </c>
      <c r="S465" s="30">
        <f>IF($A465="","",IFERROR(IF(INDEX('Your rates'!$C$18:$C$21,MATCH($M465,'Your rates'!$B$18:$B$21,0))&amp;""="",1,INDEX('Your rates'!$C$18:$C$21,MATCH($M465,'Your rates'!$B$18:$B$21,0))),1))</f>
        <v/>
      </c>
      <c r="T465" s="30">
        <f>IF($A465="","",IFERROR(IF(INDEX('Your rates'!$C$22:$C$25,MATCH($N465,'Your rates'!$B$22:$B$25,0))&amp;""="",1,INDEX('Your rates'!$C$22:$C$25,MATCH($N465,'Your rates'!$B$22:$B$25,0))),1))</f>
        <v/>
      </c>
      <c r="U465" s="30">
        <f>IF($A465="","",IFERROR(IF(INDEX('Your rates'!$C$26:$C$30,MATCH($O465,'Your rates'!$B$26:$B$30,0))&amp;""="",1,INDEX('Your rates'!$C$26:$C$30,MATCH($O465,'Your rates'!$B$26:$B$30,0))),1))</f>
        <v/>
      </c>
      <c r="V465" s="29">
        <f>IF($A465="","",SUMPRODUCT(ISNUMBER(SEARCH('Your rates'!$B$31:$B$36,$P465))*'Your rates'!$C$31:$C$36))</f>
        <v/>
      </c>
    </row>
    <row r="466">
      <c r="A466" s="26">
        <f>IFERROR(TRIM(INDEX(Requests!$A466:$AN466,MATCH(Lists!$B$2,Requests!$A$1:$AN$1,0))&amp;""),"")</f>
        <v/>
      </c>
      <c r="B466" s="26">
        <f>IFERROR(TRIM(INDEX(Requests!$A466:$AN466,MATCH(Lists!$B$3,Requests!$A$1:$AN$1,0))&amp;""),"")</f>
        <v/>
      </c>
      <c r="C466" s="27">
        <f>IF(OR($A466="",$J466="",$K466="",$M466="",$N466="",'Your rates'!$C$5=""),"",ROUND(MAX(N('Your rates'!$C$37),('Your rates'!$C$5+$Q466+$R466)*$S466*$T466*$U466+$V466),2))</f>
        <v/>
      </c>
      <c r="D466" s="27">
        <f>IF(OR($C466="",N('Your rates'!$C$38)=0),"",ROUND($C466*'Your rates'!$C$38,2))</f>
        <v/>
      </c>
      <c r="E466" s="28">
        <f>IF($A466="","",MID(IF($I466=Lists!$B$13,", office or commercial space","")&amp;IF($L466=Lists!$B$14,", size not sure","")&amp;IF($M466=Lists!$B$15,", not cleaned in a while",""),3,200))</f>
        <v/>
      </c>
      <c r="F466" s="28">
        <f>IF($A466="","",MID(IF($J466="",", bedrooms","")&amp;IF($K466="",", bathrooms","")&amp;IF($M466="",", condition","")&amp;IF($N466="",", which clean","")&amp;IF($O466="",", how often",""),3,200))</f>
        <v/>
      </c>
      <c r="G466" s="28">
        <f>IF($A466="","",MID(IF('Your rates'!$C$5="",", base price","")&amp;IF(AND($J466&lt;&gt;"",IFERROR(INDEX('Your rates'!$C$6:$C$11,MATCH($J466,'Your rates'!$B$6:$B$11,0))&amp;"","")=""),", bedrooms","")&amp;IF(AND($K466&lt;&gt;"",IFERROR(INDEX('Your rates'!$C$12:$C$17,MATCH($K466,'Your rates'!$B$12:$B$17,0))&amp;"","")=""),", bathrooms","")&amp;IF(AND($M466&lt;&gt;"",IFERROR(INDEX('Your rates'!$C$18:$C$21,MATCH($M466,'Your rates'!$B$18:$B$21,0))&amp;"","")=""),", condition","")&amp;IF(AND($N466&lt;&gt;"",IFERROR(INDEX('Your rates'!$C$22:$C$25,MATCH($N466,'Your rates'!$B$22:$B$25,0))&amp;"","")=""),", type of clean","")&amp;IF(AND($O466&lt;&gt;"",IFERROR(INDEX('Your rates'!$C$26:$C$30,MATCH($O466,'Your rates'!$B$26:$B$30,0))&amp;"","")=""),", how often",""),3,200))</f>
        <v/>
      </c>
      <c r="H466" s="28">
        <f>IF($A466="","",IF($P466="","",IF(LEN($P466)-LEN(SUBSTITUTE($P466,",",""))+1&gt;SUMPRODUCT(ISNUMBER(SEARCH('Your rates'!$B$31:$B$36,$P466))*1),"Extra not on your list","")))</f>
        <v/>
      </c>
      <c r="I466" s="26">
        <f>IFERROR(TRIM(INDEX(Requests!$A466:$AN466,MATCH(Lists!$B$4,Requests!$A$1:$AN$1,0))&amp;""),"")</f>
        <v/>
      </c>
      <c r="J466" s="26">
        <f>IFERROR(TRIM(INDEX(Requests!$A466:$AN466,MATCH(Lists!$B$5,Requests!$A$1:$AN$1,0))&amp;""),"")</f>
        <v/>
      </c>
      <c r="K466" s="26">
        <f>IFERROR(TRIM(INDEX(Requests!$A466:$AN466,MATCH(Lists!$B$6,Requests!$A$1:$AN$1,0))&amp;""),"")</f>
        <v/>
      </c>
      <c r="L466" s="26">
        <f>IFERROR(TRIM(INDEX(Requests!$A466:$AN466,MATCH(Lists!$B$7,Requests!$A$1:$AN$1,0))&amp;""),"")</f>
        <v/>
      </c>
      <c r="M466" s="26">
        <f>IFERROR(TRIM(INDEX(Requests!$A466:$AN466,MATCH(Lists!$B$8,Requests!$A$1:$AN$1,0))&amp;""),"")</f>
        <v/>
      </c>
      <c r="N466" s="26">
        <f>IFERROR(TRIM(INDEX(Requests!$A466:$AN466,MATCH(Lists!$B$9,Requests!$A$1:$AN$1,0))&amp;""),"")</f>
        <v/>
      </c>
      <c r="O466" s="26">
        <f>IFERROR(TRIM(INDEX(Requests!$A466:$AN466,MATCH(Lists!$B$11,Requests!$A$1:$AN$1,0))&amp;""),"")</f>
        <v/>
      </c>
      <c r="P466" s="26">
        <f>IFERROR(TRIM(INDEX(Requests!$A466:$AN466,MATCH(Lists!$B$10,Requests!$A$1:$AN$1,0))&amp;""),"")</f>
        <v/>
      </c>
      <c r="Q466" s="29">
        <f>IF($A466="","",IFERROR(N(INDEX('Your rates'!$C$6:$C$11,MATCH($J466,'Your rates'!$B$6:$B$11,0))),0))</f>
        <v/>
      </c>
      <c r="R466" s="29">
        <f>IF($A466="","",IFERROR(N(INDEX('Your rates'!$C$12:$C$17,MATCH($K466,'Your rates'!$B$12:$B$17,0))),0))</f>
        <v/>
      </c>
      <c r="S466" s="30">
        <f>IF($A466="","",IFERROR(IF(INDEX('Your rates'!$C$18:$C$21,MATCH($M466,'Your rates'!$B$18:$B$21,0))&amp;""="",1,INDEX('Your rates'!$C$18:$C$21,MATCH($M466,'Your rates'!$B$18:$B$21,0))),1))</f>
        <v/>
      </c>
      <c r="T466" s="30">
        <f>IF($A466="","",IFERROR(IF(INDEX('Your rates'!$C$22:$C$25,MATCH($N466,'Your rates'!$B$22:$B$25,0))&amp;""="",1,INDEX('Your rates'!$C$22:$C$25,MATCH($N466,'Your rates'!$B$22:$B$25,0))),1))</f>
        <v/>
      </c>
      <c r="U466" s="30">
        <f>IF($A466="","",IFERROR(IF(INDEX('Your rates'!$C$26:$C$30,MATCH($O466,'Your rates'!$B$26:$B$30,0))&amp;""="",1,INDEX('Your rates'!$C$26:$C$30,MATCH($O466,'Your rates'!$B$26:$B$30,0))),1))</f>
        <v/>
      </c>
      <c r="V466" s="29">
        <f>IF($A466="","",SUMPRODUCT(ISNUMBER(SEARCH('Your rates'!$B$31:$B$36,$P466))*'Your rates'!$C$31:$C$36))</f>
        <v/>
      </c>
    </row>
    <row r="467">
      <c r="A467" s="26">
        <f>IFERROR(TRIM(INDEX(Requests!$A467:$AN467,MATCH(Lists!$B$2,Requests!$A$1:$AN$1,0))&amp;""),"")</f>
        <v/>
      </c>
      <c r="B467" s="26">
        <f>IFERROR(TRIM(INDEX(Requests!$A467:$AN467,MATCH(Lists!$B$3,Requests!$A$1:$AN$1,0))&amp;""),"")</f>
        <v/>
      </c>
      <c r="C467" s="27">
        <f>IF(OR($A467="",$J467="",$K467="",$M467="",$N467="",'Your rates'!$C$5=""),"",ROUND(MAX(N('Your rates'!$C$37),('Your rates'!$C$5+$Q467+$R467)*$S467*$T467*$U467+$V467),2))</f>
        <v/>
      </c>
      <c r="D467" s="27">
        <f>IF(OR($C467="",N('Your rates'!$C$38)=0),"",ROUND($C467*'Your rates'!$C$38,2))</f>
        <v/>
      </c>
      <c r="E467" s="28">
        <f>IF($A467="","",MID(IF($I467=Lists!$B$13,", office or commercial space","")&amp;IF($L467=Lists!$B$14,", size not sure","")&amp;IF($M467=Lists!$B$15,", not cleaned in a while",""),3,200))</f>
        <v/>
      </c>
      <c r="F467" s="28">
        <f>IF($A467="","",MID(IF($J467="",", bedrooms","")&amp;IF($K467="",", bathrooms","")&amp;IF($M467="",", condition","")&amp;IF($N467="",", which clean","")&amp;IF($O467="",", how often",""),3,200))</f>
        <v/>
      </c>
      <c r="G467" s="28">
        <f>IF($A467="","",MID(IF('Your rates'!$C$5="",", base price","")&amp;IF(AND($J467&lt;&gt;"",IFERROR(INDEX('Your rates'!$C$6:$C$11,MATCH($J467,'Your rates'!$B$6:$B$11,0))&amp;"","")=""),", bedrooms","")&amp;IF(AND($K467&lt;&gt;"",IFERROR(INDEX('Your rates'!$C$12:$C$17,MATCH($K467,'Your rates'!$B$12:$B$17,0))&amp;"","")=""),", bathrooms","")&amp;IF(AND($M467&lt;&gt;"",IFERROR(INDEX('Your rates'!$C$18:$C$21,MATCH($M467,'Your rates'!$B$18:$B$21,0))&amp;"","")=""),", condition","")&amp;IF(AND($N467&lt;&gt;"",IFERROR(INDEX('Your rates'!$C$22:$C$25,MATCH($N467,'Your rates'!$B$22:$B$25,0))&amp;"","")=""),", type of clean","")&amp;IF(AND($O467&lt;&gt;"",IFERROR(INDEX('Your rates'!$C$26:$C$30,MATCH($O467,'Your rates'!$B$26:$B$30,0))&amp;"","")=""),", how often",""),3,200))</f>
        <v/>
      </c>
      <c r="H467" s="28">
        <f>IF($A467="","",IF($P467="","",IF(LEN($P467)-LEN(SUBSTITUTE($P467,",",""))+1&gt;SUMPRODUCT(ISNUMBER(SEARCH('Your rates'!$B$31:$B$36,$P467))*1),"Extra not on your list","")))</f>
        <v/>
      </c>
      <c r="I467" s="26">
        <f>IFERROR(TRIM(INDEX(Requests!$A467:$AN467,MATCH(Lists!$B$4,Requests!$A$1:$AN$1,0))&amp;""),"")</f>
        <v/>
      </c>
      <c r="J467" s="26">
        <f>IFERROR(TRIM(INDEX(Requests!$A467:$AN467,MATCH(Lists!$B$5,Requests!$A$1:$AN$1,0))&amp;""),"")</f>
        <v/>
      </c>
      <c r="K467" s="26">
        <f>IFERROR(TRIM(INDEX(Requests!$A467:$AN467,MATCH(Lists!$B$6,Requests!$A$1:$AN$1,0))&amp;""),"")</f>
        <v/>
      </c>
      <c r="L467" s="26">
        <f>IFERROR(TRIM(INDEX(Requests!$A467:$AN467,MATCH(Lists!$B$7,Requests!$A$1:$AN$1,0))&amp;""),"")</f>
        <v/>
      </c>
      <c r="M467" s="26">
        <f>IFERROR(TRIM(INDEX(Requests!$A467:$AN467,MATCH(Lists!$B$8,Requests!$A$1:$AN$1,0))&amp;""),"")</f>
        <v/>
      </c>
      <c r="N467" s="26">
        <f>IFERROR(TRIM(INDEX(Requests!$A467:$AN467,MATCH(Lists!$B$9,Requests!$A$1:$AN$1,0))&amp;""),"")</f>
        <v/>
      </c>
      <c r="O467" s="26">
        <f>IFERROR(TRIM(INDEX(Requests!$A467:$AN467,MATCH(Lists!$B$11,Requests!$A$1:$AN$1,0))&amp;""),"")</f>
        <v/>
      </c>
      <c r="P467" s="26">
        <f>IFERROR(TRIM(INDEX(Requests!$A467:$AN467,MATCH(Lists!$B$10,Requests!$A$1:$AN$1,0))&amp;""),"")</f>
        <v/>
      </c>
      <c r="Q467" s="29">
        <f>IF($A467="","",IFERROR(N(INDEX('Your rates'!$C$6:$C$11,MATCH($J467,'Your rates'!$B$6:$B$11,0))),0))</f>
        <v/>
      </c>
      <c r="R467" s="29">
        <f>IF($A467="","",IFERROR(N(INDEX('Your rates'!$C$12:$C$17,MATCH($K467,'Your rates'!$B$12:$B$17,0))),0))</f>
        <v/>
      </c>
      <c r="S467" s="30">
        <f>IF($A467="","",IFERROR(IF(INDEX('Your rates'!$C$18:$C$21,MATCH($M467,'Your rates'!$B$18:$B$21,0))&amp;""="",1,INDEX('Your rates'!$C$18:$C$21,MATCH($M467,'Your rates'!$B$18:$B$21,0))),1))</f>
        <v/>
      </c>
      <c r="T467" s="30">
        <f>IF($A467="","",IFERROR(IF(INDEX('Your rates'!$C$22:$C$25,MATCH($N467,'Your rates'!$B$22:$B$25,0))&amp;""="",1,INDEX('Your rates'!$C$22:$C$25,MATCH($N467,'Your rates'!$B$22:$B$25,0))),1))</f>
        <v/>
      </c>
      <c r="U467" s="30">
        <f>IF($A467="","",IFERROR(IF(INDEX('Your rates'!$C$26:$C$30,MATCH($O467,'Your rates'!$B$26:$B$30,0))&amp;""="",1,INDEX('Your rates'!$C$26:$C$30,MATCH($O467,'Your rates'!$B$26:$B$30,0))),1))</f>
        <v/>
      </c>
      <c r="V467" s="29">
        <f>IF($A467="","",SUMPRODUCT(ISNUMBER(SEARCH('Your rates'!$B$31:$B$36,$P467))*'Your rates'!$C$31:$C$36))</f>
        <v/>
      </c>
    </row>
    <row r="468">
      <c r="A468" s="26">
        <f>IFERROR(TRIM(INDEX(Requests!$A468:$AN468,MATCH(Lists!$B$2,Requests!$A$1:$AN$1,0))&amp;""),"")</f>
        <v/>
      </c>
      <c r="B468" s="26">
        <f>IFERROR(TRIM(INDEX(Requests!$A468:$AN468,MATCH(Lists!$B$3,Requests!$A$1:$AN$1,0))&amp;""),"")</f>
        <v/>
      </c>
      <c r="C468" s="27">
        <f>IF(OR($A468="",$J468="",$K468="",$M468="",$N468="",'Your rates'!$C$5=""),"",ROUND(MAX(N('Your rates'!$C$37),('Your rates'!$C$5+$Q468+$R468)*$S468*$T468*$U468+$V468),2))</f>
        <v/>
      </c>
      <c r="D468" s="27">
        <f>IF(OR($C468="",N('Your rates'!$C$38)=0),"",ROUND($C468*'Your rates'!$C$38,2))</f>
        <v/>
      </c>
      <c r="E468" s="28">
        <f>IF($A468="","",MID(IF($I468=Lists!$B$13,", office or commercial space","")&amp;IF($L468=Lists!$B$14,", size not sure","")&amp;IF($M468=Lists!$B$15,", not cleaned in a while",""),3,200))</f>
        <v/>
      </c>
      <c r="F468" s="28">
        <f>IF($A468="","",MID(IF($J468="",", bedrooms","")&amp;IF($K468="",", bathrooms","")&amp;IF($M468="",", condition","")&amp;IF($N468="",", which clean","")&amp;IF($O468="",", how often",""),3,200))</f>
        <v/>
      </c>
      <c r="G468" s="28">
        <f>IF($A468="","",MID(IF('Your rates'!$C$5="",", base price","")&amp;IF(AND($J468&lt;&gt;"",IFERROR(INDEX('Your rates'!$C$6:$C$11,MATCH($J468,'Your rates'!$B$6:$B$11,0))&amp;"","")=""),", bedrooms","")&amp;IF(AND($K468&lt;&gt;"",IFERROR(INDEX('Your rates'!$C$12:$C$17,MATCH($K468,'Your rates'!$B$12:$B$17,0))&amp;"","")=""),", bathrooms","")&amp;IF(AND($M468&lt;&gt;"",IFERROR(INDEX('Your rates'!$C$18:$C$21,MATCH($M468,'Your rates'!$B$18:$B$21,0))&amp;"","")=""),", condition","")&amp;IF(AND($N468&lt;&gt;"",IFERROR(INDEX('Your rates'!$C$22:$C$25,MATCH($N468,'Your rates'!$B$22:$B$25,0))&amp;"","")=""),", type of clean","")&amp;IF(AND($O468&lt;&gt;"",IFERROR(INDEX('Your rates'!$C$26:$C$30,MATCH($O468,'Your rates'!$B$26:$B$30,0))&amp;"","")=""),", how often",""),3,200))</f>
        <v/>
      </c>
      <c r="H468" s="28">
        <f>IF($A468="","",IF($P468="","",IF(LEN($P468)-LEN(SUBSTITUTE($P468,",",""))+1&gt;SUMPRODUCT(ISNUMBER(SEARCH('Your rates'!$B$31:$B$36,$P468))*1),"Extra not on your list","")))</f>
        <v/>
      </c>
      <c r="I468" s="26">
        <f>IFERROR(TRIM(INDEX(Requests!$A468:$AN468,MATCH(Lists!$B$4,Requests!$A$1:$AN$1,0))&amp;""),"")</f>
        <v/>
      </c>
      <c r="J468" s="26">
        <f>IFERROR(TRIM(INDEX(Requests!$A468:$AN468,MATCH(Lists!$B$5,Requests!$A$1:$AN$1,0))&amp;""),"")</f>
        <v/>
      </c>
      <c r="K468" s="26">
        <f>IFERROR(TRIM(INDEX(Requests!$A468:$AN468,MATCH(Lists!$B$6,Requests!$A$1:$AN$1,0))&amp;""),"")</f>
        <v/>
      </c>
      <c r="L468" s="26">
        <f>IFERROR(TRIM(INDEX(Requests!$A468:$AN468,MATCH(Lists!$B$7,Requests!$A$1:$AN$1,0))&amp;""),"")</f>
        <v/>
      </c>
      <c r="M468" s="26">
        <f>IFERROR(TRIM(INDEX(Requests!$A468:$AN468,MATCH(Lists!$B$8,Requests!$A$1:$AN$1,0))&amp;""),"")</f>
        <v/>
      </c>
      <c r="N468" s="26">
        <f>IFERROR(TRIM(INDEX(Requests!$A468:$AN468,MATCH(Lists!$B$9,Requests!$A$1:$AN$1,0))&amp;""),"")</f>
        <v/>
      </c>
      <c r="O468" s="26">
        <f>IFERROR(TRIM(INDEX(Requests!$A468:$AN468,MATCH(Lists!$B$11,Requests!$A$1:$AN$1,0))&amp;""),"")</f>
        <v/>
      </c>
      <c r="P468" s="26">
        <f>IFERROR(TRIM(INDEX(Requests!$A468:$AN468,MATCH(Lists!$B$10,Requests!$A$1:$AN$1,0))&amp;""),"")</f>
        <v/>
      </c>
      <c r="Q468" s="29">
        <f>IF($A468="","",IFERROR(N(INDEX('Your rates'!$C$6:$C$11,MATCH($J468,'Your rates'!$B$6:$B$11,0))),0))</f>
        <v/>
      </c>
      <c r="R468" s="29">
        <f>IF($A468="","",IFERROR(N(INDEX('Your rates'!$C$12:$C$17,MATCH($K468,'Your rates'!$B$12:$B$17,0))),0))</f>
        <v/>
      </c>
      <c r="S468" s="30">
        <f>IF($A468="","",IFERROR(IF(INDEX('Your rates'!$C$18:$C$21,MATCH($M468,'Your rates'!$B$18:$B$21,0))&amp;""="",1,INDEX('Your rates'!$C$18:$C$21,MATCH($M468,'Your rates'!$B$18:$B$21,0))),1))</f>
        <v/>
      </c>
      <c r="T468" s="30">
        <f>IF($A468="","",IFERROR(IF(INDEX('Your rates'!$C$22:$C$25,MATCH($N468,'Your rates'!$B$22:$B$25,0))&amp;""="",1,INDEX('Your rates'!$C$22:$C$25,MATCH($N468,'Your rates'!$B$22:$B$25,0))),1))</f>
        <v/>
      </c>
      <c r="U468" s="30">
        <f>IF($A468="","",IFERROR(IF(INDEX('Your rates'!$C$26:$C$30,MATCH($O468,'Your rates'!$B$26:$B$30,0))&amp;""="",1,INDEX('Your rates'!$C$26:$C$30,MATCH($O468,'Your rates'!$B$26:$B$30,0))),1))</f>
        <v/>
      </c>
      <c r="V468" s="29">
        <f>IF($A468="","",SUMPRODUCT(ISNUMBER(SEARCH('Your rates'!$B$31:$B$36,$P468))*'Your rates'!$C$31:$C$36))</f>
        <v/>
      </c>
    </row>
    <row r="469">
      <c r="A469" s="26">
        <f>IFERROR(TRIM(INDEX(Requests!$A469:$AN469,MATCH(Lists!$B$2,Requests!$A$1:$AN$1,0))&amp;""),"")</f>
        <v/>
      </c>
      <c r="B469" s="26">
        <f>IFERROR(TRIM(INDEX(Requests!$A469:$AN469,MATCH(Lists!$B$3,Requests!$A$1:$AN$1,0))&amp;""),"")</f>
        <v/>
      </c>
      <c r="C469" s="27">
        <f>IF(OR($A469="",$J469="",$K469="",$M469="",$N469="",'Your rates'!$C$5=""),"",ROUND(MAX(N('Your rates'!$C$37),('Your rates'!$C$5+$Q469+$R469)*$S469*$T469*$U469+$V469),2))</f>
        <v/>
      </c>
      <c r="D469" s="27">
        <f>IF(OR($C469="",N('Your rates'!$C$38)=0),"",ROUND($C469*'Your rates'!$C$38,2))</f>
        <v/>
      </c>
      <c r="E469" s="28">
        <f>IF($A469="","",MID(IF($I469=Lists!$B$13,", office or commercial space","")&amp;IF($L469=Lists!$B$14,", size not sure","")&amp;IF($M469=Lists!$B$15,", not cleaned in a while",""),3,200))</f>
        <v/>
      </c>
      <c r="F469" s="28">
        <f>IF($A469="","",MID(IF($J469="",", bedrooms","")&amp;IF($K469="",", bathrooms","")&amp;IF($M469="",", condition","")&amp;IF($N469="",", which clean","")&amp;IF($O469="",", how often",""),3,200))</f>
        <v/>
      </c>
      <c r="G469" s="28">
        <f>IF($A469="","",MID(IF('Your rates'!$C$5="",", base price","")&amp;IF(AND($J469&lt;&gt;"",IFERROR(INDEX('Your rates'!$C$6:$C$11,MATCH($J469,'Your rates'!$B$6:$B$11,0))&amp;"","")=""),", bedrooms","")&amp;IF(AND($K469&lt;&gt;"",IFERROR(INDEX('Your rates'!$C$12:$C$17,MATCH($K469,'Your rates'!$B$12:$B$17,0))&amp;"","")=""),", bathrooms","")&amp;IF(AND($M469&lt;&gt;"",IFERROR(INDEX('Your rates'!$C$18:$C$21,MATCH($M469,'Your rates'!$B$18:$B$21,0))&amp;"","")=""),", condition","")&amp;IF(AND($N469&lt;&gt;"",IFERROR(INDEX('Your rates'!$C$22:$C$25,MATCH($N469,'Your rates'!$B$22:$B$25,0))&amp;"","")=""),", type of clean","")&amp;IF(AND($O469&lt;&gt;"",IFERROR(INDEX('Your rates'!$C$26:$C$30,MATCH($O469,'Your rates'!$B$26:$B$30,0))&amp;"","")=""),", how often",""),3,200))</f>
        <v/>
      </c>
      <c r="H469" s="28">
        <f>IF($A469="","",IF($P469="","",IF(LEN($P469)-LEN(SUBSTITUTE($P469,",",""))+1&gt;SUMPRODUCT(ISNUMBER(SEARCH('Your rates'!$B$31:$B$36,$P469))*1),"Extra not on your list","")))</f>
        <v/>
      </c>
      <c r="I469" s="26">
        <f>IFERROR(TRIM(INDEX(Requests!$A469:$AN469,MATCH(Lists!$B$4,Requests!$A$1:$AN$1,0))&amp;""),"")</f>
        <v/>
      </c>
      <c r="J469" s="26">
        <f>IFERROR(TRIM(INDEX(Requests!$A469:$AN469,MATCH(Lists!$B$5,Requests!$A$1:$AN$1,0))&amp;""),"")</f>
        <v/>
      </c>
      <c r="K469" s="26">
        <f>IFERROR(TRIM(INDEX(Requests!$A469:$AN469,MATCH(Lists!$B$6,Requests!$A$1:$AN$1,0))&amp;""),"")</f>
        <v/>
      </c>
      <c r="L469" s="26">
        <f>IFERROR(TRIM(INDEX(Requests!$A469:$AN469,MATCH(Lists!$B$7,Requests!$A$1:$AN$1,0))&amp;""),"")</f>
        <v/>
      </c>
      <c r="M469" s="26">
        <f>IFERROR(TRIM(INDEX(Requests!$A469:$AN469,MATCH(Lists!$B$8,Requests!$A$1:$AN$1,0))&amp;""),"")</f>
        <v/>
      </c>
      <c r="N469" s="26">
        <f>IFERROR(TRIM(INDEX(Requests!$A469:$AN469,MATCH(Lists!$B$9,Requests!$A$1:$AN$1,0))&amp;""),"")</f>
        <v/>
      </c>
      <c r="O469" s="26">
        <f>IFERROR(TRIM(INDEX(Requests!$A469:$AN469,MATCH(Lists!$B$11,Requests!$A$1:$AN$1,0))&amp;""),"")</f>
        <v/>
      </c>
      <c r="P469" s="26">
        <f>IFERROR(TRIM(INDEX(Requests!$A469:$AN469,MATCH(Lists!$B$10,Requests!$A$1:$AN$1,0))&amp;""),"")</f>
        <v/>
      </c>
      <c r="Q469" s="29">
        <f>IF($A469="","",IFERROR(N(INDEX('Your rates'!$C$6:$C$11,MATCH($J469,'Your rates'!$B$6:$B$11,0))),0))</f>
        <v/>
      </c>
      <c r="R469" s="29">
        <f>IF($A469="","",IFERROR(N(INDEX('Your rates'!$C$12:$C$17,MATCH($K469,'Your rates'!$B$12:$B$17,0))),0))</f>
        <v/>
      </c>
      <c r="S469" s="30">
        <f>IF($A469="","",IFERROR(IF(INDEX('Your rates'!$C$18:$C$21,MATCH($M469,'Your rates'!$B$18:$B$21,0))&amp;""="",1,INDEX('Your rates'!$C$18:$C$21,MATCH($M469,'Your rates'!$B$18:$B$21,0))),1))</f>
        <v/>
      </c>
      <c r="T469" s="30">
        <f>IF($A469="","",IFERROR(IF(INDEX('Your rates'!$C$22:$C$25,MATCH($N469,'Your rates'!$B$22:$B$25,0))&amp;""="",1,INDEX('Your rates'!$C$22:$C$25,MATCH($N469,'Your rates'!$B$22:$B$25,0))),1))</f>
        <v/>
      </c>
      <c r="U469" s="30">
        <f>IF($A469="","",IFERROR(IF(INDEX('Your rates'!$C$26:$C$30,MATCH($O469,'Your rates'!$B$26:$B$30,0))&amp;""="",1,INDEX('Your rates'!$C$26:$C$30,MATCH($O469,'Your rates'!$B$26:$B$30,0))),1))</f>
        <v/>
      </c>
      <c r="V469" s="29">
        <f>IF($A469="","",SUMPRODUCT(ISNUMBER(SEARCH('Your rates'!$B$31:$B$36,$P469))*'Your rates'!$C$31:$C$36))</f>
        <v/>
      </c>
    </row>
    <row r="470">
      <c r="A470" s="26">
        <f>IFERROR(TRIM(INDEX(Requests!$A470:$AN470,MATCH(Lists!$B$2,Requests!$A$1:$AN$1,0))&amp;""),"")</f>
        <v/>
      </c>
      <c r="B470" s="26">
        <f>IFERROR(TRIM(INDEX(Requests!$A470:$AN470,MATCH(Lists!$B$3,Requests!$A$1:$AN$1,0))&amp;""),"")</f>
        <v/>
      </c>
      <c r="C470" s="27">
        <f>IF(OR($A470="",$J470="",$K470="",$M470="",$N470="",'Your rates'!$C$5=""),"",ROUND(MAX(N('Your rates'!$C$37),('Your rates'!$C$5+$Q470+$R470)*$S470*$T470*$U470+$V470),2))</f>
        <v/>
      </c>
      <c r="D470" s="27">
        <f>IF(OR($C470="",N('Your rates'!$C$38)=0),"",ROUND($C470*'Your rates'!$C$38,2))</f>
        <v/>
      </c>
      <c r="E470" s="28">
        <f>IF($A470="","",MID(IF($I470=Lists!$B$13,", office or commercial space","")&amp;IF($L470=Lists!$B$14,", size not sure","")&amp;IF($M470=Lists!$B$15,", not cleaned in a while",""),3,200))</f>
        <v/>
      </c>
      <c r="F470" s="28">
        <f>IF($A470="","",MID(IF($J470="",", bedrooms","")&amp;IF($K470="",", bathrooms","")&amp;IF($M470="",", condition","")&amp;IF($N470="",", which clean","")&amp;IF($O470="",", how often",""),3,200))</f>
        <v/>
      </c>
      <c r="G470" s="28">
        <f>IF($A470="","",MID(IF('Your rates'!$C$5="",", base price","")&amp;IF(AND($J470&lt;&gt;"",IFERROR(INDEX('Your rates'!$C$6:$C$11,MATCH($J470,'Your rates'!$B$6:$B$11,0))&amp;"","")=""),", bedrooms","")&amp;IF(AND($K470&lt;&gt;"",IFERROR(INDEX('Your rates'!$C$12:$C$17,MATCH($K470,'Your rates'!$B$12:$B$17,0))&amp;"","")=""),", bathrooms","")&amp;IF(AND($M470&lt;&gt;"",IFERROR(INDEX('Your rates'!$C$18:$C$21,MATCH($M470,'Your rates'!$B$18:$B$21,0))&amp;"","")=""),", condition","")&amp;IF(AND($N470&lt;&gt;"",IFERROR(INDEX('Your rates'!$C$22:$C$25,MATCH($N470,'Your rates'!$B$22:$B$25,0))&amp;"","")=""),", type of clean","")&amp;IF(AND($O470&lt;&gt;"",IFERROR(INDEX('Your rates'!$C$26:$C$30,MATCH($O470,'Your rates'!$B$26:$B$30,0))&amp;"","")=""),", how often",""),3,200))</f>
        <v/>
      </c>
      <c r="H470" s="28">
        <f>IF($A470="","",IF($P470="","",IF(LEN($P470)-LEN(SUBSTITUTE($P470,",",""))+1&gt;SUMPRODUCT(ISNUMBER(SEARCH('Your rates'!$B$31:$B$36,$P470))*1),"Extra not on your list","")))</f>
        <v/>
      </c>
      <c r="I470" s="26">
        <f>IFERROR(TRIM(INDEX(Requests!$A470:$AN470,MATCH(Lists!$B$4,Requests!$A$1:$AN$1,0))&amp;""),"")</f>
        <v/>
      </c>
      <c r="J470" s="26">
        <f>IFERROR(TRIM(INDEX(Requests!$A470:$AN470,MATCH(Lists!$B$5,Requests!$A$1:$AN$1,0))&amp;""),"")</f>
        <v/>
      </c>
      <c r="K470" s="26">
        <f>IFERROR(TRIM(INDEX(Requests!$A470:$AN470,MATCH(Lists!$B$6,Requests!$A$1:$AN$1,0))&amp;""),"")</f>
        <v/>
      </c>
      <c r="L470" s="26">
        <f>IFERROR(TRIM(INDEX(Requests!$A470:$AN470,MATCH(Lists!$B$7,Requests!$A$1:$AN$1,0))&amp;""),"")</f>
        <v/>
      </c>
      <c r="M470" s="26">
        <f>IFERROR(TRIM(INDEX(Requests!$A470:$AN470,MATCH(Lists!$B$8,Requests!$A$1:$AN$1,0))&amp;""),"")</f>
        <v/>
      </c>
      <c r="N470" s="26">
        <f>IFERROR(TRIM(INDEX(Requests!$A470:$AN470,MATCH(Lists!$B$9,Requests!$A$1:$AN$1,0))&amp;""),"")</f>
        <v/>
      </c>
      <c r="O470" s="26">
        <f>IFERROR(TRIM(INDEX(Requests!$A470:$AN470,MATCH(Lists!$B$11,Requests!$A$1:$AN$1,0))&amp;""),"")</f>
        <v/>
      </c>
      <c r="P470" s="26">
        <f>IFERROR(TRIM(INDEX(Requests!$A470:$AN470,MATCH(Lists!$B$10,Requests!$A$1:$AN$1,0))&amp;""),"")</f>
        <v/>
      </c>
      <c r="Q470" s="29">
        <f>IF($A470="","",IFERROR(N(INDEX('Your rates'!$C$6:$C$11,MATCH($J470,'Your rates'!$B$6:$B$11,0))),0))</f>
        <v/>
      </c>
      <c r="R470" s="29">
        <f>IF($A470="","",IFERROR(N(INDEX('Your rates'!$C$12:$C$17,MATCH($K470,'Your rates'!$B$12:$B$17,0))),0))</f>
        <v/>
      </c>
      <c r="S470" s="30">
        <f>IF($A470="","",IFERROR(IF(INDEX('Your rates'!$C$18:$C$21,MATCH($M470,'Your rates'!$B$18:$B$21,0))&amp;""="",1,INDEX('Your rates'!$C$18:$C$21,MATCH($M470,'Your rates'!$B$18:$B$21,0))),1))</f>
        <v/>
      </c>
      <c r="T470" s="30">
        <f>IF($A470="","",IFERROR(IF(INDEX('Your rates'!$C$22:$C$25,MATCH($N470,'Your rates'!$B$22:$B$25,0))&amp;""="",1,INDEX('Your rates'!$C$22:$C$25,MATCH($N470,'Your rates'!$B$22:$B$25,0))),1))</f>
        <v/>
      </c>
      <c r="U470" s="30">
        <f>IF($A470="","",IFERROR(IF(INDEX('Your rates'!$C$26:$C$30,MATCH($O470,'Your rates'!$B$26:$B$30,0))&amp;""="",1,INDEX('Your rates'!$C$26:$C$30,MATCH($O470,'Your rates'!$B$26:$B$30,0))),1))</f>
        <v/>
      </c>
      <c r="V470" s="29">
        <f>IF($A470="","",SUMPRODUCT(ISNUMBER(SEARCH('Your rates'!$B$31:$B$36,$P470))*'Your rates'!$C$31:$C$36))</f>
        <v/>
      </c>
    </row>
    <row r="471">
      <c r="A471" s="26">
        <f>IFERROR(TRIM(INDEX(Requests!$A471:$AN471,MATCH(Lists!$B$2,Requests!$A$1:$AN$1,0))&amp;""),"")</f>
        <v/>
      </c>
      <c r="B471" s="26">
        <f>IFERROR(TRIM(INDEX(Requests!$A471:$AN471,MATCH(Lists!$B$3,Requests!$A$1:$AN$1,0))&amp;""),"")</f>
        <v/>
      </c>
      <c r="C471" s="27">
        <f>IF(OR($A471="",$J471="",$K471="",$M471="",$N471="",'Your rates'!$C$5=""),"",ROUND(MAX(N('Your rates'!$C$37),('Your rates'!$C$5+$Q471+$R471)*$S471*$T471*$U471+$V471),2))</f>
        <v/>
      </c>
      <c r="D471" s="27">
        <f>IF(OR($C471="",N('Your rates'!$C$38)=0),"",ROUND($C471*'Your rates'!$C$38,2))</f>
        <v/>
      </c>
      <c r="E471" s="28">
        <f>IF($A471="","",MID(IF($I471=Lists!$B$13,", office or commercial space","")&amp;IF($L471=Lists!$B$14,", size not sure","")&amp;IF($M471=Lists!$B$15,", not cleaned in a while",""),3,200))</f>
        <v/>
      </c>
      <c r="F471" s="28">
        <f>IF($A471="","",MID(IF($J471="",", bedrooms","")&amp;IF($K471="",", bathrooms","")&amp;IF($M471="",", condition","")&amp;IF($N471="",", which clean","")&amp;IF($O471="",", how often",""),3,200))</f>
        <v/>
      </c>
      <c r="G471" s="28">
        <f>IF($A471="","",MID(IF('Your rates'!$C$5="",", base price","")&amp;IF(AND($J471&lt;&gt;"",IFERROR(INDEX('Your rates'!$C$6:$C$11,MATCH($J471,'Your rates'!$B$6:$B$11,0))&amp;"","")=""),", bedrooms","")&amp;IF(AND($K471&lt;&gt;"",IFERROR(INDEX('Your rates'!$C$12:$C$17,MATCH($K471,'Your rates'!$B$12:$B$17,0))&amp;"","")=""),", bathrooms","")&amp;IF(AND($M471&lt;&gt;"",IFERROR(INDEX('Your rates'!$C$18:$C$21,MATCH($M471,'Your rates'!$B$18:$B$21,0))&amp;"","")=""),", condition","")&amp;IF(AND($N471&lt;&gt;"",IFERROR(INDEX('Your rates'!$C$22:$C$25,MATCH($N471,'Your rates'!$B$22:$B$25,0))&amp;"","")=""),", type of clean","")&amp;IF(AND($O471&lt;&gt;"",IFERROR(INDEX('Your rates'!$C$26:$C$30,MATCH($O471,'Your rates'!$B$26:$B$30,0))&amp;"","")=""),", how often",""),3,200))</f>
        <v/>
      </c>
      <c r="H471" s="28">
        <f>IF($A471="","",IF($P471="","",IF(LEN($P471)-LEN(SUBSTITUTE($P471,",",""))+1&gt;SUMPRODUCT(ISNUMBER(SEARCH('Your rates'!$B$31:$B$36,$P471))*1),"Extra not on your list","")))</f>
        <v/>
      </c>
      <c r="I471" s="26">
        <f>IFERROR(TRIM(INDEX(Requests!$A471:$AN471,MATCH(Lists!$B$4,Requests!$A$1:$AN$1,0))&amp;""),"")</f>
        <v/>
      </c>
      <c r="J471" s="26">
        <f>IFERROR(TRIM(INDEX(Requests!$A471:$AN471,MATCH(Lists!$B$5,Requests!$A$1:$AN$1,0))&amp;""),"")</f>
        <v/>
      </c>
      <c r="K471" s="26">
        <f>IFERROR(TRIM(INDEX(Requests!$A471:$AN471,MATCH(Lists!$B$6,Requests!$A$1:$AN$1,0))&amp;""),"")</f>
        <v/>
      </c>
      <c r="L471" s="26">
        <f>IFERROR(TRIM(INDEX(Requests!$A471:$AN471,MATCH(Lists!$B$7,Requests!$A$1:$AN$1,0))&amp;""),"")</f>
        <v/>
      </c>
      <c r="M471" s="26">
        <f>IFERROR(TRIM(INDEX(Requests!$A471:$AN471,MATCH(Lists!$B$8,Requests!$A$1:$AN$1,0))&amp;""),"")</f>
        <v/>
      </c>
      <c r="N471" s="26">
        <f>IFERROR(TRIM(INDEX(Requests!$A471:$AN471,MATCH(Lists!$B$9,Requests!$A$1:$AN$1,0))&amp;""),"")</f>
        <v/>
      </c>
      <c r="O471" s="26">
        <f>IFERROR(TRIM(INDEX(Requests!$A471:$AN471,MATCH(Lists!$B$11,Requests!$A$1:$AN$1,0))&amp;""),"")</f>
        <v/>
      </c>
      <c r="P471" s="26">
        <f>IFERROR(TRIM(INDEX(Requests!$A471:$AN471,MATCH(Lists!$B$10,Requests!$A$1:$AN$1,0))&amp;""),"")</f>
        <v/>
      </c>
      <c r="Q471" s="29">
        <f>IF($A471="","",IFERROR(N(INDEX('Your rates'!$C$6:$C$11,MATCH($J471,'Your rates'!$B$6:$B$11,0))),0))</f>
        <v/>
      </c>
      <c r="R471" s="29">
        <f>IF($A471="","",IFERROR(N(INDEX('Your rates'!$C$12:$C$17,MATCH($K471,'Your rates'!$B$12:$B$17,0))),0))</f>
        <v/>
      </c>
      <c r="S471" s="30">
        <f>IF($A471="","",IFERROR(IF(INDEX('Your rates'!$C$18:$C$21,MATCH($M471,'Your rates'!$B$18:$B$21,0))&amp;""="",1,INDEX('Your rates'!$C$18:$C$21,MATCH($M471,'Your rates'!$B$18:$B$21,0))),1))</f>
        <v/>
      </c>
      <c r="T471" s="30">
        <f>IF($A471="","",IFERROR(IF(INDEX('Your rates'!$C$22:$C$25,MATCH($N471,'Your rates'!$B$22:$B$25,0))&amp;""="",1,INDEX('Your rates'!$C$22:$C$25,MATCH($N471,'Your rates'!$B$22:$B$25,0))),1))</f>
        <v/>
      </c>
      <c r="U471" s="30">
        <f>IF($A471="","",IFERROR(IF(INDEX('Your rates'!$C$26:$C$30,MATCH($O471,'Your rates'!$B$26:$B$30,0))&amp;""="",1,INDEX('Your rates'!$C$26:$C$30,MATCH($O471,'Your rates'!$B$26:$B$30,0))),1))</f>
        <v/>
      </c>
      <c r="V471" s="29">
        <f>IF($A471="","",SUMPRODUCT(ISNUMBER(SEARCH('Your rates'!$B$31:$B$36,$P471))*'Your rates'!$C$31:$C$36))</f>
        <v/>
      </c>
    </row>
    <row r="472">
      <c r="A472" s="26">
        <f>IFERROR(TRIM(INDEX(Requests!$A472:$AN472,MATCH(Lists!$B$2,Requests!$A$1:$AN$1,0))&amp;""),"")</f>
        <v/>
      </c>
      <c r="B472" s="26">
        <f>IFERROR(TRIM(INDEX(Requests!$A472:$AN472,MATCH(Lists!$B$3,Requests!$A$1:$AN$1,0))&amp;""),"")</f>
        <v/>
      </c>
      <c r="C472" s="27">
        <f>IF(OR($A472="",$J472="",$K472="",$M472="",$N472="",'Your rates'!$C$5=""),"",ROUND(MAX(N('Your rates'!$C$37),('Your rates'!$C$5+$Q472+$R472)*$S472*$T472*$U472+$V472),2))</f>
        <v/>
      </c>
      <c r="D472" s="27">
        <f>IF(OR($C472="",N('Your rates'!$C$38)=0),"",ROUND($C472*'Your rates'!$C$38,2))</f>
        <v/>
      </c>
      <c r="E472" s="28">
        <f>IF($A472="","",MID(IF($I472=Lists!$B$13,", office or commercial space","")&amp;IF($L472=Lists!$B$14,", size not sure","")&amp;IF($M472=Lists!$B$15,", not cleaned in a while",""),3,200))</f>
        <v/>
      </c>
      <c r="F472" s="28">
        <f>IF($A472="","",MID(IF($J472="",", bedrooms","")&amp;IF($K472="",", bathrooms","")&amp;IF($M472="",", condition","")&amp;IF($N472="",", which clean","")&amp;IF($O472="",", how often",""),3,200))</f>
        <v/>
      </c>
      <c r="G472" s="28">
        <f>IF($A472="","",MID(IF('Your rates'!$C$5="",", base price","")&amp;IF(AND($J472&lt;&gt;"",IFERROR(INDEX('Your rates'!$C$6:$C$11,MATCH($J472,'Your rates'!$B$6:$B$11,0))&amp;"","")=""),", bedrooms","")&amp;IF(AND($K472&lt;&gt;"",IFERROR(INDEX('Your rates'!$C$12:$C$17,MATCH($K472,'Your rates'!$B$12:$B$17,0))&amp;"","")=""),", bathrooms","")&amp;IF(AND($M472&lt;&gt;"",IFERROR(INDEX('Your rates'!$C$18:$C$21,MATCH($M472,'Your rates'!$B$18:$B$21,0))&amp;"","")=""),", condition","")&amp;IF(AND($N472&lt;&gt;"",IFERROR(INDEX('Your rates'!$C$22:$C$25,MATCH($N472,'Your rates'!$B$22:$B$25,0))&amp;"","")=""),", type of clean","")&amp;IF(AND($O472&lt;&gt;"",IFERROR(INDEX('Your rates'!$C$26:$C$30,MATCH($O472,'Your rates'!$B$26:$B$30,0))&amp;"","")=""),", how often",""),3,200))</f>
        <v/>
      </c>
      <c r="H472" s="28">
        <f>IF($A472="","",IF($P472="","",IF(LEN($P472)-LEN(SUBSTITUTE($P472,",",""))+1&gt;SUMPRODUCT(ISNUMBER(SEARCH('Your rates'!$B$31:$B$36,$P472))*1),"Extra not on your list","")))</f>
        <v/>
      </c>
      <c r="I472" s="26">
        <f>IFERROR(TRIM(INDEX(Requests!$A472:$AN472,MATCH(Lists!$B$4,Requests!$A$1:$AN$1,0))&amp;""),"")</f>
        <v/>
      </c>
      <c r="J472" s="26">
        <f>IFERROR(TRIM(INDEX(Requests!$A472:$AN472,MATCH(Lists!$B$5,Requests!$A$1:$AN$1,0))&amp;""),"")</f>
        <v/>
      </c>
      <c r="K472" s="26">
        <f>IFERROR(TRIM(INDEX(Requests!$A472:$AN472,MATCH(Lists!$B$6,Requests!$A$1:$AN$1,0))&amp;""),"")</f>
        <v/>
      </c>
      <c r="L472" s="26">
        <f>IFERROR(TRIM(INDEX(Requests!$A472:$AN472,MATCH(Lists!$B$7,Requests!$A$1:$AN$1,0))&amp;""),"")</f>
        <v/>
      </c>
      <c r="M472" s="26">
        <f>IFERROR(TRIM(INDEX(Requests!$A472:$AN472,MATCH(Lists!$B$8,Requests!$A$1:$AN$1,0))&amp;""),"")</f>
        <v/>
      </c>
      <c r="N472" s="26">
        <f>IFERROR(TRIM(INDEX(Requests!$A472:$AN472,MATCH(Lists!$B$9,Requests!$A$1:$AN$1,0))&amp;""),"")</f>
        <v/>
      </c>
      <c r="O472" s="26">
        <f>IFERROR(TRIM(INDEX(Requests!$A472:$AN472,MATCH(Lists!$B$11,Requests!$A$1:$AN$1,0))&amp;""),"")</f>
        <v/>
      </c>
      <c r="P472" s="26">
        <f>IFERROR(TRIM(INDEX(Requests!$A472:$AN472,MATCH(Lists!$B$10,Requests!$A$1:$AN$1,0))&amp;""),"")</f>
        <v/>
      </c>
      <c r="Q472" s="29">
        <f>IF($A472="","",IFERROR(N(INDEX('Your rates'!$C$6:$C$11,MATCH($J472,'Your rates'!$B$6:$B$11,0))),0))</f>
        <v/>
      </c>
      <c r="R472" s="29">
        <f>IF($A472="","",IFERROR(N(INDEX('Your rates'!$C$12:$C$17,MATCH($K472,'Your rates'!$B$12:$B$17,0))),0))</f>
        <v/>
      </c>
      <c r="S472" s="30">
        <f>IF($A472="","",IFERROR(IF(INDEX('Your rates'!$C$18:$C$21,MATCH($M472,'Your rates'!$B$18:$B$21,0))&amp;""="",1,INDEX('Your rates'!$C$18:$C$21,MATCH($M472,'Your rates'!$B$18:$B$21,0))),1))</f>
        <v/>
      </c>
      <c r="T472" s="30">
        <f>IF($A472="","",IFERROR(IF(INDEX('Your rates'!$C$22:$C$25,MATCH($N472,'Your rates'!$B$22:$B$25,0))&amp;""="",1,INDEX('Your rates'!$C$22:$C$25,MATCH($N472,'Your rates'!$B$22:$B$25,0))),1))</f>
        <v/>
      </c>
      <c r="U472" s="30">
        <f>IF($A472="","",IFERROR(IF(INDEX('Your rates'!$C$26:$C$30,MATCH($O472,'Your rates'!$B$26:$B$30,0))&amp;""="",1,INDEX('Your rates'!$C$26:$C$30,MATCH($O472,'Your rates'!$B$26:$B$30,0))),1))</f>
        <v/>
      </c>
      <c r="V472" s="29">
        <f>IF($A472="","",SUMPRODUCT(ISNUMBER(SEARCH('Your rates'!$B$31:$B$36,$P472))*'Your rates'!$C$31:$C$36))</f>
        <v/>
      </c>
    </row>
    <row r="473">
      <c r="A473" s="26">
        <f>IFERROR(TRIM(INDEX(Requests!$A473:$AN473,MATCH(Lists!$B$2,Requests!$A$1:$AN$1,0))&amp;""),"")</f>
        <v/>
      </c>
      <c r="B473" s="26">
        <f>IFERROR(TRIM(INDEX(Requests!$A473:$AN473,MATCH(Lists!$B$3,Requests!$A$1:$AN$1,0))&amp;""),"")</f>
        <v/>
      </c>
      <c r="C473" s="27">
        <f>IF(OR($A473="",$J473="",$K473="",$M473="",$N473="",'Your rates'!$C$5=""),"",ROUND(MAX(N('Your rates'!$C$37),('Your rates'!$C$5+$Q473+$R473)*$S473*$T473*$U473+$V473),2))</f>
        <v/>
      </c>
      <c r="D473" s="27">
        <f>IF(OR($C473="",N('Your rates'!$C$38)=0),"",ROUND($C473*'Your rates'!$C$38,2))</f>
        <v/>
      </c>
      <c r="E473" s="28">
        <f>IF($A473="","",MID(IF($I473=Lists!$B$13,", office or commercial space","")&amp;IF($L473=Lists!$B$14,", size not sure","")&amp;IF($M473=Lists!$B$15,", not cleaned in a while",""),3,200))</f>
        <v/>
      </c>
      <c r="F473" s="28">
        <f>IF($A473="","",MID(IF($J473="",", bedrooms","")&amp;IF($K473="",", bathrooms","")&amp;IF($M473="",", condition","")&amp;IF($N473="",", which clean","")&amp;IF($O473="",", how often",""),3,200))</f>
        <v/>
      </c>
      <c r="G473" s="28">
        <f>IF($A473="","",MID(IF('Your rates'!$C$5="",", base price","")&amp;IF(AND($J473&lt;&gt;"",IFERROR(INDEX('Your rates'!$C$6:$C$11,MATCH($J473,'Your rates'!$B$6:$B$11,0))&amp;"","")=""),", bedrooms","")&amp;IF(AND($K473&lt;&gt;"",IFERROR(INDEX('Your rates'!$C$12:$C$17,MATCH($K473,'Your rates'!$B$12:$B$17,0))&amp;"","")=""),", bathrooms","")&amp;IF(AND($M473&lt;&gt;"",IFERROR(INDEX('Your rates'!$C$18:$C$21,MATCH($M473,'Your rates'!$B$18:$B$21,0))&amp;"","")=""),", condition","")&amp;IF(AND($N473&lt;&gt;"",IFERROR(INDEX('Your rates'!$C$22:$C$25,MATCH($N473,'Your rates'!$B$22:$B$25,0))&amp;"","")=""),", type of clean","")&amp;IF(AND($O473&lt;&gt;"",IFERROR(INDEX('Your rates'!$C$26:$C$30,MATCH($O473,'Your rates'!$B$26:$B$30,0))&amp;"","")=""),", how often",""),3,200))</f>
        <v/>
      </c>
      <c r="H473" s="28">
        <f>IF($A473="","",IF($P473="","",IF(LEN($P473)-LEN(SUBSTITUTE($P473,",",""))+1&gt;SUMPRODUCT(ISNUMBER(SEARCH('Your rates'!$B$31:$B$36,$P473))*1),"Extra not on your list","")))</f>
        <v/>
      </c>
      <c r="I473" s="26">
        <f>IFERROR(TRIM(INDEX(Requests!$A473:$AN473,MATCH(Lists!$B$4,Requests!$A$1:$AN$1,0))&amp;""),"")</f>
        <v/>
      </c>
      <c r="J473" s="26">
        <f>IFERROR(TRIM(INDEX(Requests!$A473:$AN473,MATCH(Lists!$B$5,Requests!$A$1:$AN$1,0))&amp;""),"")</f>
        <v/>
      </c>
      <c r="K473" s="26">
        <f>IFERROR(TRIM(INDEX(Requests!$A473:$AN473,MATCH(Lists!$B$6,Requests!$A$1:$AN$1,0))&amp;""),"")</f>
        <v/>
      </c>
      <c r="L473" s="26">
        <f>IFERROR(TRIM(INDEX(Requests!$A473:$AN473,MATCH(Lists!$B$7,Requests!$A$1:$AN$1,0))&amp;""),"")</f>
        <v/>
      </c>
      <c r="M473" s="26">
        <f>IFERROR(TRIM(INDEX(Requests!$A473:$AN473,MATCH(Lists!$B$8,Requests!$A$1:$AN$1,0))&amp;""),"")</f>
        <v/>
      </c>
      <c r="N473" s="26">
        <f>IFERROR(TRIM(INDEX(Requests!$A473:$AN473,MATCH(Lists!$B$9,Requests!$A$1:$AN$1,0))&amp;""),"")</f>
        <v/>
      </c>
      <c r="O473" s="26">
        <f>IFERROR(TRIM(INDEX(Requests!$A473:$AN473,MATCH(Lists!$B$11,Requests!$A$1:$AN$1,0))&amp;""),"")</f>
        <v/>
      </c>
      <c r="P473" s="26">
        <f>IFERROR(TRIM(INDEX(Requests!$A473:$AN473,MATCH(Lists!$B$10,Requests!$A$1:$AN$1,0))&amp;""),"")</f>
        <v/>
      </c>
      <c r="Q473" s="29">
        <f>IF($A473="","",IFERROR(N(INDEX('Your rates'!$C$6:$C$11,MATCH($J473,'Your rates'!$B$6:$B$11,0))),0))</f>
        <v/>
      </c>
      <c r="R473" s="29">
        <f>IF($A473="","",IFERROR(N(INDEX('Your rates'!$C$12:$C$17,MATCH($K473,'Your rates'!$B$12:$B$17,0))),0))</f>
        <v/>
      </c>
      <c r="S473" s="30">
        <f>IF($A473="","",IFERROR(IF(INDEX('Your rates'!$C$18:$C$21,MATCH($M473,'Your rates'!$B$18:$B$21,0))&amp;""="",1,INDEX('Your rates'!$C$18:$C$21,MATCH($M473,'Your rates'!$B$18:$B$21,0))),1))</f>
        <v/>
      </c>
      <c r="T473" s="30">
        <f>IF($A473="","",IFERROR(IF(INDEX('Your rates'!$C$22:$C$25,MATCH($N473,'Your rates'!$B$22:$B$25,0))&amp;""="",1,INDEX('Your rates'!$C$22:$C$25,MATCH($N473,'Your rates'!$B$22:$B$25,0))),1))</f>
        <v/>
      </c>
      <c r="U473" s="30">
        <f>IF($A473="","",IFERROR(IF(INDEX('Your rates'!$C$26:$C$30,MATCH($O473,'Your rates'!$B$26:$B$30,0))&amp;""="",1,INDEX('Your rates'!$C$26:$C$30,MATCH($O473,'Your rates'!$B$26:$B$30,0))),1))</f>
        <v/>
      </c>
      <c r="V473" s="29">
        <f>IF($A473="","",SUMPRODUCT(ISNUMBER(SEARCH('Your rates'!$B$31:$B$36,$P473))*'Your rates'!$C$31:$C$36))</f>
        <v/>
      </c>
    </row>
    <row r="474">
      <c r="A474" s="26">
        <f>IFERROR(TRIM(INDEX(Requests!$A474:$AN474,MATCH(Lists!$B$2,Requests!$A$1:$AN$1,0))&amp;""),"")</f>
        <v/>
      </c>
      <c r="B474" s="26">
        <f>IFERROR(TRIM(INDEX(Requests!$A474:$AN474,MATCH(Lists!$B$3,Requests!$A$1:$AN$1,0))&amp;""),"")</f>
        <v/>
      </c>
      <c r="C474" s="27">
        <f>IF(OR($A474="",$J474="",$K474="",$M474="",$N474="",'Your rates'!$C$5=""),"",ROUND(MAX(N('Your rates'!$C$37),('Your rates'!$C$5+$Q474+$R474)*$S474*$T474*$U474+$V474),2))</f>
        <v/>
      </c>
      <c r="D474" s="27">
        <f>IF(OR($C474="",N('Your rates'!$C$38)=0),"",ROUND($C474*'Your rates'!$C$38,2))</f>
        <v/>
      </c>
      <c r="E474" s="28">
        <f>IF($A474="","",MID(IF($I474=Lists!$B$13,", office or commercial space","")&amp;IF($L474=Lists!$B$14,", size not sure","")&amp;IF($M474=Lists!$B$15,", not cleaned in a while",""),3,200))</f>
        <v/>
      </c>
      <c r="F474" s="28">
        <f>IF($A474="","",MID(IF($J474="",", bedrooms","")&amp;IF($K474="",", bathrooms","")&amp;IF($M474="",", condition","")&amp;IF($N474="",", which clean","")&amp;IF($O474="",", how often",""),3,200))</f>
        <v/>
      </c>
      <c r="G474" s="28">
        <f>IF($A474="","",MID(IF('Your rates'!$C$5="",", base price","")&amp;IF(AND($J474&lt;&gt;"",IFERROR(INDEX('Your rates'!$C$6:$C$11,MATCH($J474,'Your rates'!$B$6:$B$11,0))&amp;"","")=""),", bedrooms","")&amp;IF(AND($K474&lt;&gt;"",IFERROR(INDEX('Your rates'!$C$12:$C$17,MATCH($K474,'Your rates'!$B$12:$B$17,0))&amp;"","")=""),", bathrooms","")&amp;IF(AND($M474&lt;&gt;"",IFERROR(INDEX('Your rates'!$C$18:$C$21,MATCH($M474,'Your rates'!$B$18:$B$21,0))&amp;"","")=""),", condition","")&amp;IF(AND($N474&lt;&gt;"",IFERROR(INDEX('Your rates'!$C$22:$C$25,MATCH($N474,'Your rates'!$B$22:$B$25,0))&amp;"","")=""),", type of clean","")&amp;IF(AND($O474&lt;&gt;"",IFERROR(INDEX('Your rates'!$C$26:$C$30,MATCH($O474,'Your rates'!$B$26:$B$30,0))&amp;"","")=""),", how often",""),3,200))</f>
        <v/>
      </c>
      <c r="H474" s="28">
        <f>IF($A474="","",IF($P474="","",IF(LEN($P474)-LEN(SUBSTITUTE($P474,",",""))+1&gt;SUMPRODUCT(ISNUMBER(SEARCH('Your rates'!$B$31:$B$36,$P474))*1),"Extra not on your list","")))</f>
        <v/>
      </c>
      <c r="I474" s="26">
        <f>IFERROR(TRIM(INDEX(Requests!$A474:$AN474,MATCH(Lists!$B$4,Requests!$A$1:$AN$1,0))&amp;""),"")</f>
        <v/>
      </c>
      <c r="J474" s="26">
        <f>IFERROR(TRIM(INDEX(Requests!$A474:$AN474,MATCH(Lists!$B$5,Requests!$A$1:$AN$1,0))&amp;""),"")</f>
        <v/>
      </c>
      <c r="K474" s="26">
        <f>IFERROR(TRIM(INDEX(Requests!$A474:$AN474,MATCH(Lists!$B$6,Requests!$A$1:$AN$1,0))&amp;""),"")</f>
        <v/>
      </c>
      <c r="L474" s="26">
        <f>IFERROR(TRIM(INDEX(Requests!$A474:$AN474,MATCH(Lists!$B$7,Requests!$A$1:$AN$1,0))&amp;""),"")</f>
        <v/>
      </c>
      <c r="M474" s="26">
        <f>IFERROR(TRIM(INDEX(Requests!$A474:$AN474,MATCH(Lists!$B$8,Requests!$A$1:$AN$1,0))&amp;""),"")</f>
        <v/>
      </c>
      <c r="N474" s="26">
        <f>IFERROR(TRIM(INDEX(Requests!$A474:$AN474,MATCH(Lists!$B$9,Requests!$A$1:$AN$1,0))&amp;""),"")</f>
        <v/>
      </c>
      <c r="O474" s="26">
        <f>IFERROR(TRIM(INDEX(Requests!$A474:$AN474,MATCH(Lists!$B$11,Requests!$A$1:$AN$1,0))&amp;""),"")</f>
        <v/>
      </c>
      <c r="P474" s="26">
        <f>IFERROR(TRIM(INDEX(Requests!$A474:$AN474,MATCH(Lists!$B$10,Requests!$A$1:$AN$1,0))&amp;""),"")</f>
        <v/>
      </c>
      <c r="Q474" s="29">
        <f>IF($A474="","",IFERROR(N(INDEX('Your rates'!$C$6:$C$11,MATCH($J474,'Your rates'!$B$6:$B$11,0))),0))</f>
        <v/>
      </c>
      <c r="R474" s="29">
        <f>IF($A474="","",IFERROR(N(INDEX('Your rates'!$C$12:$C$17,MATCH($K474,'Your rates'!$B$12:$B$17,0))),0))</f>
        <v/>
      </c>
      <c r="S474" s="30">
        <f>IF($A474="","",IFERROR(IF(INDEX('Your rates'!$C$18:$C$21,MATCH($M474,'Your rates'!$B$18:$B$21,0))&amp;""="",1,INDEX('Your rates'!$C$18:$C$21,MATCH($M474,'Your rates'!$B$18:$B$21,0))),1))</f>
        <v/>
      </c>
      <c r="T474" s="30">
        <f>IF($A474="","",IFERROR(IF(INDEX('Your rates'!$C$22:$C$25,MATCH($N474,'Your rates'!$B$22:$B$25,0))&amp;""="",1,INDEX('Your rates'!$C$22:$C$25,MATCH($N474,'Your rates'!$B$22:$B$25,0))),1))</f>
        <v/>
      </c>
      <c r="U474" s="30">
        <f>IF($A474="","",IFERROR(IF(INDEX('Your rates'!$C$26:$C$30,MATCH($O474,'Your rates'!$B$26:$B$30,0))&amp;""="",1,INDEX('Your rates'!$C$26:$C$30,MATCH($O474,'Your rates'!$B$26:$B$30,0))),1))</f>
        <v/>
      </c>
      <c r="V474" s="29">
        <f>IF($A474="","",SUMPRODUCT(ISNUMBER(SEARCH('Your rates'!$B$31:$B$36,$P474))*'Your rates'!$C$31:$C$36))</f>
        <v/>
      </c>
    </row>
    <row r="475">
      <c r="A475" s="26">
        <f>IFERROR(TRIM(INDEX(Requests!$A475:$AN475,MATCH(Lists!$B$2,Requests!$A$1:$AN$1,0))&amp;""),"")</f>
        <v/>
      </c>
      <c r="B475" s="26">
        <f>IFERROR(TRIM(INDEX(Requests!$A475:$AN475,MATCH(Lists!$B$3,Requests!$A$1:$AN$1,0))&amp;""),"")</f>
        <v/>
      </c>
      <c r="C475" s="27">
        <f>IF(OR($A475="",$J475="",$K475="",$M475="",$N475="",'Your rates'!$C$5=""),"",ROUND(MAX(N('Your rates'!$C$37),('Your rates'!$C$5+$Q475+$R475)*$S475*$T475*$U475+$V475),2))</f>
        <v/>
      </c>
      <c r="D475" s="27">
        <f>IF(OR($C475="",N('Your rates'!$C$38)=0),"",ROUND($C475*'Your rates'!$C$38,2))</f>
        <v/>
      </c>
      <c r="E475" s="28">
        <f>IF($A475="","",MID(IF($I475=Lists!$B$13,", office or commercial space","")&amp;IF($L475=Lists!$B$14,", size not sure","")&amp;IF($M475=Lists!$B$15,", not cleaned in a while",""),3,200))</f>
        <v/>
      </c>
      <c r="F475" s="28">
        <f>IF($A475="","",MID(IF($J475="",", bedrooms","")&amp;IF($K475="",", bathrooms","")&amp;IF($M475="",", condition","")&amp;IF($N475="",", which clean","")&amp;IF($O475="",", how often",""),3,200))</f>
        <v/>
      </c>
      <c r="G475" s="28">
        <f>IF($A475="","",MID(IF('Your rates'!$C$5="",", base price","")&amp;IF(AND($J475&lt;&gt;"",IFERROR(INDEX('Your rates'!$C$6:$C$11,MATCH($J475,'Your rates'!$B$6:$B$11,0))&amp;"","")=""),", bedrooms","")&amp;IF(AND($K475&lt;&gt;"",IFERROR(INDEX('Your rates'!$C$12:$C$17,MATCH($K475,'Your rates'!$B$12:$B$17,0))&amp;"","")=""),", bathrooms","")&amp;IF(AND($M475&lt;&gt;"",IFERROR(INDEX('Your rates'!$C$18:$C$21,MATCH($M475,'Your rates'!$B$18:$B$21,0))&amp;"","")=""),", condition","")&amp;IF(AND($N475&lt;&gt;"",IFERROR(INDEX('Your rates'!$C$22:$C$25,MATCH($N475,'Your rates'!$B$22:$B$25,0))&amp;"","")=""),", type of clean","")&amp;IF(AND($O475&lt;&gt;"",IFERROR(INDEX('Your rates'!$C$26:$C$30,MATCH($O475,'Your rates'!$B$26:$B$30,0))&amp;"","")=""),", how often",""),3,200))</f>
        <v/>
      </c>
      <c r="H475" s="28">
        <f>IF($A475="","",IF($P475="","",IF(LEN($P475)-LEN(SUBSTITUTE($P475,",",""))+1&gt;SUMPRODUCT(ISNUMBER(SEARCH('Your rates'!$B$31:$B$36,$P475))*1),"Extra not on your list","")))</f>
        <v/>
      </c>
      <c r="I475" s="26">
        <f>IFERROR(TRIM(INDEX(Requests!$A475:$AN475,MATCH(Lists!$B$4,Requests!$A$1:$AN$1,0))&amp;""),"")</f>
        <v/>
      </c>
      <c r="J475" s="26">
        <f>IFERROR(TRIM(INDEX(Requests!$A475:$AN475,MATCH(Lists!$B$5,Requests!$A$1:$AN$1,0))&amp;""),"")</f>
        <v/>
      </c>
      <c r="K475" s="26">
        <f>IFERROR(TRIM(INDEX(Requests!$A475:$AN475,MATCH(Lists!$B$6,Requests!$A$1:$AN$1,0))&amp;""),"")</f>
        <v/>
      </c>
      <c r="L475" s="26">
        <f>IFERROR(TRIM(INDEX(Requests!$A475:$AN475,MATCH(Lists!$B$7,Requests!$A$1:$AN$1,0))&amp;""),"")</f>
        <v/>
      </c>
      <c r="M475" s="26">
        <f>IFERROR(TRIM(INDEX(Requests!$A475:$AN475,MATCH(Lists!$B$8,Requests!$A$1:$AN$1,0))&amp;""),"")</f>
        <v/>
      </c>
      <c r="N475" s="26">
        <f>IFERROR(TRIM(INDEX(Requests!$A475:$AN475,MATCH(Lists!$B$9,Requests!$A$1:$AN$1,0))&amp;""),"")</f>
        <v/>
      </c>
      <c r="O475" s="26">
        <f>IFERROR(TRIM(INDEX(Requests!$A475:$AN475,MATCH(Lists!$B$11,Requests!$A$1:$AN$1,0))&amp;""),"")</f>
        <v/>
      </c>
      <c r="P475" s="26">
        <f>IFERROR(TRIM(INDEX(Requests!$A475:$AN475,MATCH(Lists!$B$10,Requests!$A$1:$AN$1,0))&amp;""),"")</f>
        <v/>
      </c>
      <c r="Q475" s="29">
        <f>IF($A475="","",IFERROR(N(INDEX('Your rates'!$C$6:$C$11,MATCH($J475,'Your rates'!$B$6:$B$11,0))),0))</f>
        <v/>
      </c>
      <c r="R475" s="29">
        <f>IF($A475="","",IFERROR(N(INDEX('Your rates'!$C$12:$C$17,MATCH($K475,'Your rates'!$B$12:$B$17,0))),0))</f>
        <v/>
      </c>
      <c r="S475" s="30">
        <f>IF($A475="","",IFERROR(IF(INDEX('Your rates'!$C$18:$C$21,MATCH($M475,'Your rates'!$B$18:$B$21,0))&amp;""="",1,INDEX('Your rates'!$C$18:$C$21,MATCH($M475,'Your rates'!$B$18:$B$21,0))),1))</f>
        <v/>
      </c>
      <c r="T475" s="30">
        <f>IF($A475="","",IFERROR(IF(INDEX('Your rates'!$C$22:$C$25,MATCH($N475,'Your rates'!$B$22:$B$25,0))&amp;""="",1,INDEX('Your rates'!$C$22:$C$25,MATCH($N475,'Your rates'!$B$22:$B$25,0))),1))</f>
        <v/>
      </c>
      <c r="U475" s="30">
        <f>IF($A475="","",IFERROR(IF(INDEX('Your rates'!$C$26:$C$30,MATCH($O475,'Your rates'!$B$26:$B$30,0))&amp;""="",1,INDEX('Your rates'!$C$26:$C$30,MATCH($O475,'Your rates'!$B$26:$B$30,0))),1))</f>
        <v/>
      </c>
      <c r="V475" s="29">
        <f>IF($A475="","",SUMPRODUCT(ISNUMBER(SEARCH('Your rates'!$B$31:$B$36,$P475))*'Your rates'!$C$31:$C$36))</f>
        <v/>
      </c>
    </row>
    <row r="476">
      <c r="A476" s="26">
        <f>IFERROR(TRIM(INDEX(Requests!$A476:$AN476,MATCH(Lists!$B$2,Requests!$A$1:$AN$1,0))&amp;""),"")</f>
        <v/>
      </c>
      <c r="B476" s="26">
        <f>IFERROR(TRIM(INDEX(Requests!$A476:$AN476,MATCH(Lists!$B$3,Requests!$A$1:$AN$1,0))&amp;""),"")</f>
        <v/>
      </c>
      <c r="C476" s="27">
        <f>IF(OR($A476="",$J476="",$K476="",$M476="",$N476="",'Your rates'!$C$5=""),"",ROUND(MAX(N('Your rates'!$C$37),('Your rates'!$C$5+$Q476+$R476)*$S476*$T476*$U476+$V476),2))</f>
        <v/>
      </c>
      <c r="D476" s="27">
        <f>IF(OR($C476="",N('Your rates'!$C$38)=0),"",ROUND($C476*'Your rates'!$C$38,2))</f>
        <v/>
      </c>
      <c r="E476" s="28">
        <f>IF($A476="","",MID(IF($I476=Lists!$B$13,", office or commercial space","")&amp;IF($L476=Lists!$B$14,", size not sure","")&amp;IF($M476=Lists!$B$15,", not cleaned in a while",""),3,200))</f>
        <v/>
      </c>
      <c r="F476" s="28">
        <f>IF($A476="","",MID(IF($J476="",", bedrooms","")&amp;IF($K476="",", bathrooms","")&amp;IF($M476="",", condition","")&amp;IF($N476="",", which clean","")&amp;IF($O476="",", how often",""),3,200))</f>
        <v/>
      </c>
      <c r="G476" s="28">
        <f>IF($A476="","",MID(IF('Your rates'!$C$5="",", base price","")&amp;IF(AND($J476&lt;&gt;"",IFERROR(INDEX('Your rates'!$C$6:$C$11,MATCH($J476,'Your rates'!$B$6:$B$11,0))&amp;"","")=""),", bedrooms","")&amp;IF(AND($K476&lt;&gt;"",IFERROR(INDEX('Your rates'!$C$12:$C$17,MATCH($K476,'Your rates'!$B$12:$B$17,0))&amp;"","")=""),", bathrooms","")&amp;IF(AND($M476&lt;&gt;"",IFERROR(INDEX('Your rates'!$C$18:$C$21,MATCH($M476,'Your rates'!$B$18:$B$21,0))&amp;"","")=""),", condition","")&amp;IF(AND($N476&lt;&gt;"",IFERROR(INDEX('Your rates'!$C$22:$C$25,MATCH($N476,'Your rates'!$B$22:$B$25,0))&amp;"","")=""),", type of clean","")&amp;IF(AND($O476&lt;&gt;"",IFERROR(INDEX('Your rates'!$C$26:$C$30,MATCH($O476,'Your rates'!$B$26:$B$30,0))&amp;"","")=""),", how often",""),3,200))</f>
        <v/>
      </c>
      <c r="H476" s="28">
        <f>IF($A476="","",IF($P476="","",IF(LEN($P476)-LEN(SUBSTITUTE($P476,",",""))+1&gt;SUMPRODUCT(ISNUMBER(SEARCH('Your rates'!$B$31:$B$36,$P476))*1),"Extra not on your list","")))</f>
        <v/>
      </c>
      <c r="I476" s="26">
        <f>IFERROR(TRIM(INDEX(Requests!$A476:$AN476,MATCH(Lists!$B$4,Requests!$A$1:$AN$1,0))&amp;""),"")</f>
        <v/>
      </c>
      <c r="J476" s="26">
        <f>IFERROR(TRIM(INDEX(Requests!$A476:$AN476,MATCH(Lists!$B$5,Requests!$A$1:$AN$1,0))&amp;""),"")</f>
        <v/>
      </c>
      <c r="K476" s="26">
        <f>IFERROR(TRIM(INDEX(Requests!$A476:$AN476,MATCH(Lists!$B$6,Requests!$A$1:$AN$1,0))&amp;""),"")</f>
        <v/>
      </c>
      <c r="L476" s="26">
        <f>IFERROR(TRIM(INDEX(Requests!$A476:$AN476,MATCH(Lists!$B$7,Requests!$A$1:$AN$1,0))&amp;""),"")</f>
        <v/>
      </c>
      <c r="M476" s="26">
        <f>IFERROR(TRIM(INDEX(Requests!$A476:$AN476,MATCH(Lists!$B$8,Requests!$A$1:$AN$1,0))&amp;""),"")</f>
        <v/>
      </c>
      <c r="N476" s="26">
        <f>IFERROR(TRIM(INDEX(Requests!$A476:$AN476,MATCH(Lists!$B$9,Requests!$A$1:$AN$1,0))&amp;""),"")</f>
        <v/>
      </c>
      <c r="O476" s="26">
        <f>IFERROR(TRIM(INDEX(Requests!$A476:$AN476,MATCH(Lists!$B$11,Requests!$A$1:$AN$1,0))&amp;""),"")</f>
        <v/>
      </c>
      <c r="P476" s="26">
        <f>IFERROR(TRIM(INDEX(Requests!$A476:$AN476,MATCH(Lists!$B$10,Requests!$A$1:$AN$1,0))&amp;""),"")</f>
        <v/>
      </c>
      <c r="Q476" s="29">
        <f>IF($A476="","",IFERROR(N(INDEX('Your rates'!$C$6:$C$11,MATCH($J476,'Your rates'!$B$6:$B$11,0))),0))</f>
        <v/>
      </c>
      <c r="R476" s="29">
        <f>IF($A476="","",IFERROR(N(INDEX('Your rates'!$C$12:$C$17,MATCH($K476,'Your rates'!$B$12:$B$17,0))),0))</f>
        <v/>
      </c>
      <c r="S476" s="30">
        <f>IF($A476="","",IFERROR(IF(INDEX('Your rates'!$C$18:$C$21,MATCH($M476,'Your rates'!$B$18:$B$21,0))&amp;""="",1,INDEX('Your rates'!$C$18:$C$21,MATCH($M476,'Your rates'!$B$18:$B$21,0))),1))</f>
        <v/>
      </c>
      <c r="T476" s="30">
        <f>IF($A476="","",IFERROR(IF(INDEX('Your rates'!$C$22:$C$25,MATCH($N476,'Your rates'!$B$22:$B$25,0))&amp;""="",1,INDEX('Your rates'!$C$22:$C$25,MATCH($N476,'Your rates'!$B$22:$B$25,0))),1))</f>
        <v/>
      </c>
      <c r="U476" s="30">
        <f>IF($A476="","",IFERROR(IF(INDEX('Your rates'!$C$26:$C$30,MATCH($O476,'Your rates'!$B$26:$B$30,0))&amp;""="",1,INDEX('Your rates'!$C$26:$C$30,MATCH($O476,'Your rates'!$B$26:$B$30,0))),1))</f>
        <v/>
      </c>
      <c r="V476" s="29">
        <f>IF($A476="","",SUMPRODUCT(ISNUMBER(SEARCH('Your rates'!$B$31:$B$36,$P476))*'Your rates'!$C$31:$C$36))</f>
        <v/>
      </c>
    </row>
    <row r="477">
      <c r="A477" s="26">
        <f>IFERROR(TRIM(INDEX(Requests!$A477:$AN477,MATCH(Lists!$B$2,Requests!$A$1:$AN$1,0))&amp;""),"")</f>
        <v/>
      </c>
      <c r="B477" s="26">
        <f>IFERROR(TRIM(INDEX(Requests!$A477:$AN477,MATCH(Lists!$B$3,Requests!$A$1:$AN$1,0))&amp;""),"")</f>
        <v/>
      </c>
      <c r="C477" s="27">
        <f>IF(OR($A477="",$J477="",$K477="",$M477="",$N477="",'Your rates'!$C$5=""),"",ROUND(MAX(N('Your rates'!$C$37),('Your rates'!$C$5+$Q477+$R477)*$S477*$T477*$U477+$V477),2))</f>
        <v/>
      </c>
      <c r="D477" s="27">
        <f>IF(OR($C477="",N('Your rates'!$C$38)=0),"",ROUND($C477*'Your rates'!$C$38,2))</f>
        <v/>
      </c>
      <c r="E477" s="28">
        <f>IF($A477="","",MID(IF($I477=Lists!$B$13,", office or commercial space","")&amp;IF($L477=Lists!$B$14,", size not sure","")&amp;IF($M477=Lists!$B$15,", not cleaned in a while",""),3,200))</f>
        <v/>
      </c>
      <c r="F477" s="28">
        <f>IF($A477="","",MID(IF($J477="",", bedrooms","")&amp;IF($K477="",", bathrooms","")&amp;IF($M477="",", condition","")&amp;IF($N477="",", which clean","")&amp;IF($O477="",", how often",""),3,200))</f>
        <v/>
      </c>
      <c r="G477" s="28">
        <f>IF($A477="","",MID(IF('Your rates'!$C$5="",", base price","")&amp;IF(AND($J477&lt;&gt;"",IFERROR(INDEX('Your rates'!$C$6:$C$11,MATCH($J477,'Your rates'!$B$6:$B$11,0))&amp;"","")=""),", bedrooms","")&amp;IF(AND($K477&lt;&gt;"",IFERROR(INDEX('Your rates'!$C$12:$C$17,MATCH($K477,'Your rates'!$B$12:$B$17,0))&amp;"","")=""),", bathrooms","")&amp;IF(AND($M477&lt;&gt;"",IFERROR(INDEX('Your rates'!$C$18:$C$21,MATCH($M477,'Your rates'!$B$18:$B$21,0))&amp;"","")=""),", condition","")&amp;IF(AND($N477&lt;&gt;"",IFERROR(INDEX('Your rates'!$C$22:$C$25,MATCH($N477,'Your rates'!$B$22:$B$25,0))&amp;"","")=""),", type of clean","")&amp;IF(AND($O477&lt;&gt;"",IFERROR(INDEX('Your rates'!$C$26:$C$30,MATCH($O477,'Your rates'!$B$26:$B$30,0))&amp;"","")=""),", how often",""),3,200))</f>
        <v/>
      </c>
      <c r="H477" s="28">
        <f>IF($A477="","",IF($P477="","",IF(LEN($P477)-LEN(SUBSTITUTE($P477,",",""))+1&gt;SUMPRODUCT(ISNUMBER(SEARCH('Your rates'!$B$31:$B$36,$P477))*1),"Extra not on your list","")))</f>
        <v/>
      </c>
      <c r="I477" s="26">
        <f>IFERROR(TRIM(INDEX(Requests!$A477:$AN477,MATCH(Lists!$B$4,Requests!$A$1:$AN$1,0))&amp;""),"")</f>
        <v/>
      </c>
      <c r="J477" s="26">
        <f>IFERROR(TRIM(INDEX(Requests!$A477:$AN477,MATCH(Lists!$B$5,Requests!$A$1:$AN$1,0))&amp;""),"")</f>
        <v/>
      </c>
      <c r="K477" s="26">
        <f>IFERROR(TRIM(INDEX(Requests!$A477:$AN477,MATCH(Lists!$B$6,Requests!$A$1:$AN$1,0))&amp;""),"")</f>
        <v/>
      </c>
      <c r="L477" s="26">
        <f>IFERROR(TRIM(INDEX(Requests!$A477:$AN477,MATCH(Lists!$B$7,Requests!$A$1:$AN$1,0))&amp;""),"")</f>
        <v/>
      </c>
      <c r="M477" s="26">
        <f>IFERROR(TRIM(INDEX(Requests!$A477:$AN477,MATCH(Lists!$B$8,Requests!$A$1:$AN$1,0))&amp;""),"")</f>
        <v/>
      </c>
      <c r="N477" s="26">
        <f>IFERROR(TRIM(INDEX(Requests!$A477:$AN477,MATCH(Lists!$B$9,Requests!$A$1:$AN$1,0))&amp;""),"")</f>
        <v/>
      </c>
      <c r="O477" s="26">
        <f>IFERROR(TRIM(INDEX(Requests!$A477:$AN477,MATCH(Lists!$B$11,Requests!$A$1:$AN$1,0))&amp;""),"")</f>
        <v/>
      </c>
      <c r="P477" s="26">
        <f>IFERROR(TRIM(INDEX(Requests!$A477:$AN477,MATCH(Lists!$B$10,Requests!$A$1:$AN$1,0))&amp;""),"")</f>
        <v/>
      </c>
      <c r="Q477" s="29">
        <f>IF($A477="","",IFERROR(N(INDEX('Your rates'!$C$6:$C$11,MATCH($J477,'Your rates'!$B$6:$B$11,0))),0))</f>
        <v/>
      </c>
      <c r="R477" s="29">
        <f>IF($A477="","",IFERROR(N(INDEX('Your rates'!$C$12:$C$17,MATCH($K477,'Your rates'!$B$12:$B$17,0))),0))</f>
        <v/>
      </c>
      <c r="S477" s="30">
        <f>IF($A477="","",IFERROR(IF(INDEX('Your rates'!$C$18:$C$21,MATCH($M477,'Your rates'!$B$18:$B$21,0))&amp;""="",1,INDEX('Your rates'!$C$18:$C$21,MATCH($M477,'Your rates'!$B$18:$B$21,0))),1))</f>
        <v/>
      </c>
      <c r="T477" s="30">
        <f>IF($A477="","",IFERROR(IF(INDEX('Your rates'!$C$22:$C$25,MATCH($N477,'Your rates'!$B$22:$B$25,0))&amp;""="",1,INDEX('Your rates'!$C$22:$C$25,MATCH($N477,'Your rates'!$B$22:$B$25,0))),1))</f>
        <v/>
      </c>
      <c r="U477" s="30">
        <f>IF($A477="","",IFERROR(IF(INDEX('Your rates'!$C$26:$C$30,MATCH($O477,'Your rates'!$B$26:$B$30,0))&amp;""="",1,INDEX('Your rates'!$C$26:$C$30,MATCH($O477,'Your rates'!$B$26:$B$30,0))),1))</f>
        <v/>
      </c>
      <c r="V477" s="29">
        <f>IF($A477="","",SUMPRODUCT(ISNUMBER(SEARCH('Your rates'!$B$31:$B$36,$P477))*'Your rates'!$C$31:$C$36))</f>
        <v/>
      </c>
    </row>
    <row r="478">
      <c r="A478" s="26">
        <f>IFERROR(TRIM(INDEX(Requests!$A478:$AN478,MATCH(Lists!$B$2,Requests!$A$1:$AN$1,0))&amp;""),"")</f>
        <v/>
      </c>
      <c r="B478" s="26">
        <f>IFERROR(TRIM(INDEX(Requests!$A478:$AN478,MATCH(Lists!$B$3,Requests!$A$1:$AN$1,0))&amp;""),"")</f>
        <v/>
      </c>
      <c r="C478" s="27">
        <f>IF(OR($A478="",$J478="",$K478="",$M478="",$N478="",'Your rates'!$C$5=""),"",ROUND(MAX(N('Your rates'!$C$37),('Your rates'!$C$5+$Q478+$R478)*$S478*$T478*$U478+$V478),2))</f>
        <v/>
      </c>
      <c r="D478" s="27">
        <f>IF(OR($C478="",N('Your rates'!$C$38)=0),"",ROUND($C478*'Your rates'!$C$38,2))</f>
        <v/>
      </c>
      <c r="E478" s="28">
        <f>IF($A478="","",MID(IF($I478=Lists!$B$13,", office or commercial space","")&amp;IF($L478=Lists!$B$14,", size not sure","")&amp;IF($M478=Lists!$B$15,", not cleaned in a while",""),3,200))</f>
        <v/>
      </c>
      <c r="F478" s="28">
        <f>IF($A478="","",MID(IF($J478="",", bedrooms","")&amp;IF($K478="",", bathrooms","")&amp;IF($M478="",", condition","")&amp;IF($N478="",", which clean","")&amp;IF($O478="",", how often",""),3,200))</f>
        <v/>
      </c>
      <c r="G478" s="28">
        <f>IF($A478="","",MID(IF('Your rates'!$C$5="",", base price","")&amp;IF(AND($J478&lt;&gt;"",IFERROR(INDEX('Your rates'!$C$6:$C$11,MATCH($J478,'Your rates'!$B$6:$B$11,0))&amp;"","")=""),", bedrooms","")&amp;IF(AND($K478&lt;&gt;"",IFERROR(INDEX('Your rates'!$C$12:$C$17,MATCH($K478,'Your rates'!$B$12:$B$17,0))&amp;"","")=""),", bathrooms","")&amp;IF(AND($M478&lt;&gt;"",IFERROR(INDEX('Your rates'!$C$18:$C$21,MATCH($M478,'Your rates'!$B$18:$B$21,0))&amp;"","")=""),", condition","")&amp;IF(AND($N478&lt;&gt;"",IFERROR(INDEX('Your rates'!$C$22:$C$25,MATCH($N478,'Your rates'!$B$22:$B$25,0))&amp;"","")=""),", type of clean","")&amp;IF(AND($O478&lt;&gt;"",IFERROR(INDEX('Your rates'!$C$26:$C$30,MATCH($O478,'Your rates'!$B$26:$B$30,0))&amp;"","")=""),", how often",""),3,200))</f>
        <v/>
      </c>
      <c r="H478" s="28">
        <f>IF($A478="","",IF($P478="","",IF(LEN($P478)-LEN(SUBSTITUTE($P478,",",""))+1&gt;SUMPRODUCT(ISNUMBER(SEARCH('Your rates'!$B$31:$B$36,$P478))*1),"Extra not on your list","")))</f>
        <v/>
      </c>
      <c r="I478" s="26">
        <f>IFERROR(TRIM(INDEX(Requests!$A478:$AN478,MATCH(Lists!$B$4,Requests!$A$1:$AN$1,0))&amp;""),"")</f>
        <v/>
      </c>
      <c r="J478" s="26">
        <f>IFERROR(TRIM(INDEX(Requests!$A478:$AN478,MATCH(Lists!$B$5,Requests!$A$1:$AN$1,0))&amp;""),"")</f>
        <v/>
      </c>
      <c r="K478" s="26">
        <f>IFERROR(TRIM(INDEX(Requests!$A478:$AN478,MATCH(Lists!$B$6,Requests!$A$1:$AN$1,0))&amp;""),"")</f>
        <v/>
      </c>
      <c r="L478" s="26">
        <f>IFERROR(TRIM(INDEX(Requests!$A478:$AN478,MATCH(Lists!$B$7,Requests!$A$1:$AN$1,0))&amp;""),"")</f>
        <v/>
      </c>
      <c r="M478" s="26">
        <f>IFERROR(TRIM(INDEX(Requests!$A478:$AN478,MATCH(Lists!$B$8,Requests!$A$1:$AN$1,0))&amp;""),"")</f>
        <v/>
      </c>
      <c r="N478" s="26">
        <f>IFERROR(TRIM(INDEX(Requests!$A478:$AN478,MATCH(Lists!$B$9,Requests!$A$1:$AN$1,0))&amp;""),"")</f>
        <v/>
      </c>
      <c r="O478" s="26">
        <f>IFERROR(TRIM(INDEX(Requests!$A478:$AN478,MATCH(Lists!$B$11,Requests!$A$1:$AN$1,0))&amp;""),"")</f>
        <v/>
      </c>
      <c r="P478" s="26">
        <f>IFERROR(TRIM(INDEX(Requests!$A478:$AN478,MATCH(Lists!$B$10,Requests!$A$1:$AN$1,0))&amp;""),"")</f>
        <v/>
      </c>
      <c r="Q478" s="29">
        <f>IF($A478="","",IFERROR(N(INDEX('Your rates'!$C$6:$C$11,MATCH($J478,'Your rates'!$B$6:$B$11,0))),0))</f>
        <v/>
      </c>
      <c r="R478" s="29">
        <f>IF($A478="","",IFERROR(N(INDEX('Your rates'!$C$12:$C$17,MATCH($K478,'Your rates'!$B$12:$B$17,0))),0))</f>
        <v/>
      </c>
      <c r="S478" s="30">
        <f>IF($A478="","",IFERROR(IF(INDEX('Your rates'!$C$18:$C$21,MATCH($M478,'Your rates'!$B$18:$B$21,0))&amp;""="",1,INDEX('Your rates'!$C$18:$C$21,MATCH($M478,'Your rates'!$B$18:$B$21,0))),1))</f>
        <v/>
      </c>
      <c r="T478" s="30">
        <f>IF($A478="","",IFERROR(IF(INDEX('Your rates'!$C$22:$C$25,MATCH($N478,'Your rates'!$B$22:$B$25,0))&amp;""="",1,INDEX('Your rates'!$C$22:$C$25,MATCH($N478,'Your rates'!$B$22:$B$25,0))),1))</f>
        <v/>
      </c>
      <c r="U478" s="30">
        <f>IF($A478="","",IFERROR(IF(INDEX('Your rates'!$C$26:$C$30,MATCH($O478,'Your rates'!$B$26:$B$30,0))&amp;""="",1,INDEX('Your rates'!$C$26:$C$30,MATCH($O478,'Your rates'!$B$26:$B$30,0))),1))</f>
        <v/>
      </c>
      <c r="V478" s="29">
        <f>IF($A478="","",SUMPRODUCT(ISNUMBER(SEARCH('Your rates'!$B$31:$B$36,$P478))*'Your rates'!$C$31:$C$36))</f>
        <v/>
      </c>
    </row>
    <row r="479">
      <c r="A479" s="26">
        <f>IFERROR(TRIM(INDEX(Requests!$A479:$AN479,MATCH(Lists!$B$2,Requests!$A$1:$AN$1,0))&amp;""),"")</f>
        <v/>
      </c>
      <c r="B479" s="26">
        <f>IFERROR(TRIM(INDEX(Requests!$A479:$AN479,MATCH(Lists!$B$3,Requests!$A$1:$AN$1,0))&amp;""),"")</f>
        <v/>
      </c>
      <c r="C479" s="27">
        <f>IF(OR($A479="",$J479="",$K479="",$M479="",$N479="",'Your rates'!$C$5=""),"",ROUND(MAX(N('Your rates'!$C$37),('Your rates'!$C$5+$Q479+$R479)*$S479*$T479*$U479+$V479),2))</f>
        <v/>
      </c>
      <c r="D479" s="27">
        <f>IF(OR($C479="",N('Your rates'!$C$38)=0),"",ROUND($C479*'Your rates'!$C$38,2))</f>
        <v/>
      </c>
      <c r="E479" s="28">
        <f>IF($A479="","",MID(IF($I479=Lists!$B$13,", office or commercial space","")&amp;IF($L479=Lists!$B$14,", size not sure","")&amp;IF($M479=Lists!$B$15,", not cleaned in a while",""),3,200))</f>
        <v/>
      </c>
      <c r="F479" s="28">
        <f>IF($A479="","",MID(IF($J479="",", bedrooms","")&amp;IF($K479="",", bathrooms","")&amp;IF($M479="",", condition","")&amp;IF($N479="",", which clean","")&amp;IF($O479="",", how often",""),3,200))</f>
        <v/>
      </c>
      <c r="G479" s="28">
        <f>IF($A479="","",MID(IF('Your rates'!$C$5="",", base price","")&amp;IF(AND($J479&lt;&gt;"",IFERROR(INDEX('Your rates'!$C$6:$C$11,MATCH($J479,'Your rates'!$B$6:$B$11,0))&amp;"","")=""),", bedrooms","")&amp;IF(AND($K479&lt;&gt;"",IFERROR(INDEX('Your rates'!$C$12:$C$17,MATCH($K479,'Your rates'!$B$12:$B$17,0))&amp;"","")=""),", bathrooms","")&amp;IF(AND($M479&lt;&gt;"",IFERROR(INDEX('Your rates'!$C$18:$C$21,MATCH($M479,'Your rates'!$B$18:$B$21,0))&amp;"","")=""),", condition","")&amp;IF(AND($N479&lt;&gt;"",IFERROR(INDEX('Your rates'!$C$22:$C$25,MATCH($N479,'Your rates'!$B$22:$B$25,0))&amp;"","")=""),", type of clean","")&amp;IF(AND($O479&lt;&gt;"",IFERROR(INDEX('Your rates'!$C$26:$C$30,MATCH($O479,'Your rates'!$B$26:$B$30,0))&amp;"","")=""),", how often",""),3,200))</f>
        <v/>
      </c>
      <c r="H479" s="28">
        <f>IF($A479="","",IF($P479="","",IF(LEN($P479)-LEN(SUBSTITUTE($P479,",",""))+1&gt;SUMPRODUCT(ISNUMBER(SEARCH('Your rates'!$B$31:$B$36,$P479))*1),"Extra not on your list","")))</f>
        <v/>
      </c>
      <c r="I479" s="26">
        <f>IFERROR(TRIM(INDEX(Requests!$A479:$AN479,MATCH(Lists!$B$4,Requests!$A$1:$AN$1,0))&amp;""),"")</f>
        <v/>
      </c>
      <c r="J479" s="26">
        <f>IFERROR(TRIM(INDEX(Requests!$A479:$AN479,MATCH(Lists!$B$5,Requests!$A$1:$AN$1,0))&amp;""),"")</f>
        <v/>
      </c>
      <c r="K479" s="26">
        <f>IFERROR(TRIM(INDEX(Requests!$A479:$AN479,MATCH(Lists!$B$6,Requests!$A$1:$AN$1,0))&amp;""),"")</f>
        <v/>
      </c>
      <c r="L479" s="26">
        <f>IFERROR(TRIM(INDEX(Requests!$A479:$AN479,MATCH(Lists!$B$7,Requests!$A$1:$AN$1,0))&amp;""),"")</f>
        <v/>
      </c>
      <c r="M479" s="26">
        <f>IFERROR(TRIM(INDEX(Requests!$A479:$AN479,MATCH(Lists!$B$8,Requests!$A$1:$AN$1,0))&amp;""),"")</f>
        <v/>
      </c>
      <c r="N479" s="26">
        <f>IFERROR(TRIM(INDEX(Requests!$A479:$AN479,MATCH(Lists!$B$9,Requests!$A$1:$AN$1,0))&amp;""),"")</f>
        <v/>
      </c>
      <c r="O479" s="26">
        <f>IFERROR(TRIM(INDEX(Requests!$A479:$AN479,MATCH(Lists!$B$11,Requests!$A$1:$AN$1,0))&amp;""),"")</f>
        <v/>
      </c>
      <c r="P479" s="26">
        <f>IFERROR(TRIM(INDEX(Requests!$A479:$AN479,MATCH(Lists!$B$10,Requests!$A$1:$AN$1,0))&amp;""),"")</f>
        <v/>
      </c>
      <c r="Q479" s="29">
        <f>IF($A479="","",IFERROR(N(INDEX('Your rates'!$C$6:$C$11,MATCH($J479,'Your rates'!$B$6:$B$11,0))),0))</f>
        <v/>
      </c>
      <c r="R479" s="29">
        <f>IF($A479="","",IFERROR(N(INDEX('Your rates'!$C$12:$C$17,MATCH($K479,'Your rates'!$B$12:$B$17,0))),0))</f>
        <v/>
      </c>
      <c r="S479" s="30">
        <f>IF($A479="","",IFERROR(IF(INDEX('Your rates'!$C$18:$C$21,MATCH($M479,'Your rates'!$B$18:$B$21,0))&amp;""="",1,INDEX('Your rates'!$C$18:$C$21,MATCH($M479,'Your rates'!$B$18:$B$21,0))),1))</f>
        <v/>
      </c>
      <c r="T479" s="30">
        <f>IF($A479="","",IFERROR(IF(INDEX('Your rates'!$C$22:$C$25,MATCH($N479,'Your rates'!$B$22:$B$25,0))&amp;""="",1,INDEX('Your rates'!$C$22:$C$25,MATCH($N479,'Your rates'!$B$22:$B$25,0))),1))</f>
        <v/>
      </c>
      <c r="U479" s="30">
        <f>IF($A479="","",IFERROR(IF(INDEX('Your rates'!$C$26:$C$30,MATCH($O479,'Your rates'!$B$26:$B$30,0))&amp;""="",1,INDEX('Your rates'!$C$26:$C$30,MATCH($O479,'Your rates'!$B$26:$B$30,0))),1))</f>
        <v/>
      </c>
      <c r="V479" s="29">
        <f>IF($A479="","",SUMPRODUCT(ISNUMBER(SEARCH('Your rates'!$B$31:$B$36,$P479))*'Your rates'!$C$31:$C$36))</f>
        <v/>
      </c>
    </row>
    <row r="480">
      <c r="A480" s="26">
        <f>IFERROR(TRIM(INDEX(Requests!$A480:$AN480,MATCH(Lists!$B$2,Requests!$A$1:$AN$1,0))&amp;""),"")</f>
        <v/>
      </c>
      <c r="B480" s="26">
        <f>IFERROR(TRIM(INDEX(Requests!$A480:$AN480,MATCH(Lists!$B$3,Requests!$A$1:$AN$1,0))&amp;""),"")</f>
        <v/>
      </c>
      <c r="C480" s="27">
        <f>IF(OR($A480="",$J480="",$K480="",$M480="",$N480="",'Your rates'!$C$5=""),"",ROUND(MAX(N('Your rates'!$C$37),('Your rates'!$C$5+$Q480+$R480)*$S480*$T480*$U480+$V480),2))</f>
        <v/>
      </c>
      <c r="D480" s="27">
        <f>IF(OR($C480="",N('Your rates'!$C$38)=0),"",ROUND($C480*'Your rates'!$C$38,2))</f>
        <v/>
      </c>
      <c r="E480" s="28">
        <f>IF($A480="","",MID(IF($I480=Lists!$B$13,", office or commercial space","")&amp;IF($L480=Lists!$B$14,", size not sure","")&amp;IF($M480=Lists!$B$15,", not cleaned in a while",""),3,200))</f>
        <v/>
      </c>
      <c r="F480" s="28">
        <f>IF($A480="","",MID(IF($J480="",", bedrooms","")&amp;IF($K480="",", bathrooms","")&amp;IF($M480="",", condition","")&amp;IF($N480="",", which clean","")&amp;IF($O480="",", how often",""),3,200))</f>
        <v/>
      </c>
      <c r="G480" s="28">
        <f>IF($A480="","",MID(IF('Your rates'!$C$5="",", base price","")&amp;IF(AND($J480&lt;&gt;"",IFERROR(INDEX('Your rates'!$C$6:$C$11,MATCH($J480,'Your rates'!$B$6:$B$11,0))&amp;"","")=""),", bedrooms","")&amp;IF(AND($K480&lt;&gt;"",IFERROR(INDEX('Your rates'!$C$12:$C$17,MATCH($K480,'Your rates'!$B$12:$B$17,0))&amp;"","")=""),", bathrooms","")&amp;IF(AND($M480&lt;&gt;"",IFERROR(INDEX('Your rates'!$C$18:$C$21,MATCH($M480,'Your rates'!$B$18:$B$21,0))&amp;"","")=""),", condition","")&amp;IF(AND($N480&lt;&gt;"",IFERROR(INDEX('Your rates'!$C$22:$C$25,MATCH($N480,'Your rates'!$B$22:$B$25,0))&amp;"","")=""),", type of clean","")&amp;IF(AND($O480&lt;&gt;"",IFERROR(INDEX('Your rates'!$C$26:$C$30,MATCH($O480,'Your rates'!$B$26:$B$30,0))&amp;"","")=""),", how often",""),3,200))</f>
        <v/>
      </c>
      <c r="H480" s="28">
        <f>IF($A480="","",IF($P480="","",IF(LEN($P480)-LEN(SUBSTITUTE($P480,",",""))+1&gt;SUMPRODUCT(ISNUMBER(SEARCH('Your rates'!$B$31:$B$36,$P480))*1),"Extra not on your list","")))</f>
        <v/>
      </c>
      <c r="I480" s="26">
        <f>IFERROR(TRIM(INDEX(Requests!$A480:$AN480,MATCH(Lists!$B$4,Requests!$A$1:$AN$1,0))&amp;""),"")</f>
        <v/>
      </c>
      <c r="J480" s="26">
        <f>IFERROR(TRIM(INDEX(Requests!$A480:$AN480,MATCH(Lists!$B$5,Requests!$A$1:$AN$1,0))&amp;""),"")</f>
        <v/>
      </c>
      <c r="K480" s="26">
        <f>IFERROR(TRIM(INDEX(Requests!$A480:$AN480,MATCH(Lists!$B$6,Requests!$A$1:$AN$1,0))&amp;""),"")</f>
        <v/>
      </c>
      <c r="L480" s="26">
        <f>IFERROR(TRIM(INDEX(Requests!$A480:$AN480,MATCH(Lists!$B$7,Requests!$A$1:$AN$1,0))&amp;""),"")</f>
        <v/>
      </c>
      <c r="M480" s="26">
        <f>IFERROR(TRIM(INDEX(Requests!$A480:$AN480,MATCH(Lists!$B$8,Requests!$A$1:$AN$1,0))&amp;""),"")</f>
        <v/>
      </c>
      <c r="N480" s="26">
        <f>IFERROR(TRIM(INDEX(Requests!$A480:$AN480,MATCH(Lists!$B$9,Requests!$A$1:$AN$1,0))&amp;""),"")</f>
        <v/>
      </c>
      <c r="O480" s="26">
        <f>IFERROR(TRIM(INDEX(Requests!$A480:$AN480,MATCH(Lists!$B$11,Requests!$A$1:$AN$1,0))&amp;""),"")</f>
        <v/>
      </c>
      <c r="P480" s="26">
        <f>IFERROR(TRIM(INDEX(Requests!$A480:$AN480,MATCH(Lists!$B$10,Requests!$A$1:$AN$1,0))&amp;""),"")</f>
        <v/>
      </c>
      <c r="Q480" s="29">
        <f>IF($A480="","",IFERROR(N(INDEX('Your rates'!$C$6:$C$11,MATCH($J480,'Your rates'!$B$6:$B$11,0))),0))</f>
        <v/>
      </c>
      <c r="R480" s="29">
        <f>IF($A480="","",IFERROR(N(INDEX('Your rates'!$C$12:$C$17,MATCH($K480,'Your rates'!$B$12:$B$17,0))),0))</f>
        <v/>
      </c>
      <c r="S480" s="30">
        <f>IF($A480="","",IFERROR(IF(INDEX('Your rates'!$C$18:$C$21,MATCH($M480,'Your rates'!$B$18:$B$21,0))&amp;""="",1,INDEX('Your rates'!$C$18:$C$21,MATCH($M480,'Your rates'!$B$18:$B$21,0))),1))</f>
        <v/>
      </c>
      <c r="T480" s="30">
        <f>IF($A480="","",IFERROR(IF(INDEX('Your rates'!$C$22:$C$25,MATCH($N480,'Your rates'!$B$22:$B$25,0))&amp;""="",1,INDEX('Your rates'!$C$22:$C$25,MATCH($N480,'Your rates'!$B$22:$B$25,0))),1))</f>
        <v/>
      </c>
      <c r="U480" s="30">
        <f>IF($A480="","",IFERROR(IF(INDEX('Your rates'!$C$26:$C$30,MATCH($O480,'Your rates'!$B$26:$B$30,0))&amp;""="",1,INDEX('Your rates'!$C$26:$C$30,MATCH($O480,'Your rates'!$B$26:$B$30,0))),1))</f>
        <v/>
      </c>
      <c r="V480" s="29">
        <f>IF($A480="","",SUMPRODUCT(ISNUMBER(SEARCH('Your rates'!$B$31:$B$36,$P480))*'Your rates'!$C$31:$C$36))</f>
        <v/>
      </c>
    </row>
    <row r="481">
      <c r="A481" s="26">
        <f>IFERROR(TRIM(INDEX(Requests!$A481:$AN481,MATCH(Lists!$B$2,Requests!$A$1:$AN$1,0))&amp;""),"")</f>
        <v/>
      </c>
      <c r="B481" s="26">
        <f>IFERROR(TRIM(INDEX(Requests!$A481:$AN481,MATCH(Lists!$B$3,Requests!$A$1:$AN$1,0))&amp;""),"")</f>
        <v/>
      </c>
      <c r="C481" s="27">
        <f>IF(OR($A481="",$J481="",$K481="",$M481="",$N481="",'Your rates'!$C$5=""),"",ROUND(MAX(N('Your rates'!$C$37),('Your rates'!$C$5+$Q481+$R481)*$S481*$T481*$U481+$V481),2))</f>
        <v/>
      </c>
      <c r="D481" s="27">
        <f>IF(OR($C481="",N('Your rates'!$C$38)=0),"",ROUND($C481*'Your rates'!$C$38,2))</f>
        <v/>
      </c>
      <c r="E481" s="28">
        <f>IF($A481="","",MID(IF($I481=Lists!$B$13,", office or commercial space","")&amp;IF($L481=Lists!$B$14,", size not sure","")&amp;IF($M481=Lists!$B$15,", not cleaned in a while",""),3,200))</f>
        <v/>
      </c>
      <c r="F481" s="28">
        <f>IF($A481="","",MID(IF($J481="",", bedrooms","")&amp;IF($K481="",", bathrooms","")&amp;IF($M481="",", condition","")&amp;IF($N481="",", which clean","")&amp;IF($O481="",", how often",""),3,200))</f>
        <v/>
      </c>
      <c r="G481" s="28">
        <f>IF($A481="","",MID(IF('Your rates'!$C$5="",", base price","")&amp;IF(AND($J481&lt;&gt;"",IFERROR(INDEX('Your rates'!$C$6:$C$11,MATCH($J481,'Your rates'!$B$6:$B$11,0))&amp;"","")=""),", bedrooms","")&amp;IF(AND($K481&lt;&gt;"",IFERROR(INDEX('Your rates'!$C$12:$C$17,MATCH($K481,'Your rates'!$B$12:$B$17,0))&amp;"","")=""),", bathrooms","")&amp;IF(AND($M481&lt;&gt;"",IFERROR(INDEX('Your rates'!$C$18:$C$21,MATCH($M481,'Your rates'!$B$18:$B$21,0))&amp;"","")=""),", condition","")&amp;IF(AND($N481&lt;&gt;"",IFERROR(INDEX('Your rates'!$C$22:$C$25,MATCH($N481,'Your rates'!$B$22:$B$25,0))&amp;"","")=""),", type of clean","")&amp;IF(AND($O481&lt;&gt;"",IFERROR(INDEX('Your rates'!$C$26:$C$30,MATCH($O481,'Your rates'!$B$26:$B$30,0))&amp;"","")=""),", how often",""),3,200))</f>
        <v/>
      </c>
      <c r="H481" s="28">
        <f>IF($A481="","",IF($P481="","",IF(LEN($P481)-LEN(SUBSTITUTE($P481,",",""))+1&gt;SUMPRODUCT(ISNUMBER(SEARCH('Your rates'!$B$31:$B$36,$P481))*1),"Extra not on your list","")))</f>
        <v/>
      </c>
      <c r="I481" s="26">
        <f>IFERROR(TRIM(INDEX(Requests!$A481:$AN481,MATCH(Lists!$B$4,Requests!$A$1:$AN$1,0))&amp;""),"")</f>
        <v/>
      </c>
      <c r="J481" s="26">
        <f>IFERROR(TRIM(INDEX(Requests!$A481:$AN481,MATCH(Lists!$B$5,Requests!$A$1:$AN$1,0))&amp;""),"")</f>
        <v/>
      </c>
      <c r="K481" s="26">
        <f>IFERROR(TRIM(INDEX(Requests!$A481:$AN481,MATCH(Lists!$B$6,Requests!$A$1:$AN$1,0))&amp;""),"")</f>
        <v/>
      </c>
      <c r="L481" s="26">
        <f>IFERROR(TRIM(INDEX(Requests!$A481:$AN481,MATCH(Lists!$B$7,Requests!$A$1:$AN$1,0))&amp;""),"")</f>
        <v/>
      </c>
      <c r="M481" s="26">
        <f>IFERROR(TRIM(INDEX(Requests!$A481:$AN481,MATCH(Lists!$B$8,Requests!$A$1:$AN$1,0))&amp;""),"")</f>
        <v/>
      </c>
      <c r="N481" s="26">
        <f>IFERROR(TRIM(INDEX(Requests!$A481:$AN481,MATCH(Lists!$B$9,Requests!$A$1:$AN$1,0))&amp;""),"")</f>
        <v/>
      </c>
      <c r="O481" s="26">
        <f>IFERROR(TRIM(INDEX(Requests!$A481:$AN481,MATCH(Lists!$B$11,Requests!$A$1:$AN$1,0))&amp;""),"")</f>
        <v/>
      </c>
      <c r="P481" s="26">
        <f>IFERROR(TRIM(INDEX(Requests!$A481:$AN481,MATCH(Lists!$B$10,Requests!$A$1:$AN$1,0))&amp;""),"")</f>
        <v/>
      </c>
      <c r="Q481" s="29">
        <f>IF($A481="","",IFERROR(N(INDEX('Your rates'!$C$6:$C$11,MATCH($J481,'Your rates'!$B$6:$B$11,0))),0))</f>
        <v/>
      </c>
      <c r="R481" s="29">
        <f>IF($A481="","",IFERROR(N(INDEX('Your rates'!$C$12:$C$17,MATCH($K481,'Your rates'!$B$12:$B$17,0))),0))</f>
        <v/>
      </c>
      <c r="S481" s="30">
        <f>IF($A481="","",IFERROR(IF(INDEX('Your rates'!$C$18:$C$21,MATCH($M481,'Your rates'!$B$18:$B$21,0))&amp;""="",1,INDEX('Your rates'!$C$18:$C$21,MATCH($M481,'Your rates'!$B$18:$B$21,0))),1))</f>
        <v/>
      </c>
      <c r="T481" s="30">
        <f>IF($A481="","",IFERROR(IF(INDEX('Your rates'!$C$22:$C$25,MATCH($N481,'Your rates'!$B$22:$B$25,0))&amp;""="",1,INDEX('Your rates'!$C$22:$C$25,MATCH($N481,'Your rates'!$B$22:$B$25,0))),1))</f>
        <v/>
      </c>
      <c r="U481" s="30">
        <f>IF($A481="","",IFERROR(IF(INDEX('Your rates'!$C$26:$C$30,MATCH($O481,'Your rates'!$B$26:$B$30,0))&amp;""="",1,INDEX('Your rates'!$C$26:$C$30,MATCH($O481,'Your rates'!$B$26:$B$30,0))),1))</f>
        <v/>
      </c>
      <c r="V481" s="29">
        <f>IF($A481="","",SUMPRODUCT(ISNUMBER(SEARCH('Your rates'!$B$31:$B$36,$P481))*'Your rates'!$C$31:$C$36))</f>
        <v/>
      </c>
    </row>
    <row r="482">
      <c r="A482" s="26">
        <f>IFERROR(TRIM(INDEX(Requests!$A482:$AN482,MATCH(Lists!$B$2,Requests!$A$1:$AN$1,0))&amp;""),"")</f>
        <v/>
      </c>
      <c r="B482" s="26">
        <f>IFERROR(TRIM(INDEX(Requests!$A482:$AN482,MATCH(Lists!$B$3,Requests!$A$1:$AN$1,0))&amp;""),"")</f>
        <v/>
      </c>
      <c r="C482" s="27">
        <f>IF(OR($A482="",$J482="",$K482="",$M482="",$N482="",'Your rates'!$C$5=""),"",ROUND(MAX(N('Your rates'!$C$37),('Your rates'!$C$5+$Q482+$R482)*$S482*$T482*$U482+$V482),2))</f>
        <v/>
      </c>
      <c r="D482" s="27">
        <f>IF(OR($C482="",N('Your rates'!$C$38)=0),"",ROUND($C482*'Your rates'!$C$38,2))</f>
        <v/>
      </c>
      <c r="E482" s="28">
        <f>IF($A482="","",MID(IF($I482=Lists!$B$13,", office or commercial space","")&amp;IF($L482=Lists!$B$14,", size not sure","")&amp;IF($M482=Lists!$B$15,", not cleaned in a while",""),3,200))</f>
        <v/>
      </c>
      <c r="F482" s="28">
        <f>IF($A482="","",MID(IF($J482="",", bedrooms","")&amp;IF($K482="",", bathrooms","")&amp;IF($M482="",", condition","")&amp;IF($N482="",", which clean","")&amp;IF($O482="",", how often",""),3,200))</f>
        <v/>
      </c>
      <c r="G482" s="28">
        <f>IF($A482="","",MID(IF('Your rates'!$C$5="",", base price","")&amp;IF(AND($J482&lt;&gt;"",IFERROR(INDEX('Your rates'!$C$6:$C$11,MATCH($J482,'Your rates'!$B$6:$B$11,0))&amp;"","")=""),", bedrooms","")&amp;IF(AND($K482&lt;&gt;"",IFERROR(INDEX('Your rates'!$C$12:$C$17,MATCH($K482,'Your rates'!$B$12:$B$17,0))&amp;"","")=""),", bathrooms","")&amp;IF(AND($M482&lt;&gt;"",IFERROR(INDEX('Your rates'!$C$18:$C$21,MATCH($M482,'Your rates'!$B$18:$B$21,0))&amp;"","")=""),", condition","")&amp;IF(AND($N482&lt;&gt;"",IFERROR(INDEX('Your rates'!$C$22:$C$25,MATCH($N482,'Your rates'!$B$22:$B$25,0))&amp;"","")=""),", type of clean","")&amp;IF(AND($O482&lt;&gt;"",IFERROR(INDEX('Your rates'!$C$26:$C$30,MATCH($O482,'Your rates'!$B$26:$B$30,0))&amp;"","")=""),", how often",""),3,200))</f>
        <v/>
      </c>
      <c r="H482" s="28">
        <f>IF($A482="","",IF($P482="","",IF(LEN($P482)-LEN(SUBSTITUTE($P482,",",""))+1&gt;SUMPRODUCT(ISNUMBER(SEARCH('Your rates'!$B$31:$B$36,$P482))*1),"Extra not on your list","")))</f>
        <v/>
      </c>
      <c r="I482" s="26">
        <f>IFERROR(TRIM(INDEX(Requests!$A482:$AN482,MATCH(Lists!$B$4,Requests!$A$1:$AN$1,0))&amp;""),"")</f>
        <v/>
      </c>
      <c r="J482" s="26">
        <f>IFERROR(TRIM(INDEX(Requests!$A482:$AN482,MATCH(Lists!$B$5,Requests!$A$1:$AN$1,0))&amp;""),"")</f>
        <v/>
      </c>
      <c r="K482" s="26">
        <f>IFERROR(TRIM(INDEX(Requests!$A482:$AN482,MATCH(Lists!$B$6,Requests!$A$1:$AN$1,0))&amp;""),"")</f>
        <v/>
      </c>
      <c r="L482" s="26">
        <f>IFERROR(TRIM(INDEX(Requests!$A482:$AN482,MATCH(Lists!$B$7,Requests!$A$1:$AN$1,0))&amp;""),"")</f>
        <v/>
      </c>
      <c r="M482" s="26">
        <f>IFERROR(TRIM(INDEX(Requests!$A482:$AN482,MATCH(Lists!$B$8,Requests!$A$1:$AN$1,0))&amp;""),"")</f>
        <v/>
      </c>
      <c r="N482" s="26">
        <f>IFERROR(TRIM(INDEX(Requests!$A482:$AN482,MATCH(Lists!$B$9,Requests!$A$1:$AN$1,0))&amp;""),"")</f>
        <v/>
      </c>
      <c r="O482" s="26">
        <f>IFERROR(TRIM(INDEX(Requests!$A482:$AN482,MATCH(Lists!$B$11,Requests!$A$1:$AN$1,0))&amp;""),"")</f>
        <v/>
      </c>
      <c r="P482" s="26">
        <f>IFERROR(TRIM(INDEX(Requests!$A482:$AN482,MATCH(Lists!$B$10,Requests!$A$1:$AN$1,0))&amp;""),"")</f>
        <v/>
      </c>
      <c r="Q482" s="29">
        <f>IF($A482="","",IFERROR(N(INDEX('Your rates'!$C$6:$C$11,MATCH($J482,'Your rates'!$B$6:$B$11,0))),0))</f>
        <v/>
      </c>
      <c r="R482" s="29">
        <f>IF($A482="","",IFERROR(N(INDEX('Your rates'!$C$12:$C$17,MATCH($K482,'Your rates'!$B$12:$B$17,0))),0))</f>
        <v/>
      </c>
      <c r="S482" s="30">
        <f>IF($A482="","",IFERROR(IF(INDEX('Your rates'!$C$18:$C$21,MATCH($M482,'Your rates'!$B$18:$B$21,0))&amp;""="",1,INDEX('Your rates'!$C$18:$C$21,MATCH($M482,'Your rates'!$B$18:$B$21,0))),1))</f>
        <v/>
      </c>
      <c r="T482" s="30">
        <f>IF($A482="","",IFERROR(IF(INDEX('Your rates'!$C$22:$C$25,MATCH($N482,'Your rates'!$B$22:$B$25,0))&amp;""="",1,INDEX('Your rates'!$C$22:$C$25,MATCH($N482,'Your rates'!$B$22:$B$25,0))),1))</f>
        <v/>
      </c>
      <c r="U482" s="30">
        <f>IF($A482="","",IFERROR(IF(INDEX('Your rates'!$C$26:$C$30,MATCH($O482,'Your rates'!$B$26:$B$30,0))&amp;""="",1,INDEX('Your rates'!$C$26:$C$30,MATCH($O482,'Your rates'!$B$26:$B$30,0))),1))</f>
        <v/>
      </c>
      <c r="V482" s="29">
        <f>IF($A482="","",SUMPRODUCT(ISNUMBER(SEARCH('Your rates'!$B$31:$B$36,$P482))*'Your rates'!$C$31:$C$36))</f>
        <v/>
      </c>
    </row>
    <row r="483">
      <c r="A483" s="26">
        <f>IFERROR(TRIM(INDEX(Requests!$A483:$AN483,MATCH(Lists!$B$2,Requests!$A$1:$AN$1,0))&amp;""),"")</f>
        <v/>
      </c>
      <c r="B483" s="26">
        <f>IFERROR(TRIM(INDEX(Requests!$A483:$AN483,MATCH(Lists!$B$3,Requests!$A$1:$AN$1,0))&amp;""),"")</f>
        <v/>
      </c>
      <c r="C483" s="27">
        <f>IF(OR($A483="",$J483="",$K483="",$M483="",$N483="",'Your rates'!$C$5=""),"",ROUND(MAX(N('Your rates'!$C$37),('Your rates'!$C$5+$Q483+$R483)*$S483*$T483*$U483+$V483),2))</f>
        <v/>
      </c>
      <c r="D483" s="27">
        <f>IF(OR($C483="",N('Your rates'!$C$38)=0),"",ROUND($C483*'Your rates'!$C$38,2))</f>
        <v/>
      </c>
      <c r="E483" s="28">
        <f>IF($A483="","",MID(IF($I483=Lists!$B$13,", office or commercial space","")&amp;IF($L483=Lists!$B$14,", size not sure","")&amp;IF($M483=Lists!$B$15,", not cleaned in a while",""),3,200))</f>
        <v/>
      </c>
      <c r="F483" s="28">
        <f>IF($A483="","",MID(IF($J483="",", bedrooms","")&amp;IF($K483="",", bathrooms","")&amp;IF($M483="",", condition","")&amp;IF($N483="",", which clean","")&amp;IF($O483="",", how often",""),3,200))</f>
        <v/>
      </c>
      <c r="G483" s="28">
        <f>IF($A483="","",MID(IF('Your rates'!$C$5="",", base price","")&amp;IF(AND($J483&lt;&gt;"",IFERROR(INDEX('Your rates'!$C$6:$C$11,MATCH($J483,'Your rates'!$B$6:$B$11,0))&amp;"","")=""),", bedrooms","")&amp;IF(AND($K483&lt;&gt;"",IFERROR(INDEX('Your rates'!$C$12:$C$17,MATCH($K483,'Your rates'!$B$12:$B$17,0))&amp;"","")=""),", bathrooms","")&amp;IF(AND($M483&lt;&gt;"",IFERROR(INDEX('Your rates'!$C$18:$C$21,MATCH($M483,'Your rates'!$B$18:$B$21,0))&amp;"","")=""),", condition","")&amp;IF(AND($N483&lt;&gt;"",IFERROR(INDEX('Your rates'!$C$22:$C$25,MATCH($N483,'Your rates'!$B$22:$B$25,0))&amp;"","")=""),", type of clean","")&amp;IF(AND($O483&lt;&gt;"",IFERROR(INDEX('Your rates'!$C$26:$C$30,MATCH($O483,'Your rates'!$B$26:$B$30,0))&amp;"","")=""),", how often",""),3,200))</f>
        <v/>
      </c>
      <c r="H483" s="28">
        <f>IF($A483="","",IF($P483="","",IF(LEN($P483)-LEN(SUBSTITUTE($P483,",",""))+1&gt;SUMPRODUCT(ISNUMBER(SEARCH('Your rates'!$B$31:$B$36,$P483))*1),"Extra not on your list","")))</f>
        <v/>
      </c>
      <c r="I483" s="26">
        <f>IFERROR(TRIM(INDEX(Requests!$A483:$AN483,MATCH(Lists!$B$4,Requests!$A$1:$AN$1,0))&amp;""),"")</f>
        <v/>
      </c>
      <c r="J483" s="26">
        <f>IFERROR(TRIM(INDEX(Requests!$A483:$AN483,MATCH(Lists!$B$5,Requests!$A$1:$AN$1,0))&amp;""),"")</f>
        <v/>
      </c>
      <c r="K483" s="26">
        <f>IFERROR(TRIM(INDEX(Requests!$A483:$AN483,MATCH(Lists!$B$6,Requests!$A$1:$AN$1,0))&amp;""),"")</f>
        <v/>
      </c>
      <c r="L483" s="26">
        <f>IFERROR(TRIM(INDEX(Requests!$A483:$AN483,MATCH(Lists!$B$7,Requests!$A$1:$AN$1,0))&amp;""),"")</f>
        <v/>
      </c>
      <c r="M483" s="26">
        <f>IFERROR(TRIM(INDEX(Requests!$A483:$AN483,MATCH(Lists!$B$8,Requests!$A$1:$AN$1,0))&amp;""),"")</f>
        <v/>
      </c>
      <c r="N483" s="26">
        <f>IFERROR(TRIM(INDEX(Requests!$A483:$AN483,MATCH(Lists!$B$9,Requests!$A$1:$AN$1,0))&amp;""),"")</f>
        <v/>
      </c>
      <c r="O483" s="26">
        <f>IFERROR(TRIM(INDEX(Requests!$A483:$AN483,MATCH(Lists!$B$11,Requests!$A$1:$AN$1,0))&amp;""),"")</f>
        <v/>
      </c>
      <c r="P483" s="26">
        <f>IFERROR(TRIM(INDEX(Requests!$A483:$AN483,MATCH(Lists!$B$10,Requests!$A$1:$AN$1,0))&amp;""),"")</f>
        <v/>
      </c>
      <c r="Q483" s="29">
        <f>IF($A483="","",IFERROR(N(INDEX('Your rates'!$C$6:$C$11,MATCH($J483,'Your rates'!$B$6:$B$11,0))),0))</f>
        <v/>
      </c>
      <c r="R483" s="29">
        <f>IF($A483="","",IFERROR(N(INDEX('Your rates'!$C$12:$C$17,MATCH($K483,'Your rates'!$B$12:$B$17,0))),0))</f>
        <v/>
      </c>
      <c r="S483" s="30">
        <f>IF($A483="","",IFERROR(IF(INDEX('Your rates'!$C$18:$C$21,MATCH($M483,'Your rates'!$B$18:$B$21,0))&amp;""="",1,INDEX('Your rates'!$C$18:$C$21,MATCH($M483,'Your rates'!$B$18:$B$21,0))),1))</f>
        <v/>
      </c>
      <c r="T483" s="30">
        <f>IF($A483="","",IFERROR(IF(INDEX('Your rates'!$C$22:$C$25,MATCH($N483,'Your rates'!$B$22:$B$25,0))&amp;""="",1,INDEX('Your rates'!$C$22:$C$25,MATCH($N483,'Your rates'!$B$22:$B$25,0))),1))</f>
        <v/>
      </c>
      <c r="U483" s="30">
        <f>IF($A483="","",IFERROR(IF(INDEX('Your rates'!$C$26:$C$30,MATCH($O483,'Your rates'!$B$26:$B$30,0))&amp;""="",1,INDEX('Your rates'!$C$26:$C$30,MATCH($O483,'Your rates'!$B$26:$B$30,0))),1))</f>
        <v/>
      </c>
      <c r="V483" s="29">
        <f>IF($A483="","",SUMPRODUCT(ISNUMBER(SEARCH('Your rates'!$B$31:$B$36,$P483))*'Your rates'!$C$31:$C$36))</f>
        <v/>
      </c>
    </row>
    <row r="484">
      <c r="A484" s="26">
        <f>IFERROR(TRIM(INDEX(Requests!$A484:$AN484,MATCH(Lists!$B$2,Requests!$A$1:$AN$1,0))&amp;""),"")</f>
        <v/>
      </c>
      <c r="B484" s="26">
        <f>IFERROR(TRIM(INDEX(Requests!$A484:$AN484,MATCH(Lists!$B$3,Requests!$A$1:$AN$1,0))&amp;""),"")</f>
        <v/>
      </c>
      <c r="C484" s="27">
        <f>IF(OR($A484="",$J484="",$K484="",$M484="",$N484="",'Your rates'!$C$5=""),"",ROUND(MAX(N('Your rates'!$C$37),('Your rates'!$C$5+$Q484+$R484)*$S484*$T484*$U484+$V484),2))</f>
        <v/>
      </c>
      <c r="D484" s="27">
        <f>IF(OR($C484="",N('Your rates'!$C$38)=0),"",ROUND($C484*'Your rates'!$C$38,2))</f>
        <v/>
      </c>
      <c r="E484" s="28">
        <f>IF($A484="","",MID(IF($I484=Lists!$B$13,", office or commercial space","")&amp;IF($L484=Lists!$B$14,", size not sure","")&amp;IF($M484=Lists!$B$15,", not cleaned in a while",""),3,200))</f>
        <v/>
      </c>
      <c r="F484" s="28">
        <f>IF($A484="","",MID(IF($J484="",", bedrooms","")&amp;IF($K484="",", bathrooms","")&amp;IF($M484="",", condition","")&amp;IF($N484="",", which clean","")&amp;IF($O484="",", how often",""),3,200))</f>
        <v/>
      </c>
      <c r="G484" s="28">
        <f>IF($A484="","",MID(IF('Your rates'!$C$5="",", base price","")&amp;IF(AND($J484&lt;&gt;"",IFERROR(INDEX('Your rates'!$C$6:$C$11,MATCH($J484,'Your rates'!$B$6:$B$11,0))&amp;"","")=""),", bedrooms","")&amp;IF(AND($K484&lt;&gt;"",IFERROR(INDEX('Your rates'!$C$12:$C$17,MATCH($K484,'Your rates'!$B$12:$B$17,0))&amp;"","")=""),", bathrooms","")&amp;IF(AND($M484&lt;&gt;"",IFERROR(INDEX('Your rates'!$C$18:$C$21,MATCH($M484,'Your rates'!$B$18:$B$21,0))&amp;"","")=""),", condition","")&amp;IF(AND($N484&lt;&gt;"",IFERROR(INDEX('Your rates'!$C$22:$C$25,MATCH($N484,'Your rates'!$B$22:$B$25,0))&amp;"","")=""),", type of clean","")&amp;IF(AND($O484&lt;&gt;"",IFERROR(INDEX('Your rates'!$C$26:$C$30,MATCH($O484,'Your rates'!$B$26:$B$30,0))&amp;"","")=""),", how often",""),3,200))</f>
        <v/>
      </c>
      <c r="H484" s="28">
        <f>IF($A484="","",IF($P484="","",IF(LEN($P484)-LEN(SUBSTITUTE($P484,",",""))+1&gt;SUMPRODUCT(ISNUMBER(SEARCH('Your rates'!$B$31:$B$36,$P484))*1),"Extra not on your list","")))</f>
        <v/>
      </c>
      <c r="I484" s="26">
        <f>IFERROR(TRIM(INDEX(Requests!$A484:$AN484,MATCH(Lists!$B$4,Requests!$A$1:$AN$1,0))&amp;""),"")</f>
        <v/>
      </c>
      <c r="J484" s="26">
        <f>IFERROR(TRIM(INDEX(Requests!$A484:$AN484,MATCH(Lists!$B$5,Requests!$A$1:$AN$1,0))&amp;""),"")</f>
        <v/>
      </c>
      <c r="K484" s="26">
        <f>IFERROR(TRIM(INDEX(Requests!$A484:$AN484,MATCH(Lists!$B$6,Requests!$A$1:$AN$1,0))&amp;""),"")</f>
        <v/>
      </c>
      <c r="L484" s="26">
        <f>IFERROR(TRIM(INDEX(Requests!$A484:$AN484,MATCH(Lists!$B$7,Requests!$A$1:$AN$1,0))&amp;""),"")</f>
        <v/>
      </c>
      <c r="M484" s="26">
        <f>IFERROR(TRIM(INDEX(Requests!$A484:$AN484,MATCH(Lists!$B$8,Requests!$A$1:$AN$1,0))&amp;""),"")</f>
        <v/>
      </c>
      <c r="N484" s="26">
        <f>IFERROR(TRIM(INDEX(Requests!$A484:$AN484,MATCH(Lists!$B$9,Requests!$A$1:$AN$1,0))&amp;""),"")</f>
        <v/>
      </c>
      <c r="O484" s="26">
        <f>IFERROR(TRIM(INDEX(Requests!$A484:$AN484,MATCH(Lists!$B$11,Requests!$A$1:$AN$1,0))&amp;""),"")</f>
        <v/>
      </c>
      <c r="P484" s="26">
        <f>IFERROR(TRIM(INDEX(Requests!$A484:$AN484,MATCH(Lists!$B$10,Requests!$A$1:$AN$1,0))&amp;""),"")</f>
        <v/>
      </c>
      <c r="Q484" s="29">
        <f>IF($A484="","",IFERROR(N(INDEX('Your rates'!$C$6:$C$11,MATCH($J484,'Your rates'!$B$6:$B$11,0))),0))</f>
        <v/>
      </c>
      <c r="R484" s="29">
        <f>IF($A484="","",IFERROR(N(INDEX('Your rates'!$C$12:$C$17,MATCH($K484,'Your rates'!$B$12:$B$17,0))),0))</f>
        <v/>
      </c>
      <c r="S484" s="30">
        <f>IF($A484="","",IFERROR(IF(INDEX('Your rates'!$C$18:$C$21,MATCH($M484,'Your rates'!$B$18:$B$21,0))&amp;""="",1,INDEX('Your rates'!$C$18:$C$21,MATCH($M484,'Your rates'!$B$18:$B$21,0))),1))</f>
        <v/>
      </c>
      <c r="T484" s="30">
        <f>IF($A484="","",IFERROR(IF(INDEX('Your rates'!$C$22:$C$25,MATCH($N484,'Your rates'!$B$22:$B$25,0))&amp;""="",1,INDEX('Your rates'!$C$22:$C$25,MATCH($N484,'Your rates'!$B$22:$B$25,0))),1))</f>
        <v/>
      </c>
      <c r="U484" s="30">
        <f>IF($A484="","",IFERROR(IF(INDEX('Your rates'!$C$26:$C$30,MATCH($O484,'Your rates'!$B$26:$B$30,0))&amp;""="",1,INDEX('Your rates'!$C$26:$C$30,MATCH($O484,'Your rates'!$B$26:$B$30,0))),1))</f>
        <v/>
      </c>
      <c r="V484" s="29">
        <f>IF($A484="","",SUMPRODUCT(ISNUMBER(SEARCH('Your rates'!$B$31:$B$36,$P484))*'Your rates'!$C$31:$C$36))</f>
        <v/>
      </c>
    </row>
    <row r="485">
      <c r="A485" s="26">
        <f>IFERROR(TRIM(INDEX(Requests!$A485:$AN485,MATCH(Lists!$B$2,Requests!$A$1:$AN$1,0))&amp;""),"")</f>
        <v/>
      </c>
      <c r="B485" s="26">
        <f>IFERROR(TRIM(INDEX(Requests!$A485:$AN485,MATCH(Lists!$B$3,Requests!$A$1:$AN$1,0))&amp;""),"")</f>
        <v/>
      </c>
      <c r="C485" s="27">
        <f>IF(OR($A485="",$J485="",$K485="",$M485="",$N485="",'Your rates'!$C$5=""),"",ROUND(MAX(N('Your rates'!$C$37),('Your rates'!$C$5+$Q485+$R485)*$S485*$T485*$U485+$V485),2))</f>
        <v/>
      </c>
      <c r="D485" s="27">
        <f>IF(OR($C485="",N('Your rates'!$C$38)=0),"",ROUND($C485*'Your rates'!$C$38,2))</f>
        <v/>
      </c>
      <c r="E485" s="28">
        <f>IF($A485="","",MID(IF($I485=Lists!$B$13,", office or commercial space","")&amp;IF($L485=Lists!$B$14,", size not sure","")&amp;IF($M485=Lists!$B$15,", not cleaned in a while",""),3,200))</f>
        <v/>
      </c>
      <c r="F485" s="28">
        <f>IF($A485="","",MID(IF($J485="",", bedrooms","")&amp;IF($K485="",", bathrooms","")&amp;IF($M485="",", condition","")&amp;IF($N485="",", which clean","")&amp;IF($O485="",", how often",""),3,200))</f>
        <v/>
      </c>
      <c r="G485" s="28">
        <f>IF($A485="","",MID(IF('Your rates'!$C$5="",", base price","")&amp;IF(AND($J485&lt;&gt;"",IFERROR(INDEX('Your rates'!$C$6:$C$11,MATCH($J485,'Your rates'!$B$6:$B$11,0))&amp;"","")=""),", bedrooms","")&amp;IF(AND($K485&lt;&gt;"",IFERROR(INDEX('Your rates'!$C$12:$C$17,MATCH($K485,'Your rates'!$B$12:$B$17,0))&amp;"","")=""),", bathrooms","")&amp;IF(AND($M485&lt;&gt;"",IFERROR(INDEX('Your rates'!$C$18:$C$21,MATCH($M485,'Your rates'!$B$18:$B$21,0))&amp;"","")=""),", condition","")&amp;IF(AND($N485&lt;&gt;"",IFERROR(INDEX('Your rates'!$C$22:$C$25,MATCH($N485,'Your rates'!$B$22:$B$25,0))&amp;"","")=""),", type of clean","")&amp;IF(AND($O485&lt;&gt;"",IFERROR(INDEX('Your rates'!$C$26:$C$30,MATCH($O485,'Your rates'!$B$26:$B$30,0))&amp;"","")=""),", how often",""),3,200))</f>
        <v/>
      </c>
      <c r="H485" s="28">
        <f>IF($A485="","",IF($P485="","",IF(LEN($P485)-LEN(SUBSTITUTE($P485,",",""))+1&gt;SUMPRODUCT(ISNUMBER(SEARCH('Your rates'!$B$31:$B$36,$P485))*1),"Extra not on your list","")))</f>
        <v/>
      </c>
      <c r="I485" s="26">
        <f>IFERROR(TRIM(INDEX(Requests!$A485:$AN485,MATCH(Lists!$B$4,Requests!$A$1:$AN$1,0))&amp;""),"")</f>
        <v/>
      </c>
      <c r="J485" s="26">
        <f>IFERROR(TRIM(INDEX(Requests!$A485:$AN485,MATCH(Lists!$B$5,Requests!$A$1:$AN$1,0))&amp;""),"")</f>
        <v/>
      </c>
      <c r="K485" s="26">
        <f>IFERROR(TRIM(INDEX(Requests!$A485:$AN485,MATCH(Lists!$B$6,Requests!$A$1:$AN$1,0))&amp;""),"")</f>
        <v/>
      </c>
      <c r="L485" s="26">
        <f>IFERROR(TRIM(INDEX(Requests!$A485:$AN485,MATCH(Lists!$B$7,Requests!$A$1:$AN$1,0))&amp;""),"")</f>
        <v/>
      </c>
      <c r="M485" s="26">
        <f>IFERROR(TRIM(INDEX(Requests!$A485:$AN485,MATCH(Lists!$B$8,Requests!$A$1:$AN$1,0))&amp;""),"")</f>
        <v/>
      </c>
      <c r="N485" s="26">
        <f>IFERROR(TRIM(INDEX(Requests!$A485:$AN485,MATCH(Lists!$B$9,Requests!$A$1:$AN$1,0))&amp;""),"")</f>
        <v/>
      </c>
      <c r="O485" s="26">
        <f>IFERROR(TRIM(INDEX(Requests!$A485:$AN485,MATCH(Lists!$B$11,Requests!$A$1:$AN$1,0))&amp;""),"")</f>
        <v/>
      </c>
      <c r="P485" s="26">
        <f>IFERROR(TRIM(INDEX(Requests!$A485:$AN485,MATCH(Lists!$B$10,Requests!$A$1:$AN$1,0))&amp;""),"")</f>
        <v/>
      </c>
      <c r="Q485" s="29">
        <f>IF($A485="","",IFERROR(N(INDEX('Your rates'!$C$6:$C$11,MATCH($J485,'Your rates'!$B$6:$B$11,0))),0))</f>
        <v/>
      </c>
      <c r="R485" s="29">
        <f>IF($A485="","",IFERROR(N(INDEX('Your rates'!$C$12:$C$17,MATCH($K485,'Your rates'!$B$12:$B$17,0))),0))</f>
        <v/>
      </c>
      <c r="S485" s="30">
        <f>IF($A485="","",IFERROR(IF(INDEX('Your rates'!$C$18:$C$21,MATCH($M485,'Your rates'!$B$18:$B$21,0))&amp;""="",1,INDEX('Your rates'!$C$18:$C$21,MATCH($M485,'Your rates'!$B$18:$B$21,0))),1))</f>
        <v/>
      </c>
      <c r="T485" s="30">
        <f>IF($A485="","",IFERROR(IF(INDEX('Your rates'!$C$22:$C$25,MATCH($N485,'Your rates'!$B$22:$B$25,0))&amp;""="",1,INDEX('Your rates'!$C$22:$C$25,MATCH($N485,'Your rates'!$B$22:$B$25,0))),1))</f>
        <v/>
      </c>
      <c r="U485" s="30">
        <f>IF($A485="","",IFERROR(IF(INDEX('Your rates'!$C$26:$C$30,MATCH($O485,'Your rates'!$B$26:$B$30,0))&amp;""="",1,INDEX('Your rates'!$C$26:$C$30,MATCH($O485,'Your rates'!$B$26:$B$30,0))),1))</f>
        <v/>
      </c>
      <c r="V485" s="29">
        <f>IF($A485="","",SUMPRODUCT(ISNUMBER(SEARCH('Your rates'!$B$31:$B$36,$P485))*'Your rates'!$C$31:$C$36))</f>
        <v/>
      </c>
    </row>
    <row r="486">
      <c r="A486" s="26">
        <f>IFERROR(TRIM(INDEX(Requests!$A486:$AN486,MATCH(Lists!$B$2,Requests!$A$1:$AN$1,0))&amp;""),"")</f>
        <v/>
      </c>
      <c r="B486" s="26">
        <f>IFERROR(TRIM(INDEX(Requests!$A486:$AN486,MATCH(Lists!$B$3,Requests!$A$1:$AN$1,0))&amp;""),"")</f>
        <v/>
      </c>
      <c r="C486" s="27">
        <f>IF(OR($A486="",$J486="",$K486="",$M486="",$N486="",'Your rates'!$C$5=""),"",ROUND(MAX(N('Your rates'!$C$37),('Your rates'!$C$5+$Q486+$R486)*$S486*$T486*$U486+$V486),2))</f>
        <v/>
      </c>
      <c r="D486" s="27">
        <f>IF(OR($C486="",N('Your rates'!$C$38)=0),"",ROUND($C486*'Your rates'!$C$38,2))</f>
        <v/>
      </c>
      <c r="E486" s="28">
        <f>IF($A486="","",MID(IF($I486=Lists!$B$13,", office or commercial space","")&amp;IF($L486=Lists!$B$14,", size not sure","")&amp;IF($M486=Lists!$B$15,", not cleaned in a while",""),3,200))</f>
        <v/>
      </c>
      <c r="F486" s="28">
        <f>IF($A486="","",MID(IF($J486="",", bedrooms","")&amp;IF($K486="",", bathrooms","")&amp;IF($M486="",", condition","")&amp;IF($N486="",", which clean","")&amp;IF($O486="",", how often",""),3,200))</f>
        <v/>
      </c>
      <c r="G486" s="28">
        <f>IF($A486="","",MID(IF('Your rates'!$C$5="",", base price","")&amp;IF(AND($J486&lt;&gt;"",IFERROR(INDEX('Your rates'!$C$6:$C$11,MATCH($J486,'Your rates'!$B$6:$B$11,0))&amp;"","")=""),", bedrooms","")&amp;IF(AND($K486&lt;&gt;"",IFERROR(INDEX('Your rates'!$C$12:$C$17,MATCH($K486,'Your rates'!$B$12:$B$17,0))&amp;"","")=""),", bathrooms","")&amp;IF(AND($M486&lt;&gt;"",IFERROR(INDEX('Your rates'!$C$18:$C$21,MATCH($M486,'Your rates'!$B$18:$B$21,0))&amp;"","")=""),", condition","")&amp;IF(AND($N486&lt;&gt;"",IFERROR(INDEX('Your rates'!$C$22:$C$25,MATCH($N486,'Your rates'!$B$22:$B$25,0))&amp;"","")=""),", type of clean","")&amp;IF(AND($O486&lt;&gt;"",IFERROR(INDEX('Your rates'!$C$26:$C$30,MATCH($O486,'Your rates'!$B$26:$B$30,0))&amp;"","")=""),", how often",""),3,200))</f>
        <v/>
      </c>
      <c r="H486" s="28">
        <f>IF($A486="","",IF($P486="","",IF(LEN($P486)-LEN(SUBSTITUTE($P486,",",""))+1&gt;SUMPRODUCT(ISNUMBER(SEARCH('Your rates'!$B$31:$B$36,$P486))*1),"Extra not on your list","")))</f>
        <v/>
      </c>
      <c r="I486" s="26">
        <f>IFERROR(TRIM(INDEX(Requests!$A486:$AN486,MATCH(Lists!$B$4,Requests!$A$1:$AN$1,0))&amp;""),"")</f>
        <v/>
      </c>
      <c r="J486" s="26">
        <f>IFERROR(TRIM(INDEX(Requests!$A486:$AN486,MATCH(Lists!$B$5,Requests!$A$1:$AN$1,0))&amp;""),"")</f>
        <v/>
      </c>
      <c r="K486" s="26">
        <f>IFERROR(TRIM(INDEX(Requests!$A486:$AN486,MATCH(Lists!$B$6,Requests!$A$1:$AN$1,0))&amp;""),"")</f>
        <v/>
      </c>
      <c r="L486" s="26">
        <f>IFERROR(TRIM(INDEX(Requests!$A486:$AN486,MATCH(Lists!$B$7,Requests!$A$1:$AN$1,0))&amp;""),"")</f>
        <v/>
      </c>
      <c r="M486" s="26">
        <f>IFERROR(TRIM(INDEX(Requests!$A486:$AN486,MATCH(Lists!$B$8,Requests!$A$1:$AN$1,0))&amp;""),"")</f>
        <v/>
      </c>
      <c r="N486" s="26">
        <f>IFERROR(TRIM(INDEX(Requests!$A486:$AN486,MATCH(Lists!$B$9,Requests!$A$1:$AN$1,0))&amp;""),"")</f>
        <v/>
      </c>
      <c r="O486" s="26">
        <f>IFERROR(TRIM(INDEX(Requests!$A486:$AN486,MATCH(Lists!$B$11,Requests!$A$1:$AN$1,0))&amp;""),"")</f>
        <v/>
      </c>
      <c r="P486" s="26">
        <f>IFERROR(TRIM(INDEX(Requests!$A486:$AN486,MATCH(Lists!$B$10,Requests!$A$1:$AN$1,0))&amp;""),"")</f>
        <v/>
      </c>
      <c r="Q486" s="29">
        <f>IF($A486="","",IFERROR(N(INDEX('Your rates'!$C$6:$C$11,MATCH($J486,'Your rates'!$B$6:$B$11,0))),0))</f>
        <v/>
      </c>
      <c r="R486" s="29">
        <f>IF($A486="","",IFERROR(N(INDEX('Your rates'!$C$12:$C$17,MATCH($K486,'Your rates'!$B$12:$B$17,0))),0))</f>
        <v/>
      </c>
      <c r="S486" s="30">
        <f>IF($A486="","",IFERROR(IF(INDEX('Your rates'!$C$18:$C$21,MATCH($M486,'Your rates'!$B$18:$B$21,0))&amp;""="",1,INDEX('Your rates'!$C$18:$C$21,MATCH($M486,'Your rates'!$B$18:$B$21,0))),1))</f>
        <v/>
      </c>
      <c r="T486" s="30">
        <f>IF($A486="","",IFERROR(IF(INDEX('Your rates'!$C$22:$C$25,MATCH($N486,'Your rates'!$B$22:$B$25,0))&amp;""="",1,INDEX('Your rates'!$C$22:$C$25,MATCH($N486,'Your rates'!$B$22:$B$25,0))),1))</f>
        <v/>
      </c>
      <c r="U486" s="30">
        <f>IF($A486="","",IFERROR(IF(INDEX('Your rates'!$C$26:$C$30,MATCH($O486,'Your rates'!$B$26:$B$30,0))&amp;""="",1,INDEX('Your rates'!$C$26:$C$30,MATCH($O486,'Your rates'!$B$26:$B$30,0))),1))</f>
        <v/>
      </c>
      <c r="V486" s="29">
        <f>IF($A486="","",SUMPRODUCT(ISNUMBER(SEARCH('Your rates'!$B$31:$B$36,$P486))*'Your rates'!$C$31:$C$36))</f>
        <v/>
      </c>
    </row>
    <row r="487">
      <c r="A487" s="26">
        <f>IFERROR(TRIM(INDEX(Requests!$A487:$AN487,MATCH(Lists!$B$2,Requests!$A$1:$AN$1,0))&amp;""),"")</f>
        <v/>
      </c>
      <c r="B487" s="26">
        <f>IFERROR(TRIM(INDEX(Requests!$A487:$AN487,MATCH(Lists!$B$3,Requests!$A$1:$AN$1,0))&amp;""),"")</f>
        <v/>
      </c>
      <c r="C487" s="27">
        <f>IF(OR($A487="",$J487="",$K487="",$M487="",$N487="",'Your rates'!$C$5=""),"",ROUND(MAX(N('Your rates'!$C$37),('Your rates'!$C$5+$Q487+$R487)*$S487*$T487*$U487+$V487),2))</f>
        <v/>
      </c>
      <c r="D487" s="27">
        <f>IF(OR($C487="",N('Your rates'!$C$38)=0),"",ROUND($C487*'Your rates'!$C$38,2))</f>
        <v/>
      </c>
      <c r="E487" s="28">
        <f>IF($A487="","",MID(IF($I487=Lists!$B$13,", office or commercial space","")&amp;IF($L487=Lists!$B$14,", size not sure","")&amp;IF($M487=Lists!$B$15,", not cleaned in a while",""),3,200))</f>
        <v/>
      </c>
      <c r="F487" s="28">
        <f>IF($A487="","",MID(IF($J487="",", bedrooms","")&amp;IF($K487="",", bathrooms","")&amp;IF($M487="",", condition","")&amp;IF($N487="",", which clean","")&amp;IF($O487="",", how often",""),3,200))</f>
        <v/>
      </c>
      <c r="G487" s="28">
        <f>IF($A487="","",MID(IF('Your rates'!$C$5="",", base price","")&amp;IF(AND($J487&lt;&gt;"",IFERROR(INDEX('Your rates'!$C$6:$C$11,MATCH($J487,'Your rates'!$B$6:$B$11,0))&amp;"","")=""),", bedrooms","")&amp;IF(AND($K487&lt;&gt;"",IFERROR(INDEX('Your rates'!$C$12:$C$17,MATCH($K487,'Your rates'!$B$12:$B$17,0))&amp;"","")=""),", bathrooms","")&amp;IF(AND($M487&lt;&gt;"",IFERROR(INDEX('Your rates'!$C$18:$C$21,MATCH($M487,'Your rates'!$B$18:$B$21,0))&amp;"","")=""),", condition","")&amp;IF(AND($N487&lt;&gt;"",IFERROR(INDEX('Your rates'!$C$22:$C$25,MATCH($N487,'Your rates'!$B$22:$B$25,0))&amp;"","")=""),", type of clean","")&amp;IF(AND($O487&lt;&gt;"",IFERROR(INDEX('Your rates'!$C$26:$C$30,MATCH($O487,'Your rates'!$B$26:$B$30,0))&amp;"","")=""),", how often",""),3,200))</f>
        <v/>
      </c>
      <c r="H487" s="28">
        <f>IF($A487="","",IF($P487="","",IF(LEN($P487)-LEN(SUBSTITUTE($P487,",",""))+1&gt;SUMPRODUCT(ISNUMBER(SEARCH('Your rates'!$B$31:$B$36,$P487))*1),"Extra not on your list","")))</f>
        <v/>
      </c>
      <c r="I487" s="26">
        <f>IFERROR(TRIM(INDEX(Requests!$A487:$AN487,MATCH(Lists!$B$4,Requests!$A$1:$AN$1,0))&amp;""),"")</f>
        <v/>
      </c>
      <c r="J487" s="26">
        <f>IFERROR(TRIM(INDEX(Requests!$A487:$AN487,MATCH(Lists!$B$5,Requests!$A$1:$AN$1,0))&amp;""),"")</f>
        <v/>
      </c>
      <c r="K487" s="26">
        <f>IFERROR(TRIM(INDEX(Requests!$A487:$AN487,MATCH(Lists!$B$6,Requests!$A$1:$AN$1,0))&amp;""),"")</f>
        <v/>
      </c>
      <c r="L487" s="26">
        <f>IFERROR(TRIM(INDEX(Requests!$A487:$AN487,MATCH(Lists!$B$7,Requests!$A$1:$AN$1,0))&amp;""),"")</f>
        <v/>
      </c>
      <c r="M487" s="26">
        <f>IFERROR(TRIM(INDEX(Requests!$A487:$AN487,MATCH(Lists!$B$8,Requests!$A$1:$AN$1,0))&amp;""),"")</f>
        <v/>
      </c>
      <c r="N487" s="26">
        <f>IFERROR(TRIM(INDEX(Requests!$A487:$AN487,MATCH(Lists!$B$9,Requests!$A$1:$AN$1,0))&amp;""),"")</f>
        <v/>
      </c>
      <c r="O487" s="26">
        <f>IFERROR(TRIM(INDEX(Requests!$A487:$AN487,MATCH(Lists!$B$11,Requests!$A$1:$AN$1,0))&amp;""),"")</f>
        <v/>
      </c>
      <c r="P487" s="26">
        <f>IFERROR(TRIM(INDEX(Requests!$A487:$AN487,MATCH(Lists!$B$10,Requests!$A$1:$AN$1,0))&amp;""),"")</f>
        <v/>
      </c>
      <c r="Q487" s="29">
        <f>IF($A487="","",IFERROR(N(INDEX('Your rates'!$C$6:$C$11,MATCH($J487,'Your rates'!$B$6:$B$11,0))),0))</f>
        <v/>
      </c>
      <c r="R487" s="29">
        <f>IF($A487="","",IFERROR(N(INDEX('Your rates'!$C$12:$C$17,MATCH($K487,'Your rates'!$B$12:$B$17,0))),0))</f>
        <v/>
      </c>
      <c r="S487" s="30">
        <f>IF($A487="","",IFERROR(IF(INDEX('Your rates'!$C$18:$C$21,MATCH($M487,'Your rates'!$B$18:$B$21,0))&amp;""="",1,INDEX('Your rates'!$C$18:$C$21,MATCH($M487,'Your rates'!$B$18:$B$21,0))),1))</f>
        <v/>
      </c>
      <c r="T487" s="30">
        <f>IF($A487="","",IFERROR(IF(INDEX('Your rates'!$C$22:$C$25,MATCH($N487,'Your rates'!$B$22:$B$25,0))&amp;""="",1,INDEX('Your rates'!$C$22:$C$25,MATCH($N487,'Your rates'!$B$22:$B$25,0))),1))</f>
        <v/>
      </c>
      <c r="U487" s="30">
        <f>IF($A487="","",IFERROR(IF(INDEX('Your rates'!$C$26:$C$30,MATCH($O487,'Your rates'!$B$26:$B$30,0))&amp;""="",1,INDEX('Your rates'!$C$26:$C$30,MATCH($O487,'Your rates'!$B$26:$B$30,0))),1))</f>
        <v/>
      </c>
      <c r="V487" s="29">
        <f>IF($A487="","",SUMPRODUCT(ISNUMBER(SEARCH('Your rates'!$B$31:$B$36,$P487))*'Your rates'!$C$31:$C$36))</f>
        <v/>
      </c>
    </row>
    <row r="488">
      <c r="A488" s="26">
        <f>IFERROR(TRIM(INDEX(Requests!$A488:$AN488,MATCH(Lists!$B$2,Requests!$A$1:$AN$1,0))&amp;""),"")</f>
        <v/>
      </c>
      <c r="B488" s="26">
        <f>IFERROR(TRIM(INDEX(Requests!$A488:$AN488,MATCH(Lists!$B$3,Requests!$A$1:$AN$1,0))&amp;""),"")</f>
        <v/>
      </c>
      <c r="C488" s="27">
        <f>IF(OR($A488="",$J488="",$K488="",$M488="",$N488="",'Your rates'!$C$5=""),"",ROUND(MAX(N('Your rates'!$C$37),('Your rates'!$C$5+$Q488+$R488)*$S488*$T488*$U488+$V488),2))</f>
        <v/>
      </c>
      <c r="D488" s="27">
        <f>IF(OR($C488="",N('Your rates'!$C$38)=0),"",ROUND($C488*'Your rates'!$C$38,2))</f>
        <v/>
      </c>
      <c r="E488" s="28">
        <f>IF($A488="","",MID(IF($I488=Lists!$B$13,", office or commercial space","")&amp;IF($L488=Lists!$B$14,", size not sure","")&amp;IF($M488=Lists!$B$15,", not cleaned in a while",""),3,200))</f>
        <v/>
      </c>
      <c r="F488" s="28">
        <f>IF($A488="","",MID(IF($J488="",", bedrooms","")&amp;IF($K488="",", bathrooms","")&amp;IF($M488="",", condition","")&amp;IF($N488="",", which clean","")&amp;IF($O488="",", how often",""),3,200))</f>
        <v/>
      </c>
      <c r="G488" s="28">
        <f>IF($A488="","",MID(IF('Your rates'!$C$5="",", base price","")&amp;IF(AND($J488&lt;&gt;"",IFERROR(INDEX('Your rates'!$C$6:$C$11,MATCH($J488,'Your rates'!$B$6:$B$11,0))&amp;"","")=""),", bedrooms","")&amp;IF(AND($K488&lt;&gt;"",IFERROR(INDEX('Your rates'!$C$12:$C$17,MATCH($K488,'Your rates'!$B$12:$B$17,0))&amp;"","")=""),", bathrooms","")&amp;IF(AND($M488&lt;&gt;"",IFERROR(INDEX('Your rates'!$C$18:$C$21,MATCH($M488,'Your rates'!$B$18:$B$21,0))&amp;"","")=""),", condition","")&amp;IF(AND($N488&lt;&gt;"",IFERROR(INDEX('Your rates'!$C$22:$C$25,MATCH($N488,'Your rates'!$B$22:$B$25,0))&amp;"","")=""),", type of clean","")&amp;IF(AND($O488&lt;&gt;"",IFERROR(INDEX('Your rates'!$C$26:$C$30,MATCH($O488,'Your rates'!$B$26:$B$30,0))&amp;"","")=""),", how often",""),3,200))</f>
        <v/>
      </c>
      <c r="H488" s="28">
        <f>IF($A488="","",IF($P488="","",IF(LEN($P488)-LEN(SUBSTITUTE($P488,",",""))+1&gt;SUMPRODUCT(ISNUMBER(SEARCH('Your rates'!$B$31:$B$36,$P488))*1),"Extra not on your list","")))</f>
        <v/>
      </c>
      <c r="I488" s="26">
        <f>IFERROR(TRIM(INDEX(Requests!$A488:$AN488,MATCH(Lists!$B$4,Requests!$A$1:$AN$1,0))&amp;""),"")</f>
        <v/>
      </c>
      <c r="J488" s="26">
        <f>IFERROR(TRIM(INDEX(Requests!$A488:$AN488,MATCH(Lists!$B$5,Requests!$A$1:$AN$1,0))&amp;""),"")</f>
        <v/>
      </c>
      <c r="K488" s="26">
        <f>IFERROR(TRIM(INDEX(Requests!$A488:$AN488,MATCH(Lists!$B$6,Requests!$A$1:$AN$1,0))&amp;""),"")</f>
        <v/>
      </c>
      <c r="L488" s="26">
        <f>IFERROR(TRIM(INDEX(Requests!$A488:$AN488,MATCH(Lists!$B$7,Requests!$A$1:$AN$1,0))&amp;""),"")</f>
        <v/>
      </c>
      <c r="M488" s="26">
        <f>IFERROR(TRIM(INDEX(Requests!$A488:$AN488,MATCH(Lists!$B$8,Requests!$A$1:$AN$1,0))&amp;""),"")</f>
        <v/>
      </c>
      <c r="N488" s="26">
        <f>IFERROR(TRIM(INDEX(Requests!$A488:$AN488,MATCH(Lists!$B$9,Requests!$A$1:$AN$1,0))&amp;""),"")</f>
        <v/>
      </c>
      <c r="O488" s="26">
        <f>IFERROR(TRIM(INDEX(Requests!$A488:$AN488,MATCH(Lists!$B$11,Requests!$A$1:$AN$1,0))&amp;""),"")</f>
        <v/>
      </c>
      <c r="P488" s="26">
        <f>IFERROR(TRIM(INDEX(Requests!$A488:$AN488,MATCH(Lists!$B$10,Requests!$A$1:$AN$1,0))&amp;""),"")</f>
        <v/>
      </c>
      <c r="Q488" s="29">
        <f>IF($A488="","",IFERROR(N(INDEX('Your rates'!$C$6:$C$11,MATCH($J488,'Your rates'!$B$6:$B$11,0))),0))</f>
        <v/>
      </c>
      <c r="R488" s="29">
        <f>IF($A488="","",IFERROR(N(INDEX('Your rates'!$C$12:$C$17,MATCH($K488,'Your rates'!$B$12:$B$17,0))),0))</f>
        <v/>
      </c>
      <c r="S488" s="30">
        <f>IF($A488="","",IFERROR(IF(INDEX('Your rates'!$C$18:$C$21,MATCH($M488,'Your rates'!$B$18:$B$21,0))&amp;""="",1,INDEX('Your rates'!$C$18:$C$21,MATCH($M488,'Your rates'!$B$18:$B$21,0))),1))</f>
        <v/>
      </c>
      <c r="T488" s="30">
        <f>IF($A488="","",IFERROR(IF(INDEX('Your rates'!$C$22:$C$25,MATCH($N488,'Your rates'!$B$22:$B$25,0))&amp;""="",1,INDEX('Your rates'!$C$22:$C$25,MATCH($N488,'Your rates'!$B$22:$B$25,0))),1))</f>
        <v/>
      </c>
      <c r="U488" s="30">
        <f>IF($A488="","",IFERROR(IF(INDEX('Your rates'!$C$26:$C$30,MATCH($O488,'Your rates'!$B$26:$B$30,0))&amp;""="",1,INDEX('Your rates'!$C$26:$C$30,MATCH($O488,'Your rates'!$B$26:$B$30,0))),1))</f>
        <v/>
      </c>
      <c r="V488" s="29">
        <f>IF($A488="","",SUMPRODUCT(ISNUMBER(SEARCH('Your rates'!$B$31:$B$36,$P488))*'Your rates'!$C$31:$C$36))</f>
        <v/>
      </c>
    </row>
    <row r="489">
      <c r="A489" s="26">
        <f>IFERROR(TRIM(INDEX(Requests!$A489:$AN489,MATCH(Lists!$B$2,Requests!$A$1:$AN$1,0))&amp;""),"")</f>
        <v/>
      </c>
      <c r="B489" s="26">
        <f>IFERROR(TRIM(INDEX(Requests!$A489:$AN489,MATCH(Lists!$B$3,Requests!$A$1:$AN$1,0))&amp;""),"")</f>
        <v/>
      </c>
      <c r="C489" s="27">
        <f>IF(OR($A489="",$J489="",$K489="",$M489="",$N489="",'Your rates'!$C$5=""),"",ROUND(MAX(N('Your rates'!$C$37),('Your rates'!$C$5+$Q489+$R489)*$S489*$T489*$U489+$V489),2))</f>
        <v/>
      </c>
      <c r="D489" s="27">
        <f>IF(OR($C489="",N('Your rates'!$C$38)=0),"",ROUND($C489*'Your rates'!$C$38,2))</f>
        <v/>
      </c>
      <c r="E489" s="28">
        <f>IF($A489="","",MID(IF($I489=Lists!$B$13,", office or commercial space","")&amp;IF($L489=Lists!$B$14,", size not sure","")&amp;IF($M489=Lists!$B$15,", not cleaned in a while",""),3,200))</f>
        <v/>
      </c>
      <c r="F489" s="28">
        <f>IF($A489="","",MID(IF($J489="",", bedrooms","")&amp;IF($K489="",", bathrooms","")&amp;IF($M489="",", condition","")&amp;IF($N489="",", which clean","")&amp;IF($O489="",", how often",""),3,200))</f>
        <v/>
      </c>
      <c r="G489" s="28">
        <f>IF($A489="","",MID(IF('Your rates'!$C$5="",", base price","")&amp;IF(AND($J489&lt;&gt;"",IFERROR(INDEX('Your rates'!$C$6:$C$11,MATCH($J489,'Your rates'!$B$6:$B$11,0))&amp;"","")=""),", bedrooms","")&amp;IF(AND($K489&lt;&gt;"",IFERROR(INDEX('Your rates'!$C$12:$C$17,MATCH($K489,'Your rates'!$B$12:$B$17,0))&amp;"","")=""),", bathrooms","")&amp;IF(AND($M489&lt;&gt;"",IFERROR(INDEX('Your rates'!$C$18:$C$21,MATCH($M489,'Your rates'!$B$18:$B$21,0))&amp;"","")=""),", condition","")&amp;IF(AND($N489&lt;&gt;"",IFERROR(INDEX('Your rates'!$C$22:$C$25,MATCH($N489,'Your rates'!$B$22:$B$25,0))&amp;"","")=""),", type of clean","")&amp;IF(AND($O489&lt;&gt;"",IFERROR(INDEX('Your rates'!$C$26:$C$30,MATCH($O489,'Your rates'!$B$26:$B$30,0))&amp;"","")=""),", how often",""),3,200))</f>
        <v/>
      </c>
      <c r="H489" s="28">
        <f>IF($A489="","",IF($P489="","",IF(LEN($P489)-LEN(SUBSTITUTE($P489,",",""))+1&gt;SUMPRODUCT(ISNUMBER(SEARCH('Your rates'!$B$31:$B$36,$P489))*1),"Extra not on your list","")))</f>
        <v/>
      </c>
      <c r="I489" s="26">
        <f>IFERROR(TRIM(INDEX(Requests!$A489:$AN489,MATCH(Lists!$B$4,Requests!$A$1:$AN$1,0))&amp;""),"")</f>
        <v/>
      </c>
      <c r="J489" s="26">
        <f>IFERROR(TRIM(INDEX(Requests!$A489:$AN489,MATCH(Lists!$B$5,Requests!$A$1:$AN$1,0))&amp;""),"")</f>
        <v/>
      </c>
      <c r="K489" s="26">
        <f>IFERROR(TRIM(INDEX(Requests!$A489:$AN489,MATCH(Lists!$B$6,Requests!$A$1:$AN$1,0))&amp;""),"")</f>
        <v/>
      </c>
      <c r="L489" s="26">
        <f>IFERROR(TRIM(INDEX(Requests!$A489:$AN489,MATCH(Lists!$B$7,Requests!$A$1:$AN$1,0))&amp;""),"")</f>
        <v/>
      </c>
      <c r="M489" s="26">
        <f>IFERROR(TRIM(INDEX(Requests!$A489:$AN489,MATCH(Lists!$B$8,Requests!$A$1:$AN$1,0))&amp;""),"")</f>
        <v/>
      </c>
      <c r="N489" s="26">
        <f>IFERROR(TRIM(INDEX(Requests!$A489:$AN489,MATCH(Lists!$B$9,Requests!$A$1:$AN$1,0))&amp;""),"")</f>
        <v/>
      </c>
      <c r="O489" s="26">
        <f>IFERROR(TRIM(INDEX(Requests!$A489:$AN489,MATCH(Lists!$B$11,Requests!$A$1:$AN$1,0))&amp;""),"")</f>
        <v/>
      </c>
      <c r="P489" s="26">
        <f>IFERROR(TRIM(INDEX(Requests!$A489:$AN489,MATCH(Lists!$B$10,Requests!$A$1:$AN$1,0))&amp;""),"")</f>
        <v/>
      </c>
      <c r="Q489" s="29">
        <f>IF($A489="","",IFERROR(N(INDEX('Your rates'!$C$6:$C$11,MATCH($J489,'Your rates'!$B$6:$B$11,0))),0))</f>
        <v/>
      </c>
      <c r="R489" s="29">
        <f>IF($A489="","",IFERROR(N(INDEX('Your rates'!$C$12:$C$17,MATCH($K489,'Your rates'!$B$12:$B$17,0))),0))</f>
        <v/>
      </c>
      <c r="S489" s="30">
        <f>IF($A489="","",IFERROR(IF(INDEX('Your rates'!$C$18:$C$21,MATCH($M489,'Your rates'!$B$18:$B$21,0))&amp;""="",1,INDEX('Your rates'!$C$18:$C$21,MATCH($M489,'Your rates'!$B$18:$B$21,0))),1))</f>
        <v/>
      </c>
      <c r="T489" s="30">
        <f>IF($A489="","",IFERROR(IF(INDEX('Your rates'!$C$22:$C$25,MATCH($N489,'Your rates'!$B$22:$B$25,0))&amp;""="",1,INDEX('Your rates'!$C$22:$C$25,MATCH($N489,'Your rates'!$B$22:$B$25,0))),1))</f>
        <v/>
      </c>
      <c r="U489" s="30">
        <f>IF($A489="","",IFERROR(IF(INDEX('Your rates'!$C$26:$C$30,MATCH($O489,'Your rates'!$B$26:$B$30,0))&amp;""="",1,INDEX('Your rates'!$C$26:$C$30,MATCH($O489,'Your rates'!$B$26:$B$30,0))),1))</f>
        <v/>
      </c>
      <c r="V489" s="29">
        <f>IF($A489="","",SUMPRODUCT(ISNUMBER(SEARCH('Your rates'!$B$31:$B$36,$P489))*'Your rates'!$C$31:$C$36))</f>
        <v/>
      </c>
    </row>
    <row r="490">
      <c r="A490" s="26">
        <f>IFERROR(TRIM(INDEX(Requests!$A490:$AN490,MATCH(Lists!$B$2,Requests!$A$1:$AN$1,0))&amp;""),"")</f>
        <v/>
      </c>
      <c r="B490" s="26">
        <f>IFERROR(TRIM(INDEX(Requests!$A490:$AN490,MATCH(Lists!$B$3,Requests!$A$1:$AN$1,0))&amp;""),"")</f>
        <v/>
      </c>
      <c r="C490" s="27">
        <f>IF(OR($A490="",$J490="",$K490="",$M490="",$N490="",'Your rates'!$C$5=""),"",ROUND(MAX(N('Your rates'!$C$37),('Your rates'!$C$5+$Q490+$R490)*$S490*$T490*$U490+$V490),2))</f>
        <v/>
      </c>
      <c r="D490" s="27">
        <f>IF(OR($C490="",N('Your rates'!$C$38)=0),"",ROUND($C490*'Your rates'!$C$38,2))</f>
        <v/>
      </c>
      <c r="E490" s="28">
        <f>IF($A490="","",MID(IF($I490=Lists!$B$13,", office or commercial space","")&amp;IF($L490=Lists!$B$14,", size not sure","")&amp;IF($M490=Lists!$B$15,", not cleaned in a while",""),3,200))</f>
        <v/>
      </c>
      <c r="F490" s="28">
        <f>IF($A490="","",MID(IF($J490="",", bedrooms","")&amp;IF($K490="",", bathrooms","")&amp;IF($M490="",", condition","")&amp;IF($N490="",", which clean","")&amp;IF($O490="",", how often",""),3,200))</f>
        <v/>
      </c>
      <c r="G490" s="28">
        <f>IF($A490="","",MID(IF('Your rates'!$C$5="",", base price","")&amp;IF(AND($J490&lt;&gt;"",IFERROR(INDEX('Your rates'!$C$6:$C$11,MATCH($J490,'Your rates'!$B$6:$B$11,0))&amp;"","")=""),", bedrooms","")&amp;IF(AND($K490&lt;&gt;"",IFERROR(INDEX('Your rates'!$C$12:$C$17,MATCH($K490,'Your rates'!$B$12:$B$17,0))&amp;"","")=""),", bathrooms","")&amp;IF(AND($M490&lt;&gt;"",IFERROR(INDEX('Your rates'!$C$18:$C$21,MATCH($M490,'Your rates'!$B$18:$B$21,0))&amp;"","")=""),", condition","")&amp;IF(AND($N490&lt;&gt;"",IFERROR(INDEX('Your rates'!$C$22:$C$25,MATCH($N490,'Your rates'!$B$22:$B$25,0))&amp;"","")=""),", type of clean","")&amp;IF(AND($O490&lt;&gt;"",IFERROR(INDEX('Your rates'!$C$26:$C$30,MATCH($O490,'Your rates'!$B$26:$B$30,0))&amp;"","")=""),", how often",""),3,200))</f>
        <v/>
      </c>
      <c r="H490" s="28">
        <f>IF($A490="","",IF($P490="","",IF(LEN($P490)-LEN(SUBSTITUTE($P490,",",""))+1&gt;SUMPRODUCT(ISNUMBER(SEARCH('Your rates'!$B$31:$B$36,$P490))*1),"Extra not on your list","")))</f>
        <v/>
      </c>
      <c r="I490" s="26">
        <f>IFERROR(TRIM(INDEX(Requests!$A490:$AN490,MATCH(Lists!$B$4,Requests!$A$1:$AN$1,0))&amp;""),"")</f>
        <v/>
      </c>
      <c r="J490" s="26">
        <f>IFERROR(TRIM(INDEX(Requests!$A490:$AN490,MATCH(Lists!$B$5,Requests!$A$1:$AN$1,0))&amp;""),"")</f>
        <v/>
      </c>
      <c r="K490" s="26">
        <f>IFERROR(TRIM(INDEX(Requests!$A490:$AN490,MATCH(Lists!$B$6,Requests!$A$1:$AN$1,0))&amp;""),"")</f>
        <v/>
      </c>
      <c r="L490" s="26">
        <f>IFERROR(TRIM(INDEX(Requests!$A490:$AN490,MATCH(Lists!$B$7,Requests!$A$1:$AN$1,0))&amp;""),"")</f>
        <v/>
      </c>
      <c r="M490" s="26">
        <f>IFERROR(TRIM(INDEX(Requests!$A490:$AN490,MATCH(Lists!$B$8,Requests!$A$1:$AN$1,0))&amp;""),"")</f>
        <v/>
      </c>
      <c r="N490" s="26">
        <f>IFERROR(TRIM(INDEX(Requests!$A490:$AN490,MATCH(Lists!$B$9,Requests!$A$1:$AN$1,0))&amp;""),"")</f>
        <v/>
      </c>
      <c r="O490" s="26">
        <f>IFERROR(TRIM(INDEX(Requests!$A490:$AN490,MATCH(Lists!$B$11,Requests!$A$1:$AN$1,0))&amp;""),"")</f>
        <v/>
      </c>
      <c r="P490" s="26">
        <f>IFERROR(TRIM(INDEX(Requests!$A490:$AN490,MATCH(Lists!$B$10,Requests!$A$1:$AN$1,0))&amp;""),"")</f>
        <v/>
      </c>
      <c r="Q490" s="29">
        <f>IF($A490="","",IFERROR(N(INDEX('Your rates'!$C$6:$C$11,MATCH($J490,'Your rates'!$B$6:$B$11,0))),0))</f>
        <v/>
      </c>
      <c r="R490" s="29">
        <f>IF($A490="","",IFERROR(N(INDEX('Your rates'!$C$12:$C$17,MATCH($K490,'Your rates'!$B$12:$B$17,0))),0))</f>
        <v/>
      </c>
      <c r="S490" s="30">
        <f>IF($A490="","",IFERROR(IF(INDEX('Your rates'!$C$18:$C$21,MATCH($M490,'Your rates'!$B$18:$B$21,0))&amp;""="",1,INDEX('Your rates'!$C$18:$C$21,MATCH($M490,'Your rates'!$B$18:$B$21,0))),1))</f>
        <v/>
      </c>
      <c r="T490" s="30">
        <f>IF($A490="","",IFERROR(IF(INDEX('Your rates'!$C$22:$C$25,MATCH($N490,'Your rates'!$B$22:$B$25,0))&amp;""="",1,INDEX('Your rates'!$C$22:$C$25,MATCH($N490,'Your rates'!$B$22:$B$25,0))),1))</f>
        <v/>
      </c>
      <c r="U490" s="30">
        <f>IF($A490="","",IFERROR(IF(INDEX('Your rates'!$C$26:$C$30,MATCH($O490,'Your rates'!$B$26:$B$30,0))&amp;""="",1,INDEX('Your rates'!$C$26:$C$30,MATCH($O490,'Your rates'!$B$26:$B$30,0))),1))</f>
        <v/>
      </c>
      <c r="V490" s="29">
        <f>IF($A490="","",SUMPRODUCT(ISNUMBER(SEARCH('Your rates'!$B$31:$B$36,$P490))*'Your rates'!$C$31:$C$36))</f>
        <v/>
      </c>
    </row>
    <row r="491">
      <c r="A491" s="26">
        <f>IFERROR(TRIM(INDEX(Requests!$A491:$AN491,MATCH(Lists!$B$2,Requests!$A$1:$AN$1,0))&amp;""),"")</f>
        <v/>
      </c>
      <c r="B491" s="26">
        <f>IFERROR(TRIM(INDEX(Requests!$A491:$AN491,MATCH(Lists!$B$3,Requests!$A$1:$AN$1,0))&amp;""),"")</f>
        <v/>
      </c>
      <c r="C491" s="27">
        <f>IF(OR($A491="",$J491="",$K491="",$M491="",$N491="",'Your rates'!$C$5=""),"",ROUND(MAX(N('Your rates'!$C$37),('Your rates'!$C$5+$Q491+$R491)*$S491*$T491*$U491+$V491),2))</f>
        <v/>
      </c>
      <c r="D491" s="27">
        <f>IF(OR($C491="",N('Your rates'!$C$38)=0),"",ROUND($C491*'Your rates'!$C$38,2))</f>
        <v/>
      </c>
      <c r="E491" s="28">
        <f>IF($A491="","",MID(IF($I491=Lists!$B$13,", office or commercial space","")&amp;IF($L491=Lists!$B$14,", size not sure","")&amp;IF($M491=Lists!$B$15,", not cleaned in a while",""),3,200))</f>
        <v/>
      </c>
      <c r="F491" s="28">
        <f>IF($A491="","",MID(IF($J491="",", bedrooms","")&amp;IF($K491="",", bathrooms","")&amp;IF($M491="",", condition","")&amp;IF($N491="",", which clean","")&amp;IF($O491="",", how often",""),3,200))</f>
        <v/>
      </c>
      <c r="G491" s="28">
        <f>IF($A491="","",MID(IF('Your rates'!$C$5="",", base price","")&amp;IF(AND($J491&lt;&gt;"",IFERROR(INDEX('Your rates'!$C$6:$C$11,MATCH($J491,'Your rates'!$B$6:$B$11,0))&amp;"","")=""),", bedrooms","")&amp;IF(AND($K491&lt;&gt;"",IFERROR(INDEX('Your rates'!$C$12:$C$17,MATCH($K491,'Your rates'!$B$12:$B$17,0))&amp;"","")=""),", bathrooms","")&amp;IF(AND($M491&lt;&gt;"",IFERROR(INDEX('Your rates'!$C$18:$C$21,MATCH($M491,'Your rates'!$B$18:$B$21,0))&amp;"","")=""),", condition","")&amp;IF(AND($N491&lt;&gt;"",IFERROR(INDEX('Your rates'!$C$22:$C$25,MATCH($N491,'Your rates'!$B$22:$B$25,0))&amp;"","")=""),", type of clean","")&amp;IF(AND($O491&lt;&gt;"",IFERROR(INDEX('Your rates'!$C$26:$C$30,MATCH($O491,'Your rates'!$B$26:$B$30,0))&amp;"","")=""),", how often",""),3,200))</f>
        <v/>
      </c>
      <c r="H491" s="28">
        <f>IF($A491="","",IF($P491="","",IF(LEN($P491)-LEN(SUBSTITUTE($P491,",",""))+1&gt;SUMPRODUCT(ISNUMBER(SEARCH('Your rates'!$B$31:$B$36,$P491))*1),"Extra not on your list","")))</f>
        <v/>
      </c>
      <c r="I491" s="26">
        <f>IFERROR(TRIM(INDEX(Requests!$A491:$AN491,MATCH(Lists!$B$4,Requests!$A$1:$AN$1,0))&amp;""),"")</f>
        <v/>
      </c>
      <c r="J491" s="26">
        <f>IFERROR(TRIM(INDEX(Requests!$A491:$AN491,MATCH(Lists!$B$5,Requests!$A$1:$AN$1,0))&amp;""),"")</f>
        <v/>
      </c>
      <c r="K491" s="26">
        <f>IFERROR(TRIM(INDEX(Requests!$A491:$AN491,MATCH(Lists!$B$6,Requests!$A$1:$AN$1,0))&amp;""),"")</f>
        <v/>
      </c>
      <c r="L491" s="26">
        <f>IFERROR(TRIM(INDEX(Requests!$A491:$AN491,MATCH(Lists!$B$7,Requests!$A$1:$AN$1,0))&amp;""),"")</f>
        <v/>
      </c>
      <c r="M491" s="26">
        <f>IFERROR(TRIM(INDEX(Requests!$A491:$AN491,MATCH(Lists!$B$8,Requests!$A$1:$AN$1,0))&amp;""),"")</f>
        <v/>
      </c>
      <c r="N491" s="26">
        <f>IFERROR(TRIM(INDEX(Requests!$A491:$AN491,MATCH(Lists!$B$9,Requests!$A$1:$AN$1,0))&amp;""),"")</f>
        <v/>
      </c>
      <c r="O491" s="26">
        <f>IFERROR(TRIM(INDEX(Requests!$A491:$AN491,MATCH(Lists!$B$11,Requests!$A$1:$AN$1,0))&amp;""),"")</f>
        <v/>
      </c>
      <c r="P491" s="26">
        <f>IFERROR(TRIM(INDEX(Requests!$A491:$AN491,MATCH(Lists!$B$10,Requests!$A$1:$AN$1,0))&amp;""),"")</f>
        <v/>
      </c>
      <c r="Q491" s="29">
        <f>IF($A491="","",IFERROR(N(INDEX('Your rates'!$C$6:$C$11,MATCH($J491,'Your rates'!$B$6:$B$11,0))),0))</f>
        <v/>
      </c>
      <c r="R491" s="29">
        <f>IF($A491="","",IFERROR(N(INDEX('Your rates'!$C$12:$C$17,MATCH($K491,'Your rates'!$B$12:$B$17,0))),0))</f>
        <v/>
      </c>
      <c r="S491" s="30">
        <f>IF($A491="","",IFERROR(IF(INDEX('Your rates'!$C$18:$C$21,MATCH($M491,'Your rates'!$B$18:$B$21,0))&amp;""="",1,INDEX('Your rates'!$C$18:$C$21,MATCH($M491,'Your rates'!$B$18:$B$21,0))),1))</f>
        <v/>
      </c>
      <c r="T491" s="30">
        <f>IF($A491="","",IFERROR(IF(INDEX('Your rates'!$C$22:$C$25,MATCH($N491,'Your rates'!$B$22:$B$25,0))&amp;""="",1,INDEX('Your rates'!$C$22:$C$25,MATCH($N491,'Your rates'!$B$22:$B$25,0))),1))</f>
        <v/>
      </c>
      <c r="U491" s="30">
        <f>IF($A491="","",IFERROR(IF(INDEX('Your rates'!$C$26:$C$30,MATCH($O491,'Your rates'!$B$26:$B$30,0))&amp;""="",1,INDEX('Your rates'!$C$26:$C$30,MATCH($O491,'Your rates'!$B$26:$B$30,0))),1))</f>
        <v/>
      </c>
      <c r="V491" s="29">
        <f>IF($A491="","",SUMPRODUCT(ISNUMBER(SEARCH('Your rates'!$B$31:$B$36,$P491))*'Your rates'!$C$31:$C$36))</f>
        <v/>
      </c>
    </row>
    <row r="492">
      <c r="A492" s="26">
        <f>IFERROR(TRIM(INDEX(Requests!$A492:$AN492,MATCH(Lists!$B$2,Requests!$A$1:$AN$1,0))&amp;""),"")</f>
        <v/>
      </c>
      <c r="B492" s="26">
        <f>IFERROR(TRIM(INDEX(Requests!$A492:$AN492,MATCH(Lists!$B$3,Requests!$A$1:$AN$1,0))&amp;""),"")</f>
        <v/>
      </c>
      <c r="C492" s="27">
        <f>IF(OR($A492="",$J492="",$K492="",$M492="",$N492="",'Your rates'!$C$5=""),"",ROUND(MAX(N('Your rates'!$C$37),('Your rates'!$C$5+$Q492+$R492)*$S492*$T492*$U492+$V492),2))</f>
        <v/>
      </c>
      <c r="D492" s="27">
        <f>IF(OR($C492="",N('Your rates'!$C$38)=0),"",ROUND($C492*'Your rates'!$C$38,2))</f>
        <v/>
      </c>
      <c r="E492" s="28">
        <f>IF($A492="","",MID(IF($I492=Lists!$B$13,", office or commercial space","")&amp;IF($L492=Lists!$B$14,", size not sure","")&amp;IF($M492=Lists!$B$15,", not cleaned in a while",""),3,200))</f>
        <v/>
      </c>
      <c r="F492" s="28">
        <f>IF($A492="","",MID(IF($J492="",", bedrooms","")&amp;IF($K492="",", bathrooms","")&amp;IF($M492="",", condition","")&amp;IF($N492="",", which clean","")&amp;IF($O492="",", how often",""),3,200))</f>
        <v/>
      </c>
      <c r="G492" s="28">
        <f>IF($A492="","",MID(IF('Your rates'!$C$5="",", base price","")&amp;IF(AND($J492&lt;&gt;"",IFERROR(INDEX('Your rates'!$C$6:$C$11,MATCH($J492,'Your rates'!$B$6:$B$11,0))&amp;"","")=""),", bedrooms","")&amp;IF(AND($K492&lt;&gt;"",IFERROR(INDEX('Your rates'!$C$12:$C$17,MATCH($K492,'Your rates'!$B$12:$B$17,0))&amp;"","")=""),", bathrooms","")&amp;IF(AND($M492&lt;&gt;"",IFERROR(INDEX('Your rates'!$C$18:$C$21,MATCH($M492,'Your rates'!$B$18:$B$21,0))&amp;"","")=""),", condition","")&amp;IF(AND($N492&lt;&gt;"",IFERROR(INDEX('Your rates'!$C$22:$C$25,MATCH($N492,'Your rates'!$B$22:$B$25,0))&amp;"","")=""),", type of clean","")&amp;IF(AND($O492&lt;&gt;"",IFERROR(INDEX('Your rates'!$C$26:$C$30,MATCH($O492,'Your rates'!$B$26:$B$30,0))&amp;"","")=""),", how often",""),3,200))</f>
        <v/>
      </c>
      <c r="H492" s="28">
        <f>IF($A492="","",IF($P492="","",IF(LEN($P492)-LEN(SUBSTITUTE($P492,",",""))+1&gt;SUMPRODUCT(ISNUMBER(SEARCH('Your rates'!$B$31:$B$36,$P492))*1),"Extra not on your list","")))</f>
        <v/>
      </c>
      <c r="I492" s="26">
        <f>IFERROR(TRIM(INDEX(Requests!$A492:$AN492,MATCH(Lists!$B$4,Requests!$A$1:$AN$1,0))&amp;""),"")</f>
        <v/>
      </c>
      <c r="J492" s="26">
        <f>IFERROR(TRIM(INDEX(Requests!$A492:$AN492,MATCH(Lists!$B$5,Requests!$A$1:$AN$1,0))&amp;""),"")</f>
        <v/>
      </c>
      <c r="K492" s="26">
        <f>IFERROR(TRIM(INDEX(Requests!$A492:$AN492,MATCH(Lists!$B$6,Requests!$A$1:$AN$1,0))&amp;""),"")</f>
        <v/>
      </c>
      <c r="L492" s="26">
        <f>IFERROR(TRIM(INDEX(Requests!$A492:$AN492,MATCH(Lists!$B$7,Requests!$A$1:$AN$1,0))&amp;""),"")</f>
        <v/>
      </c>
      <c r="M492" s="26">
        <f>IFERROR(TRIM(INDEX(Requests!$A492:$AN492,MATCH(Lists!$B$8,Requests!$A$1:$AN$1,0))&amp;""),"")</f>
        <v/>
      </c>
      <c r="N492" s="26">
        <f>IFERROR(TRIM(INDEX(Requests!$A492:$AN492,MATCH(Lists!$B$9,Requests!$A$1:$AN$1,0))&amp;""),"")</f>
        <v/>
      </c>
      <c r="O492" s="26">
        <f>IFERROR(TRIM(INDEX(Requests!$A492:$AN492,MATCH(Lists!$B$11,Requests!$A$1:$AN$1,0))&amp;""),"")</f>
        <v/>
      </c>
      <c r="P492" s="26">
        <f>IFERROR(TRIM(INDEX(Requests!$A492:$AN492,MATCH(Lists!$B$10,Requests!$A$1:$AN$1,0))&amp;""),"")</f>
        <v/>
      </c>
      <c r="Q492" s="29">
        <f>IF($A492="","",IFERROR(N(INDEX('Your rates'!$C$6:$C$11,MATCH($J492,'Your rates'!$B$6:$B$11,0))),0))</f>
        <v/>
      </c>
      <c r="R492" s="29">
        <f>IF($A492="","",IFERROR(N(INDEX('Your rates'!$C$12:$C$17,MATCH($K492,'Your rates'!$B$12:$B$17,0))),0))</f>
        <v/>
      </c>
      <c r="S492" s="30">
        <f>IF($A492="","",IFERROR(IF(INDEX('Your rates'!$C$18:$C$21,MATCH($M492,'Your rates'!$B$18:$B$21,0))&amp;""="",1,INDEX('Your rates'!$C$18:$C$21,MATCH($M492,'Your rates'!$B$18:$B$21,0))),1))</f>
        <v/>
      </c>
      <c r="T492" s="30">
        <f>IF($A492="","",IFERROR(IF(INDEX('Your rates'!$C$22:$C$25,MATCH($N492,'Your rates'!$B$22:$B$25,0))&amp;""="",1,INDEX('Your rates'!$C$22:$C$25,MATCH($N492,'Your rates'!$B$22:$B$25,0))),1))</f>
        <v/>
      </c>
      <c r="U492" s="30">
        <f>IF($A492="","",IFERROR(IF(INDEX('Your rates'!$C$26:$C$30,MATCH($O492,'Your rates'!$B$26:$B$30,0))&amp;""="",1,INDEX('Your rates'!$C$26:$C$30,MATCH($O492,'Your rates'!$B$26:$B$30,0))),1))</f>
        <v/>
      </c>
      <c r="V492" s="29">
        <f>IF($A492="","",SUMPRODUCT(ISNUMBER(SEARCH('Your rates'!$B$31:$B$36,$P492))*'Your rates'!$C$31:$C$36))</f>
        <v/>
      </c>
    </row>
    <row r="493">
      <c r="A493" s="26">
        <f>IFERROR(TRIM(INDEX(Requests!$A493:$AN493,MATCH(Lists!$B$2,Requests!$A$1:$AN$1,0))&amp;""),"")</f>
        <v/>
      </c>
      <c r="B493" s="26">
        <f>IFERROR(TRIM(INDEX(Requests!$A493:$AN493,MATCH(Lists!$B$3,Requests!$A$1:$AN$1,0))&amp;""),"")</f>
        <v/>
      </c>
      <c r="C493" s="27">
        <f>IF(OR($A493="",$J493="",$K493="",$M493="",$N493="",'Your rates'!$C$5=""),"",ROUND(MAX(N('Your rates'!$C$37),('Your rates'!$C$5+$Q493+$R493)*$S493*$T493*$U493+$V493),2))</f>
        <v/>
      </c>
      <c r="D493" s="27">
        <f>IF(OR($C493="",N('Your rates'!$C$38)=0),"",ROUND($C493*'Your rates'!$C$38,2))</f>
        <v/>
      </c>
      <c r="E493" s="28">
        <f>IF($A493="","",MID(IF($I493=Lists!$B$13,", office or commercial space","")&amp;IF($L493=Lists!$B$14,", size not sure","")&amp;IF($M493=Lists!$B$15,", not cleaned in a while",""),3,200))</f>
        <v/>
      </c>
      <c r="F493" s="28">
        <f>IF($A493="","",MID(IF($J493="",", bedrooms","")&amp;IF($K493="",", bathrooms","")&amp;IF($M493="",", condition","")&amp;IF($N493="",", which clean","")&amp;IF($O493="",", how often",""),3,200))</f>
        <v/>
      </c>
      <c r="G493" s="28">
        <f>IF($A493="","",MID(IF('Your rates'!$C$5="",", base price","")&amp;IF(AND($J493&lt;&gt;"",IFERROR(INDEX('Your rates'!$C$6:$C$11,MATCH($J493,'Your rates'!$B$6:$B$11,0))&amp;"","")=""),", bedrooms","")&amp;IF(AND($K493&lt;&gt;"",IFERROR(INDEX('Your rates'!$C$12:$C$17,MATCH($K493,'Your rates'!$B$12:$B$17,0))&amp;"","")=""),", bathrooms","")&amp;IF(AND($M493&lt;&gt;"",IFERROR(INDEX('Your rates'!$C$18:$C$21,MATCH($M493,'Your rates'!$B$18:$B$21,0))&amp;"","")=""),", condition","")&amp;IF(AND($N493&lt;&gt;"",IFERROR(INDEX('Your rates'!$C$22:$C$25,MATCH($N493,'Your rates'!$B$22:$B$25,0))&amp;"","")=""),", type of clean","")&amp;IF(AND($O493&lt;&gt;"",IFERROR(INDEX('Your rates'!$C$26:$C$30,MATCH($O493,'Your rates'!$B$26:$B$30,0))&amp;"","")=""),", how often",""),3,200))</f>
        <v/>
      </c>
      <c r="H493" s="28">
        <f>IF($A493="","",IF($P493="","",IF(LEN($P493)-LEN(SUBSTITUTE($P493,",",""))+1&gt;SUMPRODUCT(ISNUMBER(SEARCH('Your rates'!$B$31:$B$36,$P493))*1),"Extra not on your list","")))</f>
        <v/>
      </c>
      <c r="I493" s="26">
        <f>IFERROR(TRIM(INDEX(Requests!$A493:$AN493,MATCH(Lists!$B$4,Requests!$A$1:$AN$1,0))&amp;""),"")</f>
        <v/>
      </c>
      <c r="J493" s="26">
        <f>IFERROR(TRIM(INDEX(Requests!$A493:$AN493,MATCH(Lists!$B$5,Requests!$A$1:$AN$1,0))&amp;""),"")</f>
        <v/>
      </c>
      <c r="K493" s="26">
        <f>IFERROR(TRIM(INDEX(Requests!$A493:$AN493,MATCH(Lists!$B$6,Requests!$A$1:$AN$1,0))&amp;""),"")</f>
        <v/>
      </c>
      <c r="L493" s="26">
        <f>IFERROR(TRIM(INDEX(Requests!$A493:$AN493,MATCH(Lists!$B$7,Requests!$A$1:$AN$1,0))&amp;""),"")</f>
        <v/>
      </c>
      <c r="M493" s="26">
        <f>IFERROR(TRIM(INDEX(Requests!$A493:$AN493,MATCH(Lists!$B$8,Requests!$A$1:$AN$1,0))&amp;""),"")</f>
        <v/>
      </c>
      <c r="N493" s="26">
        <f>IFERROR(TRIM(INDEX(Requests!$A493:$AN493,MATCH(Lists!$B$9,Requests!$A$1:$AN$1,0))&amp;""),"")</f>
        <v/>
      </c>
      <c r="O493" s="26">
        <f>IFERROR(TRIM(INDEX(Requests!$A493:$AN493,MATCH(Lists!$B$11,Requests!$A$1:$AN$1,0))&amp;""),"")</f>
        <v/>
      </c>
      <c r="P493" s="26">
        <f>IFERROR(TRIM(INDEX(Requests!$A493:$AN493,MATCH(Lists!$B$10,Requests!$A$1:$AN$1,0))&amp;""),"")</f>
        <v/>
      </c>
      <c r="Q493" s="29">
        <f>IF($A493="","",IFERROR(N(INDEX('Your rates'!$C$6:$C$11,MATCH($J493,'Your rates'!$B$6:$B$11,0))),0))</f>
        <v/>
      </c>
      <c r="R493" s="29">
        <f>IF($A493="","",IFERROR(N(INDEX('Your rates'!$C$12:$C$17,MATCH($K493,'Your rates'!$B$12:$B$17,0))),0))</f>
        <v/>
      </c>
      <c r="S493" s="30">
        <f>IF($A493="","",IFERROR(IF(INDEX('Your rates'!$C$18:$C$21,MATCH($M493,'Your rates'!$B$18:$B$21,0))&amp;""="",1,INDEX('Your rates'!$C$18:$C$21,MATCH($M493,'Your rates'!$B$18:$B$21,0))),1))</f>
        <v/>
      </c>
      <c r="T493" s="30">
        <f>IF($A493="","",IFERROR(IF(INDEX('Your rates'!$C$22:$C$25,MATCH($N493,'Your rates'!$B$22:$B$25,0))&amp;""="",1,INDEX('Your rates'!$C$22:$C$25,MATCH($N493,'Your rates'!$B$22:$B$25,0))),1))</f>
        <v/>
      </c>
      <c r="U493" s="30">
        <f>IF($A493="","",IFERROR(IF(INDEX('Your rates'!$C$26:$C$30,MATCH($O493,'Your rates'!$B$26:$B$30,0))&amp;""="",1,INDEX('Your rates'!$C$26:$C$30,MATCH($O493,'Your rates'!$B$26:$B$30,0))),1))</f>
        <v/>
      </c>
      <c r="V493" s="29">
        <f>IF($A493="","",SUMPRODUCT(ISNUMBER(SEARCH('Your rates'!$B$31:$B$36,$P493))*'Your rates'!$C$31:$C$36))</f>
        <v/>
      </c>
    </row>
    <row r="494">
      <c r="A494" s="26">
        <f>IFERROR(TRIM(INDEX(Requests!$A494:$AN494,MATCH(Lists!$B$2,Requests!$A$1:$AN$1,0))&amp;""),"")</f>
        <v/>
      </c>
      <c r="B494" s="26">
        <f>IFERROR(TRIM(INDEX(Requests!$A494:$AN494,MATCH(Lists!$B$3,Requests!$A$1:$AN$1,0))&amp;""),"")</f>
        <v/>
      </c>
      <c r="C494" s="27">
        <f>IF(OR($A494="",$J494="",$K494="",$M494="",$N494="",'Your rates'!$C$5=""),"",ROUND(MAX(N('Your rates'!$C$37),('Your rates'!$C$5+$Q494+$R494)*$S494*$T494*$U494+$V494),2))</f>
        <v/>
      </c>
      <c r="D494" s="27">
        <f>IF(OR($C494="",N('Your rates'!$C$38)=0),"",ROUND($C494*'Your rates'!$C$38,2))</f>
        <v/>
      </c>
      <c r="E494" s="28">
        <f>IF($A494="","",MID(IF($I494=Lists!$B$13,", office or commercial space","")&amp;IF($L494=Lists!$B$14,", size not sure","")&amp;IF($M494=Lists!$B$15,", not cleaned in a while",""),3,200))</f>
        <v/>
      </c>
      <c r="F494" s="28">
        <f>IF($A494="","",MID(IF($J494="",", bedrooms","")&amp;IF($K494="",", bathrooms","")&amp;IF($M494="",", condition","")&amp;IF($N494="",", which clean","")&amp;IF($O494="",", how often",""),3,200))</f>
        <v/>
      </c>
      <c r="G494" s="28">
        <f>IF($A494="","",MID(IF('Your rates'!$C$5="",", base price","")&amp;IF(AND($J494&lt;&gt;"",IFERROR(INDEX('Your rates'!$C$6:$C$11,MATCH($J494,'Your rates'!$B$6:$B$11,0))&amp;"","")=""),", bedrooms","")&amp;IF(AND($K494&lt;&gt;"",IFERROR(INDEX('Your rates'!$C$12:$C$17,MATCH($K494,'Your rates'!$B$12:$B$17,0))&amp;"","")=""),", bathrooms","")&amp;IF(AND($M494&lt;&gt;"",IFERROR(INDEX('Your rates'!$C$18:$C$21,MATCH($M494,'Your rates'!$B$18:$B$21,0))&amp;"","")=""),", condition","")&amp;IF(AND($N494&lt;&gt;"",IFERROR(INDEX('Your rates'!$C$22:$C$25,MATCH($N494,'Your rates'!$B$22:$B$25,0))&amp;"","")=""),", type of clean","")&amp;IF(AND($O494&lt;&gt;"",IFERROR(INDEX('Your rates'!$C$26:$C$30,MATCH($O494,'Your rates'!$B$26:$B$30,0))&amp;"","")=""),", how often",""),3,200))</f>
        <v/>
      </c>
      <c r="H494" s="28">
        <f>IF($A494="","",IF($P494="","",IF(LEN($P494)-LEN(SUBSTITUTE($P494,",",""))+1&gt;SUMPRODUCT(ISNUMBER(SEARCH('Your rates'!$B$31:$B$36,$P494))*1),"Extra not on your list","")))</f>
        <v/>
      </c>
      <c r="I494" s="26">
        <f>IFERROR(TRIM(INDEX(Requests!$A494:$AN494,MATCH(Lists!$B$4,Requests!$A$1:$AN$1,0))&amp;""),"")</f>
        <v/>
      </c>
      <c r="J494" s="26">
        <f>IFERROR(TRIM(INDEX(Requests!$A494:$AN494,MATCH(Lists!$B$5,Requests!$A$1:$AN$1,0))&amp;""),"")</f>
        <v/>
      </c>
      <c r="K494" s="26">
        <f>IFERROR(TRIM(INDEX(Requests!$A494:$AN494,MATCH(Lists!$B$6,Requests!$A$1:$AN$1,0))&amp;""),"")</f>
        <v/>
      </c>
      <c r="L494" s="26">
        <f>IFERROR(TRIM(INDEX(Requests!$A494:$AN494,MATCH(Lists!$B$7,Requests!$A$1:$AN$1,0))&amp;""),"")</f>
        <v/>
      </c>
      <c r="M494" s="26">
        <f>IFERROR(TRIM(INDEX(Requests!$A494:$AN494,MATCH(Lists!$B$8,Requests!$A$1:$AN$1,0))&amp;""),"")</f>
        <v/>
      </c>
      <c r="N494" s="26">
        <f>IFERROR(TRIM(INDEX(Requests!$A494:$AN494,MATCH(Lists!$B$9,Requests!$A$1:$AN$1,0))&amp;""),"")</f>
        <v/>
      </c>
      <c r="O494" s="26">
        <f>IFERROR(TRIM(INDEX(Requests!$A494:$AN494,MATCH(Lists!$B$11,Requests!$A$1:$AN$1,0))&amp;""),"")</f>
        <v/>
      </c>
      <c r="P494" s="26">
        <f>IFERROR(TRIM(INDEX(Requests!$A494:$AN494,MATCH(Lists!$B$10,Requests!$A$1:$AN$1,0))&amp;""),"")</f>
        <v/>
      </c>
      <c r="Q494" s="29">
        <f>IF($A494="","",IFERROR(N(INDEX('Your rates'!$C$6:$C$11,MATCH($J494,'Your rates'!$B$6:$B$11,0))),0))</f>
        <v/>
      </c>
      <c r="R494" s="29">
        <f>IF($A494="","",IFERROR(N(INDEX('Your rates'!$C$12:$C$17,MATCH($K494,'Your rates'!$B$12:$B$17,0))),0))</f>
        <v/>
      </c>
      <c r="S494" s="30">
        <f>IF($A494="","",IFERROR(IF(INDEX('Your rates'!$C$18:$C$21,MATCH($M494,'Your rates'!$B$18:$B$21,0))&amp;""="",1,INDEX('Your rates'!$C$18:$C$21,MATCH($M494,'Your rates'!$B$18:$B$21,0))),1))</f>
        <v/>
      </c>
      <c r="T494" s="30">
        <f>IF($A494="","",IFERROR(IF(INDEX('Your rates'!$C$22:$C$25,MATCH($N494,'Your rates'!$B$22:$B$25,0))&amp;""="",1,INDEX('Your rates'!$C$22:$C$25,MATCH($N494,'Your rates'!$B$22:$B$25,0))),1))</f>
        <v/>
      </c>
      <c r="U494" s="30">
        <f>IF($A494="","",IFERROR(IF(INDEX('Your rates'!$C$26:$C$30,MATCH($O494,'Your rates'!$B$26:$B$30,0))&amp;""="",1,INDEX('Your rates'!$C$26:$C$30,MATCH($O494,'Your rates'!$B$26:$B$30,0))),1))</f>
        <v/>
      </c>
      <c r="V494" s="29">
        <f>IF($A494="","",SUMPRODUCT(ISNUMBER(SEARCH('Your rates'!$B$31:$B$36,$P494))*'Your rates'!$C$31:$C$36))</f>
        <v/>
      </c>
    </row>
    <row r="495">
      <c r="A495" s="26">
        <f>IFERROR(TRIM(INDEX(Requests!$A495:$AN495,MATCH(Lists!$B$2,Requests!$A$1:$AN$1,0))&amp;""),"")</f>
        <v/>
      </c>
      <c r="B495" s="26">
        <f>IFERROR(TRIM(INDEX(Requests!$A495:$AN495,MATCH(Lists!$B$3,Requests!$A$1:$AN$1,0))&amp;""),"")</f>
        <v/>
      </c>
      <c r="C495" s="27">
        <f>IF(OR($A495="",$J495="",$K495="",$M495="",$N495="",'Your rates'!$C$5=""),"",ROUND(MAX(N('Your rates'!$C$37),('Your rates'!$C$5+$Q495+$R495)*$S495*$T495*$U495+$V495),2))</f>
        <v/>
      </c>
      <c r="D495" s="27">
        <f>IF(OR($C495="",N('Your rates'!$C$38)=0),"",ROUND($C495*'Your rates'!$C$38,2))</f>
        <v/>
      </c>
      <c r="E495" s="28">
        <f>IF($A495="","",MID(IF($I495=Lists!$B$13,", office or commercial space","")&amp;IF($L495=Lists!$B$14,", size not sure","")&amp;IF($M495=Lists!$B$15,", not cleaned in a while",""),3,200))</f>
        <v/>
      </c>
      <c r="F495" s="28">
        <f>IF($A495="","",MID(IF($J495="",", bedrooms","")&amp;IF($K495="",", bathrooms","")&amp;IF($M495="",", condition","")&amp;IF($N495="",", which clean","")&amp;IF($O495="",", how often",""),3,200))</f>
        <v/>
      </c>
      <c r="G495" s="28">
        <f>IF($A495="","",MID(IF('Your rates'!$C$5="",", base price","")&amp;IF(AND($J495&lt;&gt;"",IFERROR(INDEX('Your rates'!$C$6:$C$11,MATCH($J495,'Your rates'!$B$6:$B$11,0))&amp;"","")=""),", bedrooms","")&amp;IF(AND($K495&lt;&gt;"",IFERROR(INDEX('Your rates'!$C$12:$C$17,MATCH($K495,'Your rates'!$B$12:$B$17,0))&amp;"","")=""),", bathrooms","")&amp;IF(AND($M495&lt;&gt;"",IFERROR(INDEX('Your rates'!$C$18:$C$21,MATCH($M495,'Your rates'!$B$18:$B$21,0))&amp;"","")=""),", condition","")&amp;IF(AND($N495&lt;&gt;"",IFERROR(INDEX('Your rates'!$C$22:$C$25,MATCH($N495,'Your rates'!$B$22:$B$25,0))&amp;"","")=""),", type of clean","")&amp;IF(AND($O495&lt;&gt;"",IFERROR(INDEX('Your rates'!$C$26:$C$30,MATCH($O495,'Your rates'!$B$26:$B$30,0))&amp;"","")=""),", how often",""),3,200))</f>
        <v/>
      </c>
      <c r="H495" s="28">
        <f>IF($A495="","",IF($P495="","",IF(LEN($P495)-LEN(SUBSTITUTE($P495,",",""))+1&gt;SUMPRODUCT(ISNUMBER(SEARCH('Your rates'!$B$31:$B$36,$P495))*1),"Extra not on your list","")))</f>
        <v/>
      </c>
      <c r="I495" s="26">
        <f>IFERROR(TRIM(INDEX(Requests!$A495:$AN495,MATCH(Lists!$B$4,Requests!$A$1:$AN$1,0))&amp;""),"")</f>
        <v/>
      </c>
      <c r="J495" s="26">
        <f>IFERROR(TRIM(INDEX(Requests!$A495:$AN495,MATCH(Lists!$B$5,Requests!$A$1:$AN$1,0))&amp;""),"")</f>
        <v/>
      </c>
      <c r="K495" s="26">
        <f>IFERROR(TRIM(INDEX(Requests!$A495:$AN495,MATCH(Lists!$B$6,Requests!$A$1:$AN$1,0))&amp;""),"")</f>
        <v/>
      </c>
      <c r="L495" s="26">
        <f>IFERROR(TRIM(INDEX(Requests!$A495:$AN495,MATCH(Lists!$B$7,Requests!$A$1:$AN$1,0))&amp;""),"")</f>
        <v/>
      </c>
      <c r="M495" s="26">
        <f>IFERROR(TRIM(INDEX(Requests!$A495:$AN495,MATCH(Lists!$B$8,Requests!$A$1:$AN$1,0))&amp;""),"")</f>
        <v/>
      </c>
      <c r="N495" s="26">
        <f>IFERROR(TRIM(INDEX(Requests!$A495:$AN495,MATCH(Lists!$B$9,Requests!$A$1:$AN$1,0))&amp;""),"")</f>
        <v/>
      </c>
      <c r="O495" s="26">
        <f>IFERROR(TRIM(INDEX(Requests!$A495:$AN495,MATCH(Lists!$B$11,Requests!$A$1:$AN$1,0))&amp;""),"")</f>
        <v/>
      </c>
      <c r="P495" s="26">
        <f>IFERROR(TRIM(INDEX(Requests!$A495:$AN495,MATCH(Lists!$B$10,Requests!$A$1:$AN$1,0))&amp;""),"")</f>
        <v/>
      </c>
      <c r="Q495" s="29">
        <f>IF($A495="","",IFERROR(N(INDEX('Your rates'!$C$6:$C$11,MATCH($J495,'Your rates'!$B$6:$B$11,0))),0))</f>
        <v/>
      </c>
      <c r="R495" s="29">
        <f>IF($A495="","",IFERROR(N(INDEX('Your rates'!$C$12:$C$17,MATCH($K495,'Your rates'!$B$12:$B$17,0))),0))</f>
        <v/>
      </c>
      <c r="S495" s="30">
        <f>IF($A495="","",IFERROR(IF(INDEX('Your rates'!$C$18:$C$21,MATCH($M495,'Your rates'!$B$18:$B$21,0))&amp;""="",1,INDEX('Your rates'!$C$18:$C$21,MATCH($M495,'Your rates'!$B$18:$B$21,0))),1))</f>
        <v/>
      </c>
      <c r="T495" s="30">
        <f>IF($A495="","",IFERROR(IF(INDEX('Your rates'!$C$22:$C$25,MATCH($N495,'Your rates'!$B$22:$B$25,0))&amp;""="",1,INDEX('Your rates'!$C$22:$C$25,MATCH($N495,'Your rates'!$B$22:$B$25,0))),1))</f>
        <v/>
      </c>
      <c r="U495" s="30">
        <f>IF($A495="","",IFERROR(IF(INDEX('Your rates'!$C$26:$C$30,MATCH($O495,'Your rates'!$B$26:$B$30,0))&amp;""="",1,INDEX('Your rates'!$C$26:$C$30,MATCH($O495,'Your rates'!$B$26:$B$30,0))),1))</f>
        <v/>
      </c>
      <c r="V495" s="29">
        <f>IF($A495="","",SUMPRODUCT(ISNUMBER(SEARCH('Your rates'!$B$31:$B$36,$P495))*'Your rates'!$C$31:$C$36))</f>
        <v/>
      </c>
    </row>
    <row r="496">
      <c r="A496" s="26">
        <f>IFERROR(TRIM(INDEX(Requests!$A496:$AN496,MATCH(Lists!$B$2,Requests!$A$1:$AN$1,0))&amp;""),"")</f>
        <v/>
      </c>
      <c r="B496" s="26">
        <f>IFERROR(TRIM(INDEX(Requests!$A496:$AN496,MATCH(Lists!$B$3,Requests!$A$1:$AN$1,0))&amp;""),"")</f>
        <v/>
      </c>
      <c r="C496" s="27">
        <f>IF(OR($A496="",$J496="",$K496="",$M496="",$N496="",'Your rates'!$C$5=""),"",ROUND(MAX(N('Your rates'!$C$37),('Your rates'!$C$5+$Q496+$R496)*$S496*$T496*$U496+$V496),2))</f>
        <v/>
      </c>
      <c r="D496" s="27">
        <f>IF(OR($C496="",N('Your rates'!$C$38)=0),"",ROUND($C496*'Your rates'!$C$38,2))</f>
        <v/>
      </c>
      <c r="E496" s="28">
        <f>IF($A496="","",MID(IF($I496=Lists!$B$13,", office or commercial space","")&amp;IF($L496=Lists!$B$14,", size not sure","")&amp;IF($M496=Lists!$B$15,", not cleaned in a while",""),3,200))</f>
        <v/>
      </c>
      <c r="F496" s="28">
        <f>IF($A496="","",MID(IF($J496="",", bedrooms","")&amp;IF($K496="",", bathrooms","")&amp;IF($M496="",", condition","")&amp;IF($N496="",", which clean","")&amp;IF($O496="",", how often",""),3,200))</f>
        <v/>
      </c>
      <c r="G496" s="28">
        <f>IF($A496="","",MID(IF('Your rates'!$C$5="",", base price","")&amp;IF(AND($J496&lt;&gt;"",IFERROR(INDEX('Your rates'!$C$6:$C$11,MATCH($J496,'Your rates'!$B$6:$B$11,0))&amp;"","")=""),", bedrooms","")&amp;IF(AND($K496&lt;&gt;"",IFERROR(INDEX('Your rates'!$C$12:$C$17,MATCH($K496,'Your rates'!$B$12:$B$17,0))&amp;"","")=""),", bathrooms","")&amp;IF(AND($M496&lt;&gt;"",IFERROR(INDEX('Your rates'!$C$18:$C$21,MATCH($M496,'Your rates'!$B$18:$B$21,0))&amp;"","")=""),", condition","")&amp;IF(AND($N496&lt;&gt;"",IFERROR(INDEX('Your rates'!$C$22:$C$25,MATCH($N496,'Your rates'!$B$22:$B$25,0))&amp;"","")=""),", type of clean","")&amp;IF(AND($O496&lt;&gt;"",IFERROR(INDEX('Your rates'!$C$26:$C$30,MATCH($O496,'Your rates'!$B$26:$B$30,0))&amp;"","")=""),", how often",""),3,200))</f>
        <v/>
      </c>
      <c r="H496" s="28">
        <f>IF($A496="","",IF($P496="","",IF(LEN($P496)-LEN(SUBSTITUTE($P496,",",""))+1&gt;SUMPRODUCT(ISNUMBER(SEARCH('Your rates'!$B$31:$B$36,$P496))*1),"Extra not on your list","")))</f>
        <v/>
      </c>
      <c r="I496" s="26">
        <f>IFERROR(TRIM(INDEX(Requests!$A496:$AN496,MATCH(Lists!$B$4,Requests!$A$1:$AN$1,0))&amp;""),"")</f>
        <v/>
      </c>
      <c r="J496" s="26">
        <f>IFERROR(TRIM(INDEX(Requests!$A496:$AN496,MATCH(Lists!$B$5,Requests!$A$1:$AN$1,0))&amp;""),"")</f>
        <v/>
      </c>
      <c r="K496" s="26">
        <f>IFERROR(TRIM(INDEX(Requests!$A496:$AN496,MATCH(Lists!$B$6,Requests!$A$1:$AN$1,0))&amp;""),"")</f>
        <v/>
      </c>
      <c r="L496" s="26">
        <f>IFERROR(TRIM(INDEX(Requests!$A496:$AN496,MATCH(Lists!$B$7,Requests!$A$1:$AN$1,0))&amp;""),"")</f>
        <v/>
      </c>
      <c r="M496" s="26">
        <f>IFERROR(TRIM(INDEX(Requests!$A496:$AN496,MATCH(Lists!$B$8,Requests!$A$1:$AN$1,0))&amp;""),"")</f>
        <v/>
      </c>
      <c r="N496" s="26">
        <f>IFERROR(TRIM(INDEX(Requests!$A496:$AN496,MATCH(Lists!$B$9,Requests!$A$1:$AN$1,0))&amp;""),"")</f>
        <v/>
      </c>
      <c r="O496" s="26">
        <f>IFERROR(TRIM(INDEX(Requests!$A496:$AN496,MATCH(Lists!$B$11,Requests!$A$1:$AN$1,0))&amp;""),"")</f>
        <v/>
      </c>
      <c r="P496" s="26">
        <f>IFERROR(TRIM(INDEX(Requests!$A496:$AN496,MATCH(Lists!$B$10,Requests!$A$1:$AN$1,0))&amp;""),"")</f>
        <v/>
      </c>
      <c r="Q496" s="29">
        <f>IF($A496="","",IFERROR(N(INDEX('Your rates'!$C$6:$C$11,MATCH($J496,'Your rates'!$B$6:$B$11,0))),0))</f>
        <v/>
      </c>
      <c r="R496" s="29">
        <f>IF($A496="","",IFERROR(N(INDEX('Your rates'!$C$12:$C$17,MATCH($K496,'Your rates'!$B$12:$B$17,0))),0))</f>
        <v/>
      </c>
      <c r="S496" s="30">
        <f>IF($A496="","",IFERROR(IF(INDEX('Your rates'!$C$18:$C$21,MATCH($M496,'Your rates'!$B$18:$B$21,0))&amp;""="",1,INDEX('Your rates'!$C$18:$C$21,MATCH($M496,'Your rates'!$B$18:$B$21,0))),1))</f>
        <v/>
      </c>
      <c r="T496" s="30">
        <f>IF($A496="","",IFERROR(IF(INDEX('Your rates'!$C$22:$C$25,MATCH($N496,'Your rates'!$B$22:$B$25,0))&amp;""="",1,INDEX('Your rates'!$C$22:$C$25,MATCH($N496,'Your rates'!$B$22:$B$25,0))),1))</f>
        <v/>
      </c>
      <c r="U496" s="30">
        <f>IF($A496="","",IFERROR(IF(INDEX('Your rates'!$C$26:$C$30,MATCH($O496,'Your rates'!$B$26:$B$30,0))&amp;""="",1,INDEX('Your rates'!$C$26:$C$30,MATCH($O496,'Your rates'!$B$26:$B$30,0))),1))</f>
        <v/>
      </c>
      <c r="V496" s="29">
        <f>IF($A496="","",SUMPRODUCT(ISNUMBER(SEARCH('Your rates'!$B$31:$B$36,$P496))*'Your rates'!$C$31:$C$36))</f>
        <v/>
      </c>
    </row>
    <row r="497">
      <c r="A497" s="26">
        <f>IFERROR(TRIM(INDEX(Requests!$A497:$AN497,MATCH(Lists!$B$2,Requests!$A$1:$AN$1,0))&amp;""),"")</f>
        <v/>
      </c>
      <c r="B497" s="26">
        <f>IFERROR(TRIM(INDEX(Requests!$A497:$AN497,MATCH(Lists!$B$3,Requests!$A$1:$AN$1,0))&amp;""),"")</f>
        <v/>
      </c>
      <c r="C497" s="27">
        <f>IF(OR($A497="",$J497="",$K497="",$M497="",$N497="",'Your rates'!$C$5=""),"",ROUND(MAX(N('Your rates'!$C$37),('Your rates'!$C$5+$Q497+$R497)*$S497*$T497*$U497+$V497),2))</f>
        <v/>
      </c>
      <c r="D497" s="27">
        <f>IF(OR($C497="",N('Your rates'!$C$38)=0),"",ROUND($C497*'Your rates'!$C$38,2))</f>
        <v/>
      </c>
      <c r="E497" s="28">
        <f>IF($A497="","",MID(IF($I497=Lists!$B$13,", office or commercial space","")&amp;IF($L497=Lists!$B$14,", size not sure","")&amp;IF($M497=Lists!$B$15,", not cleaned in a while",""),3,200))</f>
        <v/>
      </c>
      <c r="F497" s="28">
        <f>IF($A497="","",MID(IF($J497="",", bedrooms","")&amp;IF($K497="",", bathrooms","")&amp;IF($M497="",", condition","")&amp;IF($N497="",", which clean","")&amp;IF($O497="",", how often",""),3,200))</f>
        <v/>
      </c>
      <c r="G497" s="28">
        <f>IF($A497="","",MID(IF('Your rates'!$C$5="",", base price","")&amp;IF(AND($J497&lt;&gt;"",IFERROR(INDEX('Your rates'!$C$6:$C$11,MATCH($J497,'Your rates'!$B$6:$B$11,0))&amp;"","")=""),", bedrooms","")&amp;IF(AND($K497&lt;&gt;"",IFERROR(INDEX('Your rates'!$C$12:$C$17,MATCH($K497,'Your rates'!$B$12:$B$17,0))&amp;"","")=""),", bathrooms","")&amp;IF(AND($M497&lt;&gt;"",IFERROR(INDEX('Your rates'!$C$18:$C$21,MATCH($M497,'Your rates'!$B$18:$B$21,0))&amp;"","")=""),", condition","")&amp;IF(AND($N497&lt;&gt;"",IFERROR(INDEX('Your rates'!$C$22:$C$25,MATCH($N497,'Your rates'!$B$22:$B$25,0))&amp;"","")=""),", type of clean","")&amp;IF(AND($O497&lt;&gt;"",IFERROR(INDEX('Your rates'!$C$26:$C$30,MATCH($O497,'Your rates'!$B$26:$B$30,0))&amp;"","")=""),", how often",""),3,200))</f>
        <v/>
      </c>
      <c r="H497" s="28">
        <f>IF($A497="","",IF($P497="","",IF(LEN($P497)-LEN(SUBSTITUTE($P497,",",""))+1&gt;SUMPRODUCT(ISNUMBER(SEARCH('Your rates'!$B$31:$B$36,$P497))*1),"Extra not on your list","")))</f>
        <v/>
      </c>
      <c r="I497" s="26">
        <f>IFERROR(TRIM(INDEX(Requests!$A497:$AN497,MATCH(Lists!$B$4,Requests!$A$1:$AN$1,0))&amp;""),"")</f>
        <v/>
      </c>
      <c r="J497" s="26">
        <f>IFERROR(TRIM(INDEX(Requests!$A497:$AN497,MATCH(Lists!$B$5,Requests!$A$1:$AN$1,0))&amp;""),"")</f>
        <v/>
      </c>
      <c r="K497" s="26">
        <f>IFERROR(TRIM(INDEX(Requests!$A497:$AN497,MATCH(Lists!$B$6,Requests!$A$1:$AN$1,0))&amp;""),"")</f>
        <v/>
      </c>
      <c r="L497" s="26">
        <f>IFERROR(TRIM(INDEX(Requests!$A497:$AN497,MATCH(Lists!$B$7,Requests!$A$1:$AN$1,0))&amp;""),"")</f>
        <v/>
      </c>
      <c r="M497" s="26">
        <f>IFERROR(TRIM(INDEX(Requests!$A497:$AN497,MATCH(Lists!$B$8,Requests!$A$1:$AN$1,0))&amp;""),"")</f>
        <v/>
      </c>
      <c r="N497" s="26">
        <f>IFERROR(TRIM(INDEX(Requests!$A497:$AN497,MATCH(Lists!$B$9,Requests!$A$1:$AN$1,0))&amp;""),"")</f>
        <v/>
      </c>
      <c r="O497" s="26">
        <f>IFERROR(TRIM(INDEX(Requests!$A497:$AN497,MATCH(Lists!$B$11,Requests!$A$1:$AN$1,0))&amp;""),"")</f>
        <v/>
      </c>
      <c r="P497" s="26">
        <f>IFERROR(TRIM(INDEX(Requests!$A497:$AN497,MATCH(Lists!$B$10,Requests!$A$1:$AN$1,0))&amp;""),"")</f>
        <v/>
      </c>
      <c r="Q497" s="29">
        <f>IF($A497="","",IFERROR(N(INDEX('Your rates'!$C$6:$C$11,MATCH($J497,'Your rates'!$B$6:$B$11,0))),0))</f>
        <v/>
      </c>
      <c r="R497" s="29">
        <f>IF($A497="","",IFERROR(N(INDEX('Your rates'!$C$12:$C$17,MATCH($K497,'Your rates'!$B$12:$B$17,0))),0))</f>
        <v/>
      </c>
      <c r="S497" s="30">
        <f>IF($A497="","",IFERROR(IF(INDEX('Your rates'!$C$18:$C$21,MATCH($M497,'Your rates'!$B$18:$B$21,0))&amp;""="",1,INDEX('Your rates'!$C$18:$C$21,MATCH($M497,'Your rates'!$B$18:$B$21,0))),1))</f>
        <v/>
      </c>
      <c r="T497" s="30">
        <f>IF($A497="","",IFERROR(IF(INDEX('Your rates'!$C$22:$C$25,MATCH($N497,'Your rates'!$B$22:$B$25,0))&amp;""="",1,INDEX('Your rates'!$C$22:$C$25,MATCH($N497,'Your rates'!$B$22:$B$25,0))),1))</f>
        <v/>
      </c>
      <c r="U497" s="30">
        <f>IF($A497="","",IFERROR(IF(INDEX('Your rates'!$C$26:$C$30,MATCH($O497,'Your rates'!$B$26:$B$30,0))&amp;""="",1,INDEX('Your rates'!$C$26:$C$30,MATCH($O497,'Your rates'!$B$26:$B$30,0))),1))</f>
        <v/>
      </c>
      <c r="V497" s="29">
        <f>IF($A497="","",SUMPRODUCT(ISNUMBER(SEARCH('Your rates'!$B$31:$B$36,$P497))*'Your rates'!$C$31:$C$36))</f>
        <v/>
      </c>
    </row>
    <row r="498">
      <c r="A498" s="26">
        <f>IFERROR(TRIM(INDEX(Requests!$A498:$AN498,MATCH(Lists!$B$2,Requests!$A$1:$AN$1,0))&amp;""),"")</f>
        <v/>
      </c>
      <c r="B498" s="26">
        <f>IFERROR(TRIM(INDEX(Requests!$A498:$AN498,MATCH(Lists!$B$3,Requests!$A$1:$AN$1,0))&amp;""),"")</f>
        <v/>
      </c>
      <c r="C498" s="27">
        <f>IF(OR($A498="",$J498="",$K498="",$M498="",$N498="",'Your rates'!$C$5=""),"",ROUND(MAX(N('Your rates'!$C$37),('Your rates'!$C$5+$Q498+$R498)*$S498*$T498*$U498+$V498),2))</f>
        <v/>
      </c>
      <c r="D498" s="27">
        <f>IF(OR($C498="",N('Your rates'!$C$38)=0),"",ROUND($C498*'Your rates'!$C$38,2))</f>
        <v/>
      </c>
      <c r="E498" s="28">
        <f>IF($A498="","",MID(IF($I498=Lists!$B$13,", office or commercial space","")&amp;IF($L498=Lists!$B$14,", size not sure","")&amp;IF($M498=Lists!$B$15,", not cleaned in a while",""),3,200))</f>
        <v/>
      </c>
      <c r="F498" s="28">
        <f>IF($A498="","",MID(IF($J498="",", bedrooms","")&amp;IF($K498="",", bathrooms","")&amp;IF($M498="",", condition","")&amp;IF($N498="",", which clean","")&amp;IF($O498="",", how often",""),3,200))</f>
        <v/>
      </c>
      <c r="G498" s="28">
        <f>IF($A498="","",MID(IF('Your rates'!$C$5="",", base price","")&amp;IF(AND($J498&lt;&gt;"",IFERROR(INDEX('Your rates'!$C$6:$C$11,MATCH($J498,'Your rates'!$B$6:$B$11,0))&amp;"","")=""),", bedrooms","")&amp;IF(AND($K498&lt;&gt;"",IFERROR(INDEX('Your rates'!$C$12:$C$17,MATCH($K498,'Your rates'!$B$12:$B$17,0))&amp;"","")=""),", bathrooms","")&amp;IF(AND($M498&lt;&gt;"",IFERROR(INDEX('Your rates'!$C$18:$C$21,MATCH($M498,'Your rates'!$B$18:$B$21,0))&amp;"","")=""),", condition","")&amp;IF(AND($N498&lt;&gt;"",IFERROR(INDEX('Your rates'!$C$22:$C$25,MATCH($N498,'Your rates'!$B$22:$B$25,0))&amp;"","")=""),", type of clean","")&amp;IF(AND($O498&lt;&gt;"",IFERROR(INDEX('Your rates'!$C$26:$C$30,MATCH($O498,'Your rates'!$B$26:$B$30,0))&amp;"","")=""),", how often",""),3,200))</f>
        <v/>
      </c>
      <c r="H498" s="28">
        <f>IF($A498="","",IF($P498="","",IF(LEN($P498)-LEN(SUBSTITUTE($P498,",",""))+1&gt;SUMPRODUCT(ISNUMBER(SEARCH('Your rates'!$B$31:$B$36,$P498))*1),"Extra not on your list","")))</f>
        <v/>
      </c>
      <c r="I498" s="26">
        <f>IFERROR(TRIM(INDEX(Requests!$A498:$AN498,MATCH(Lists!$B$4,Requests!$A$1:$AN$1,0))&amp;""),"")</f>
        <v/>
      </c>
      <c r="J498" s="26">
        <f>IFERROR(TRIM(INDEX(Requests!$A498:$AN498,MATCH(Lists!$B$5,Requests!$A$1:$AN$1,0))&amp;""),"")</f>
        <v/>
      </c>
      <c r="K498" s="26">
        <f>IFERROR(TRIM(INDEX(Requests!$A498:$AN498,MATCH(Lists!$B$6,Requests!$A$1:$AN$1,0))&amp;""),"")</f>
        <v/>
      </c>
      <c r="L498" s="26">
        <f>IFERROR(TRIM(INDEX(Requests!$A498:$AN498,MATCH(Lists!$B$7,Requests!$A$1:$AN$1,0))&amp;""),"")</f>
        <v/>
      </c>
      <c r="M498" s="26">
        <f>IFERROR(TRIM(INDEX(Requests!$A498:$AN498,MATCH(Lists!$B$8,Requests!$A$1:$AN$1,0))&amp;""),"")</f>
        <v/>
      </c>
      <c r="N498" s="26">
        <f>IFERROR(TRIM(INDEX(Requests!$A498:$AN498,MATCH(Lists!$B$9,Requests!$A$1:$AN$1,0))&amp;""),"")</f>
        <v/>
      </c>
      <c r="O498" s="26">
        <f>IFERROR(TRIM(INDEX(Requests!$A498:$AN498,MATCH(Lists!$B$11,Requests!$A$1:$AN$1,0))&amp;""),"")</f>
        <v/>
      </c>
      <c r="P498" s="26">
        <f>IFERROR(TRIM(INDEX(Requests!$A498:$AN498,MATCH(Lists!$B$10,Requests!$A$1:$AN$1,0))&amp;""),"")</f>
        <v/>
      </c>
      <c r="Q498" s="29">
        <f>IF($A498="","",IFERROR(N(INDEX('Your rates'!$C$6:$C$11,MATCH($J498,'Your rates'!$B$6:$B$11,0))),0))</f>
        <v/>
      </c>
      <c r="R498" s="29">
        <f>IF($A498="","",IFERROR(N(INDEX('Your rates'!$C$12:$C$17,MATCH($K498,'Your rates'!$B$12:$B$17,0))),0))</f>
        <v/>
      </c>
      <c r="S498" s="30">
        <f>IF($A498="","",IFERROR(IF(INDEX('Your rates'!$C$18:$C$21,MATCH($M498,'Your rates'!$B$18:$B$21,0))&amp;""="",1,INDEX('Your rates'!$C$18:$C$21,MATCH($M498,'Your rates'!$B$18:$B$21,0))),1))</f>
        <v/>
      </c>
      <c r="T498" s="30">
        <f>IF($A498="","",IFERROR(IF(INDEX('Your rates'!$C$22:$C$25,MATCH($N498,'Your rates'!$B$22:$B$25,0))&amp;""="",1,INDEX('Your rates'!$C$22:$C$25,MATCH($N498,'Your rates'!$B$22:$B$25,0))),1))</f>
        <v/>
      </c>
      <c r="U498" s="30">
        <f>IF($A498="","",IFERROR(IF(INDEX('Your rates'!$C$26:$C$30,MATCH($O498,'Your rates'!$B$26:$B$30,0))&amp;""="",1,INDEX('Your rates'!$C$26:$C$30,MATCH($O498,'Your rates'!$B$26:$B$30,0))),1))</f>
        <v/>
      </c>
      <c r="V498" s="29">
        <f>IF($A498="","",SUMPRODUCT(ISNUMBER(SEARCH('Your rates'!$B$31:$B$36,$P498))*'Your rates'!$C$31:$C$36))</f>
        <v/>
      </c>
    </row>
    <row r="499">
      <c r="A499" s="26">
        <f>IFERROR(TRIM(INDEX(Requests!$A499:$AN499,MATCH(Lists!$B$2,Requests!$A$1:$AN$1,0))&amp;""),"")</f>
        <v/>
      </c>
      <c r="B499" s="26">
        <f>IFERROR(TRIM(INDEX(Requests!$A499:$AN499,MATCH(Lists!$B$3,Requests!$A$1:$AN$1,0))&amp;""),"")</f>
        <v/>
      </c>
      <c r="C499" s="27">
        <f>IF(OR($A499="",$J499="",$K499="",$M499="",$N499="",'Your rates'!$C$5=""),"",ROUND(MAX(N('Your rates'!$C$37),('Your rates'!$C$5+$Q499+$R499)*$S499*$T499*$U499+$V499),2))</f>
        <v/>
      </c>
      <c r="D499" s="27">
        <f>IF(OR($C499="",N('Your rates'!$C$38)=0),"",ROUND($C499*'Your rates'!$C$38,2))</f>
        <v/>
      </c>
      <c r="E499" s="28">
        <f>IF($A499="","",MID(IF($I499=Lists!$B$13,", office or commercial space","")&amp;IF($L499=Lists!$B$14,", size not sure","")&amp;IF($M499=Lists!$B$15,", not cleaned in a while",""),3,200))</f>
        <v/>
      </c>
      <c r="F499" s="28">
        <f>IF($A499="","",MID(IF($J499="",", bedrooms","")&amp;IF($K499="",", bathrooms","")&amp;IF($M499="",", condition","")&amp;IF($N499="",", which clean","")&amp;IF($O499="",", how often",""),3,200))</f>
        <v/>
      </c>
      <c r="G499" s="28">
        <f>IF($A499="","",MID(IF('Your rates'!$C$5="",", base price","")&amp;IF(AND($J499&lt;&gt;"",IFERROR(INDEX('Your rates'!$C$6:$C$11,MATCH($J499,'Your rates'!$B$6:$B$11,0))&amp;"","")=""),", bedrooms","")&amp;IF(AND($K499&lt;&gt;"",IFERROR(INDEX('Your rates'!$C$12:$C$17,MATCH($K499,'Your rates'!$B$12:$B$17,0))&amp;"","")=""),", bathrooms","")&amp;IF(AND($M499&lt;&gt;"",IFERROR(INDEX('Your rates'!$C$18:$C$21,MATCH($M499,'Your rates'!$B$18:$B$21,0))&amp;"","")=""),", condition","")&amp;IF(AND($N499&lt;&gt;"",IFERROR(INDEX('Your rates'!$C$22:$C$25,MATCH($N499,'Your rates'!$B$22:$B$25,0))&amp;"","")=""),", type of clean","")&amp;IF(AND($O499&lt;&gt;"",IFERROR(INDEX('Your rates'!$C$26:$C$30,MATCH($O499,'Your rates'!$B$26:$B$30,0))&amp;"","")=""),", how often",""),3,200))</f>
        <v/>
      </c>
      <c r="H499" s="28">
        <f>IF($A499="","",IF($P499="","",IF(LEN($P499)-LEN(SUBSTITUTE($P499,",",""))+1&gt;SUMPRODUCT(ISNUMBER(SEARCH('Your rates'!$B$31:$B$36,$P499))*1),"Extra not on your list","")))</f>
        <v/>
      </c>
      <c r="I499" s="26">
        <f>IFERROR(TRIM(INDEX(Requests!$A499:$AN499,MATCH(Lists!$B$4,Requests!$A$1:$AN$1,0))&amp;""),"")</f>
        <v/>
      </c>
      <c r="J499" s="26">
        <f>IFERROR(TRIM(INDEX(Requests!$A499:$AN499,MATCH(Lists!$B$5,Requests!$A$1:$AN$1,0))&amp;""),"")</f>
        <v/>
      </c>
      <c r="K499" s="26">
        <f>IFERROR(TRIM(INDEX(Requests!$A499:$AN499,MATCH(Lists!$B$6,Requests!$A$1:$AN$1,0))&amp;""),"")</f>
        <v/>
      </c>
      <c r="L499" s="26">
        <f>IFERROR(TRIM(INDEX(Requests!$A499:$AN499,MATCH(Lists!$B$7,Requests!$A$1:$AN$1,0))&amp;""),"")</f>
        <v/>
      </c>
      <c r="M499" s="26">
        <f>IFERROR(TRIM(INDEX(Requests!$A499:$AN499,MATCH(Lists!$B$8,Requests!$A$1:$AN$1,0))&amp;""),"")</f>
        <v/>
      </c>
      <c r="N499" s="26">
        <f>IFERROR(TRIM(INDEX(Requests!$A499:$AN499,MATCH(Lists!$B$9,Requests!$A$1:$AN$1,0))&amp;""),"")</f>
        <v/>
      </c>
      <c r="O499" s="26">
        <f>IFERROR(TRIM(INDEX(Requests!$A499:$AN499,MATCH(Lists!$B$11,Requests!$A$1:$AN$1,0))&amp;""),"")</f>
        <v/>
      </c>
      <c r="P499" s="26">
        <f>IFERROR(TRIM(INDEX(Requests!$A499:$AN499,MATCH(Lists!$B$10,Requests!$A$1:$AN$1,0))&amp;""),"")</f>
        <v/>
      </c>
      <c r="Q499" s="29">
        <f>IF($A499="","",IFERROR(N(INDEX('Your rates'!$C$6:$C$11,MATCH($J499,'Your rates'!$B$6:$B$11,0))),0))</f>
        <v/>
      </c>
      <c r="R499" s="29">
        <f>IF($A499="","",IFERROR(N(INDEX('Your rates'!$C$12:$C$17,MATCH($K499,'Your rates'!$B$12:$B$17,0))),0))</f>
        <v/>
      </c>
      <c r="S499" s="30">
        <f>IF($A499="","",IFERROR(IF(INDEX('Your rates'!$C$18:$C$21,MATCH($M499,'Your rates'!$B$18:$B$21,0))&amp;""="",1,INDEX('Your rates'!$C$18:$C$21,MATCH($M499,'Your rates'!$B$18:$B$21,0))),1))</f>
        <v/>
      </c>
      <c r="T499" s="30">
        <f>IF($A499="","",IFERROR(IF(INDEX('Your rates'!$C$22:$C$25,MATCH($N499,'Your rates'!$B$22:$B$25,0))&amp;""="",1,INDEX('Your rates'!$C$22:$C$25,MATCH($N499,'Your rates'!$B$22:$B$25,0))),1))</f>
        <v/>
      </c>
      <c r="U499" s="30">
        <f>IF($A499="","",IFERROR(IF(INDEX('Your rates'!$C$26:$C$30,MATCH($O499,'Your rates'!$B$26:$B$30,0))&amp;""="",1,INDEX('Your rates'!$C$26:$C$30,MATCH($O499,'Your rates'!$B$26:$B$30,0))),1))</f>
        <v/>
      </c>
      <c r="V499" s="29">
        <f>IF($A499="","",SUMPRODUCT(ISNUMBER(SEARCH('Your rates'!$B$31:$B$36,$P499))*'Your rates'!$C$31:$C$36))</f>
        <v/>
      </c>
    </row>
    <row r="500">
      <c r="A500" s="26">
        <f>IFERROR(TRIM(INDEX(Requests!$A500:$AN500,MATCH(Lists!$B$2,Requests!$A$1:$AN$1,0))&amp;""),"")</f>
        <v/>
      </c>
      <c r="B500" s="26">
        <f>IFERROR(TRIM(INDEX(Requests!$A500:$AN500,MATCH(Lists!$B$3,Requests!$A$1:$AN$1,0))&amp;""),"")</f>
        <v/>
      </c>
      <c r="C500" s="27">
        <f>IF(OR($A500="",$J500="",$K500="",$M500="",$N500="",'Your rates'!$C$5=""),"",ROUND(MAX(N('Your rates'!$C$37),('Your rates'!$C$5+$Q500+$R500)*$S500*$T500*$U500+$V500),2))</f>
        <v/>
      </c>
      <c r="D500" s="27">
        <f>IF(OR($C500="",N('Your rates'!$C$38)=0),"",ROUND($C500*'Your rates'!$C$38,2))</f>
        <v/>
      </c>
      <c r="E500" s="28">
        <f>IF($A500="","",MID(IF($I500=Lists!$B$13,", office or commercial space","")&amp;IF($L500=Lists!$B$14,", size not sure","")&amp;IF($M500=Lists!$B$15,", not cleaned in a while",""),3,200))</f>
        <v/>
      </c>
      <c r="F500" s="28">
        <f>IF($A500="","",MID(IF($J500="",", bedrooms","")&amp;IF($K500="",", bathrooms","")&amp;IF($M500="",", condition","")&amp;IF($N500="",", which clean","")&amp;IF($O500="",", how often",""),3,200))</f>
        <v/>
      </c>
      <c r="G500" s="28">
        <f>IF($A500="","",MID(IF('Your rates'!$C$5="",", base price","")&amp;IF(AND($J500&lt;&gt;"",IFERROR(INDEX('Your rates'!$C$6:$C$11,MATCH($J500,'Your rates'!$B$6:$B$11,0))&amp;"","")=""),", bedrooms","")&amp;IF(AND($K500&lt;&gt;"",IFERROR(INDEX('Your rates'!$C$12:$C$17,MATCH($K500,'Your rates'!$B$12:$B$17,0))&amp;"","")=""),", bathrooms","")&amp;IF(AND($M500&lt;&gt;"",IFERROR(INDEX('Your rates'!$C$18:$C$21,MATCH($M500,'Your rates'!$B$18:$B$21,0))&amp;"","")=""),", condition","")&amp;IF(AND($N500&lt;&gt;"",IFERROR(INDEX('Your rates'!$C$22:$C$25,MATCH($N500,'Your rates'!$B$22:$B$25,0))&amp;"","")=""),", type of clean","")&amp;IF(AND($O500&lt;&gt;"",IFERROR(INDEX('Your rates'!$C$26:$C$30,MATCH($O500,'Your rates'!$B$26:$B$30,0))&amp;"","")=""),", how often",""),3,200))</f>
        <v/>
      </c>
      <c r="H500" s="28">
        <f>IF($A500="","",IF($P500="","",IF(LEN($P500)-LEN(SUBSTITUTE($P500,",",""))+1&gt;SUMPRODUCT(ISNUMBER(SEARCH('Your rates'!$B$31:$B$36,$P500))*1),"Extra not on your list","")))</f>
        <v/>
      </c>
      <c r="I500" s="26">
        <f>IFERROR(TRIM(INDEX(Requests!$A500:$AN500,MATCH(Lists!$B$4,Requests!$A$1:$AN$1,0))&amp;""),"")</f>
        <v/>
      </c>
      <c r="J500" s="26">
        <f>IFERROR(TRIM(INDEX(Requests!$A500:$AN500,MATCH(Lists!$B$5,Requests!$A$1:$AN$1,0))&amp;""),"")</f>
        <v/>
      </c>
      <c r="K500" s="26">
        <f>IFERROR(TRIM(INDEX(Requests!$A500:$AN500,MATCH(Lists!$B$6,Requests!$A$1:$AN$1,0))&amp;""),"")</f>
        <v/>
      </c>
      <c r="L500" s="26">
        <f>IFERROR(TRIM(INDEX(Requests!$A500:$AN500,MATCH(Lists!$B$7,Requests!$A$1:$AN$1,0))&amp;""),"")</f>
        <v/>
      </c>
      <c r="M500" s="26">
        <f>IFERROR(TRIM(INDEX(Requests!$A500:$AN500,MATCH(Lists!$B$8,Requests!$A$1:$AN$1,0))&amp;""),"")</f>
        <v/>
      </c>
      <c r="N500" s="26">
        <f>IFERROR(TRIM(INDEX(Requests!$A500:$AN500,MATCH(Lists!$B$9,Requests!$A$1:$AN$1,0))&amp;""),"")</f>
        <v/>
      </c>
      <c r="O500" s="26">
        <f>IFERROR(TRIM(INDEX(Requests!$A500:$AN500,MATCH(Lists!$B$11,Requests!$A$1:$AN$1,0))&amp;""),"")</f>
        <v/>
      </c>
      <c r="P500" s="26">
        <f>IFERROR(TRIM(INDEX(Requests!$A500:$AN500,MATCH(Lists!$B$10,Requests!$A$1:$AN$1,0))&amp;""),"")</f>
        <v/>
      </c>
      <c r="Q500" s="29">
        <f>IF($A500="","",IFERROR(N(INDEX('Your rates'!$C$6:$C$11,MATCH($J500,'Your rates'!$B$6:$B$11,0))),0))</f>
        <v/>
      </c>
      <c r="R500" s="29">
        <f>IF($A500="","",IFERROR(N(INDEX('Your rates'!$C$12:$C$17,MATCH($K500,'Your rates'!$B$12:$B$17,0))),0))</f>
        <v/>
      </c>
      <c r="S500" s="30">
        <f>IF($A500="","",IFERROR(IF(INDEX('Your rates'!$C$18:$C$21,MATCH($M500,'Your rates'!$B$18:$B$21,0))&amp;""="",1,INDEX('Your rates'!$C$18:$C$21,MATCH($M500,'Your rates'!$B$18:$B$21,0))),1))</f>
        <v/>
      </c>
      <c r="T500" s="30">
        <f>IF($A500="","",IFERROR(IF(INDEX('Your rates'!$C$22:$C$25,MATCH($N500,'Your rates'!$B$22:$B$25,0))&amp;""="",1,INDEX('Your rates'!$C$22:$C$25,MATCH($N500,'Your rates'!$B$22:$B$25,0))),1))</f>
        <v/>
      </c>
      <c r="U500" s="30">
        <f>IF($A500="","",IFERROR(IF(INDEX('Your rates'!$C$26:$C$30,MATCH($O500,'Your rates'!$B$26:$B$30,0))&amp;""="",1,INDEX('Your rates'!$C$26:$C$30,MATCH($O500,'Your rates'!$B$26:$B$30,0))),1))</f>
        <v/>
      </c>
      <c r="V500" s="29">
        <f>IF($A500="","",SUMPRODUCT(ISNUMBER(SEARCH('Your rates'!$B$31:$B$36,$P500))*'Your rates'!$C$31:$C$36))</f>
        <v/>
      </c>
    </row>
    <row r="501">
      <c r="A501" s="26">
        <f>IFERROR(TRIM(INDEX(Requests!$A501:$AN501,MATCH(Lists!$B$2,Requests!$A$1:$AN$1,0))&amp;""),"")</f>
        <v/>
      </c>
      <c r="B501" s="26">
        <f>IFERROR(TRIM(INDEX(Requests!$A501:$AN501,MATCH(Lists!$B$3,Requests!$A$1:$AN$1,0))&amp;""),"")</f>
        <v/>
      </c>
      <c r="C501" s="27">
        <f>IF(OR($A501="",$J501="",$K501="",$M501="",$N501="",'Your rates'!$C$5=""),"",ROUND(MAX(N('Your rates'!$C$37),('Your rates'!$C$5+$Q501+$R501)*$S501*$T501*$U501+$V501),2))</f>
        <v/>
      </c>
      <c r="D501" s="27">
        <f>IF(OR($C501="",N('Your rates'!$C$38)=0),"",ROUND($C501*'Your rates'!$C$38,2))</f>
        <v/>
      </c>
      <c r="E501" s="28">
        <f>IF($A501="","",MID(IF($I501=Lists!$B$13,", office or commercial space","")&amp;IF($L501=Lists!$B$14,", size not sure","")&amp;IF($M501=Lists!$B$15,", not cleaned in a while",""),3,200))</f>
        <v/>
      </c>
      <c r="F501" s="28">
        <f>IF($A501="","",MID(IF($J501="",", bedrooms","")&amp;IF($K501="",", bathrooms","")&amp;IF($M501="",", condition","")&amp;IF($N501="",", which clean","")&amp;IF($O501="",", how often",""),3,200))</f>
        <v/>
      </c>
      <c r="G501" s="28">
        <f>IF($A501="","",MID(IF('Your rates'!$C$5="",", base price","")&amp;IF(AND($J501&lt;&gt;"",IFERROR(INDEX('Your rates'!$C$6:$C$11,MATCH($J501,'Your rates'!$B$6:$B$11,0))&amp;"","")=""),", bedrooms","")&amp;IF(AND($K501&lt;&gt;"",IFERROR(INDEX('Your rates'!$C$12:$C$17,MATCH($K501,'Your rates'!$B$12:$B$17,0))&amp;"","")=""),", bathrooms","")&amp;IF(AND($M501&lt;&gt;"",IFERROR(INDEX('Your rates'!$C$18:$C$21,MATCH($M501,'Your rates'!$B$18:$B$21,0))&amp;"","")=""),", condition","")&amp;IF(AND($N501&lt;&gt;"",IFERROR(INDEX('Your rates'!$C$22:$C$25,MATCH($N501,'Your rates'!$B$22:$B$25,0))&amp;"","")=""),", type of clean","")&amp;IF(AND($O501&lt;&gt;"",IFERROR(INDEX('Your rates'!$C$26:$C$30,MATCH($O501,'Your rates'!$B$26:$B$30,0))&amp;"","")=""),", how often",""),3,200))</f>
        <v/>
      </c>
      <c r="H501" s="28">
        <f>IF($A501="","",IF($P501="","",IF(LEN($P501)-LEN(SUBSTITUTE($P501,",",""))+1&gt;SUMPRODUCT(ISNUMBER(SEARCH('Your rates'!$B$31:$B$36,$P501))*1),"Extra not on your list","")))</f>
        <v/>
      </c>
      <c r="I501" s="26">
        <f>IFERROR(TRIM(INDEX(Requests!$A501:$AN501,MATCH(Lists!$B$4,Requests!$A$1:$AN$1,0))&amp;""),"")</f>
        <v/>
      </c>
      <c r="J501" s="26">
        <f>IFERROR(TRIM(INDEX(Requests!$A501:$AN501,MATCH(Lists!$B$5,Requests!$A$1:$AN$1,0))&amp;""),"")</f>
        <v/>
      </c>
      <c r="K501" s="26">
        <f>IFERROR(TRIM(INDEX(Requests!$A501:$AN501,MATCH(Lists!$B$6,Requests!$A$1:$AN$1,0))&amp;""),"")</f>
        <v/>
      </c>
      <c r="L501" s="26">
        <f>IFERROR(TRIM(INDEX(Requests!$A501:$AN501,MATCH(Lists!$B$7,Requests!$A$1:$AN$1,0))&amp;""),"")</f>
        <v/>
      </c>
      <c r="M501" s="26">
        <f>IFERROR(TRIM(INDEX(Requests!$A501:$AN501,MATCH(Lists!$B$8,Requests!$A$1:$AN$1,0))&amp;""),"")</f>
        <v/>
      </c>
      <c r="N501" s="26">
        <f>IFERROR(TRIM(INDEX(Requests!$A501:$AN501,MATCH(Lists!$B$9,Requests!$A$1:$AN$1,0))&amp;""),"")</f>
        <v/>
      </c>
      <c r="O501" s="26">
        <f>IFERROR(TRIM(INDEX(Requests!$A501:$AN501,MATCH(Lists!$B$11,Requests!$A$1:$AN$1,0))&amp;""),"")</f>
        <v/>
      </c>
      <c r="P501" s="26">
        <f>IFERROR(TRIM(INDEX(Requests!$A501:$AN501,MATCH(Lists!$B$10,Requests!$A$1:$AN$1,0))&amp;""),"")</f>
        <v/>
      </c>
      <c r="Q501" s="29">
        <f>IF($A501="","",IFERROR(N(INDEX('Your rates'!$C$6:$C$11,MATCH($J501,'Your rates'!$B$6:$B$11,0))),0))</f>
        <v/>
      </c>
      <c r="R501" s="29">
        <f>IF($A501="","",IFERROR(N(INDEX('Your rates'!$C$12:$C$17,MATCH($K501,'Your rates'!$B$12:$B$17,0))),0))</f>
        <v/>
      </c>
      <c r="S501" s="30">
        <f>IF($A501="","",IFERROR(IF(INDEX('Your rates'!$C$18:$C$21,MATCH($M501,'Your rates'!$B$18:$B$21,0))&amp;""="",1,INDEX('Your rates'!$C$18:$C$21,MATCH($M501,'Your rates'!$B$18:$B$21,0))),1))</f>
        <v/>
      </c>
      <c r="T501" s="30">
        <f>IF($A501="","",IFERROR(IF(INDEX('Your rates'!$C$22:$C$25,MATCH($N501,'Your rates'!$B$22:$B$25,0))&amp;""="",1,INDEX('Your rates'!$C$22:$C$25,MATCH($N501,'Your rates'!$B$22:$B$25,0))),1))</f>
        <v/>
      </c>
      <c r="U501" s="30">
        <f>IF($A501="","",IFERROR(IF(INDEX('Your rates'!$C$26:$C$30,MATCH($O501,'Your rates'!$B$26:$B$30,0))&amp;""="",1,INDEX('Your rates'!$C$26:$C$30,MATCH($O501,'Your rates'!$B$26:$B$30,0))),1))</f>
        <v/>
      </c>
      <c r="V501" s="29">
        <f>IF($A501="","",SUMPRODUCT(ISNUMBER(SEARCH('Your rates'!$B$31:$B$36,$P501))*'Your rates'!$C$31:$C$36))</f>
        <v/>
      </c>
    </row>
  </sheetData>
  <autoFilter ref="A1:V501"/>
  <conditionalFormatting sqref="A2:V501">
    <cfRule type="expression" priority="1" dxfId="0">
      <formula>LEFT($A2,7)="EXAMPLE"</formula>
    </cfRule>
  </conditionalFormatting>
  <conditionalFormatting sqref="E2:H501">
    <cfRule type="expression" priority="2" dxfId="1">
      <formula>LEN(E2)&gt;0</formula>
    </cfRule>
  </conditionalFormatting>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B17"/>
  <sheetViews>
    <sheetView workbookViewId="0">
      <pane ySplit="1" topLeftCell="A2" activePane="bottomLeft" state="frozen"/>
      <selection pane="bottomLeft" activeCell="A1" sqref="A1"/>
    </sheetView>
  </sheetViews>
  <sheetFormatPr baseColWidth="8" defaultRowHeight="15"/>
  <cols>
    <col width="52" customWidth="1" min="1" max="1"/>
    <col width="46" customWidth="1" min="2" max="2"/>
  </cols>
  <sheetData>
    <row r="1" ht="32" customHeight="1">
      <c r="A1" s="4" t="inlineStr">
        <is>
          <t>Column names to look for</t>
        </is>
      </c>
      <c r="B1" s="4" t="inlineStr">
        <is>
          <t>Header in your export (edit if you renamed a question)</t>
        </is>
      </c>
    </row>
    <row r="2">
      <c r="A2" s="18" t="inlineStr">
        <is>
          <t>Response ID</t>
        </is>
      </c>
      <c r="B2" s="31" t="inlineStr">
        <is>
          <t>Response ID</t>
        </is>
      </c>
    </row>
    <row r="3">
      <c r="A3" s="18" t="inlineStr">
        <is>
          <t>Client name</t>
        </is>
      </c>
      <c r="B3" s="31" t="inlineStr">
        <is>
          <t>Your name</t>
        </is>
      </c>
    </row>
    <row r="4">
      <c r="A4" s="18" t="inlineStr">
        <is>
          <t>Type of place</t>
        </is>
      </c>
      <c r="B4" s="31" t="inlineStr">
        <is>
          <t>What type of place is it?</t>
        </is>
      </c>
    </row>
    <row r="5">
      <c r="A5" s="18" t="inlineStr">
        <is>
          <t>Bedrooms</t>
        </is>
      </c>
      <c r="B5" s="31" t="inlineStr">
        <is>
          <t>Bedrooms</t>
        </is>
      </c>
    </row>
    <row r="6">
      <c r="A6" s="18" t="inlineStr">
        <is>
          <t>Bathrooms</t>
        </is>
      </c>
      <c r="B6" s="31" t="inlineStr">
        <is>
          <t>Bathrooms</t>
        </is>
      </c>
    </row>
    <row r="7">
      <c r="A7" s="18" t="inlineStr">
        <is>
          <t>Approximate size</t>
        </is>
      </c>
      <c r="B7" s="31" t="inlineStr">
        <is>
          <t>Approximate size (square feet)</t>
        </is>
      </c>
    </row>
    <row r="8">
      <c r="A8" s="18" t="inlineStr">
        <is>
          <t>Condition</t>
        </is>
      </c>
      <c r="B8" s="31" t="inlineStr">
        <is>
          <t>How would you describe it right now?</t>
        </is>
      </c>
    </row>
    <row r="9">
      <c r="A9" s="18" t="inlineStr">
        <is>
          <t>Which clean</t>
        </is>
      </c>
      <c r="B9" s="31" t="inlineStr">
        <is>
          <t>Which clean do you need?</t>
        </is>
      </c>
    </row>
    <row r="10">
      <c r="A10" s="18" t="inlineStr">
        <is>
          <t>Extras</t>
        </is>
      </c>
      <c r="B10" s="31" t="inlineStr">
        <is>
          <t>Any extras?</t>
        </is>
      </c>
    </row>
    <row r="11">
      <c r="A11" s="18" t="inlineStr">
        <is>
          <t>How often</t>
        </is>
      </c>
      <c r="B11" s="31" t="inlineStr">
        <is>
          <t>How often would you like us?</t>
        </is>
      </c>
    </row>
    <row r="12">
      <c r="A12" s="32" t="inlineStr">
        <is>
          <t>Walkthrough triggers (edit if you renamed an answer)</t>
        </is>
      </c>
    </row>
    <row r="13">
      <c r="A13" s="18" t="inlineStr">
        <is>
          <t>Answer that means walkthrough first: type of place</t>
        </is>
      </c>
      <c r="B13" s="31" t="inlineStr">
        <is>
          <t>Office or commercial space</t>
        </is>
      </c>
    </row>
    <row r="14">
      <c r="A14" s="18" t="inlineStr">
        <is>
          <t>Answer that means walkthrough first: size</t>
        </is>
      </c>
      <c r="B14" s="31" t="inlineStr">
        <is>
          <t>Not sure</t>
        </is>
      </c>
    </row>
    <row r="15">
      <c r="A15" s="18" t="inlineStr">
        <is>
          <t>Answer that means walkthrough first: condition</t>
        </is>
      </c>
      <c r="B15" s="31" t="inlineStr">
        <is>
          <t>Hasn't been cleaned in a while</t>
        </is>
      </c>
    </row>
    <row r="17">
      <c r="A17" s="15" t="inlineStr">
        <is>
          <t>The sheet finds columns by these names, so column order does not matter.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2026-10-26T22:25:02Z</dcterms:created>
  <dcterms:modified xmlns:dcterms="http://purl.org/dc/terms/" xmlns:xsi="http://www.w3.org/2001/XMLSchema-instance" xsi:type="dcterms:W3CDTF">2026-10-26T22:25:11Z</dcterms:modified>
</cp:coreProperties>
</file>