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Order total" sheetId="2" state="visible" r:id="rId2"/>
    <sheet xmlns:r="http://schemas.openxmlformats.org/officeDocument/2006/relationships" name="Rule by rule" sheetId="3" state="visible" r:id="rId3"/>
    <sheet xmlns:r="http://schemas.openxmlformats.org/officeDocument/2006/relationships" name="Name check" sheetId="4" state="visible" r:id="rId4"/>
    <sheet xmlns:r="http://schemas.openxmlformats.org/officeDocument/2006/relationships" name="Lists" sheetId="5" state="visible" r:id="rId5"/>
  </sheets>
  <definedNames/>
  <calcPr calcId="124519" fullCalcOnLoad="1"/>
</workbook>
</file>

<file path=xl/styles.xml><?xml version="1.0" encoding="utf-8"?>
<styleSheet xmlns="http://schemas.openxmlformats.org/spreadsheetml/2006/main">
  <numFmts count="1">
    <numFmt numFmtId="164" formatCode="&quot;$&quot;#,##0.00"/>
  </numFmts>
  <fonts count="13">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b val="1"/>
      <color rgb="00231A2E"/>
      <sz val="11"/>
    </font>
    <font>
      <name val="Arial"/>
      <color rgb="005E5468"/>
      <sz val="8"/>
    </font>
  </fonts>
  <fills count="6">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s>
  <borders count="6">
    <border>
      <left/>
      <right/>
      <top/>
      <bottom/>
      <diagonal/>
    </border>
    <border>
      <left style="thin">
        <color rgb="00C9C1D3"/>
      </left>
      <right style="thin">
        <color rgb="00C9C1D3"/>
      </right>
      <top style="thin">
        <color rgb="00C9C1D3"/>
      </top>
      <bottom style="thin">
        <color rgb="00C9C1D3"/>
      </bottom>
    </border>
    <border>
      <left/>
      <right/>
      <top style="thin">
        <color rgb="00C9C1D3"/>
      </top>
      <bottom/>
      <diagonal/>
    </border>
    <border>
      <left/>
      <right style="thin">
        <color rgb="00C9C1D3"/>
      </right>
      <top style="thin">
        <color rgb="00C9C1D3"/>
      </top>
      <bottom/>
      <diagonal/>
    </border>
    <border>
      <left/>
      <right/>
      <top style="thin">
        <color rgb="00C9C1D3"/>
      </top>
      <bottom style="thin">
        <color rgb="00C9C1D3"/>
      </bottom>
      <diagonal/>
    </border>
    <border>
      <left/>
      <right style="thin">
        <color rgb="00C9C1D3"/>
      </right>
      <top style="thin">
        <color rgb="00C9C1D3"/>
      </top>
      <bottom style="thin">
        <color rgb="00C9C1D3"/>
      </bottom>
      <diagonal/>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5" fillId="0" borderId="1" pivotButton="0" quotePrefix="0" xfId="0"/>
    <xf numFmtId="0" fontId="6" fillId="3" borderId="1" pivotButton="0" quotePrefix="0" xfId="0"/>
    <xf numFmtId="164" fontId="6" fillId="3" borderId="1" applyAlignment="1" pivotButton="0" quotePrefix="0" xfId="0">
      <alignment horizontal="center" vertical="top"/>
    </xf>
    <xf numFmtId="1" fontId="6" fillId="3" borderId="1" applyAlignment="1" pivotButton="0" quotePrefix="0" xfId="0">
      <alignment horizontal="center" vertical="top"/>
    </xf>
    <xf numFmtId="164" fontId="6" fillId="4" borderId="1" applyAlignment="1" pivotButton="0" quotePrefix="0" xfId="0">
      <alignment horizontal="center" vertical="top"/>
    </xf>
    <xf numFmtId="0" fontId="6" fillId="4" borderId="1" applyAlignment="1" pivotButton="0" quotePrefix="0" xfId="0">
      <alignment horizontal="center" vertical="top"/>
    </xf>
    <xf numFmtId="0" fontId="6" fillId="3" borderId="1" applyAlignment="1" pivotButton="0" quotePrefix="0" xfId="0">
      <alignment horizontal="center" vertical="top"/>
    </xf>
    <xf numFmtId="0" fontId="11" fillId="0" borderId="1" pivotButton="0" quotePrefix="0" xfId="0"/>
    <xf numFmtId="164" fontId="11" fillId="4" borderId="1" applyAlignment="1" pivotButton="0" quotePrefix="0" xfId="0">
      <alignment horizontal="center" vertical="top"/>
    </xf>
    <xf numFmtId="0" fontId="6" fillId="4" borderId="1" pivotButton="0" quotePrefix="0" xfId="0"/>
    <xf numFmtId="0" fontId="0" fillId="0" borderId="4" pivotButton="0" quotePrefix="0" xfId="0"/>
    <xf numFmtId="0" fontId="0" fillId="0" borderId="5" pivotButton="0" quotePrefix="0" xfId="0"/>
    <xf numFmtId="0" fontId="6" fillId="0" borderId="1" applyAlignment="1" pivotButton="0" quotePrefix="0" xfId="0">
      <alignment horizontal="center" vertical="top"/>
    </xf>
    <xf numFmtId="0" fontId="6" fillId="0" borderId="1" pivotButton="0" quotePrefix="0" xfId="0"/>
    <xf numFmtId="0" fontId="10" fillId="0" borderId="1" pivotButton="0" quotePrefix="0" xfId="0"/>
    <xf numFmtId="0" fontId="1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HornetForms</author>
  </authors>
  <commentList>
    <comment ref="C6" authorId="0" shapeId="0">
      <text>
        <t>Example price only. Type your own price in the yellow cell.</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31A2E"/>
    <outlinePr summaryBelow="1" summaryRight="1"/>
    <pageSetUpPr/>
  </sheetPr>
  <dimension ref="A1:D25"/>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1"/>
    <row r="2">
      <c r="B2" s="1" t="inlineStr">
        <is>
          <t>Order total sheet</t>
        </is>
      </c>
    </row>
    <row r="3">
      <c r="B3" s="2" t="inlineStr">
        <is>
          <t>Check the maths of an order form's calculated field, rule by rule, before you build it.</t>
        </is>
      </c>
    </row>
    <row r="4"/>
    <row r="5">
      <c r="B5" s="3" t="inlineStr">
        <is>
          <t>Step</t>
        </is>
      </c>
      <c r="C5" s="3" t="inlineStr">
        <is>
          <t>What to do</t>
        </is>
      </c>
      <c r="D5" s="3" t="inlineStr">
        <is>
          <t>How</t>
        </is>
      </c>
    </row>
    <row r="6" ht="44" customHeight="1">
      <c r="B6" s="4" t="n">
        <v>1</v>
      </c>
      <c r="C6" s="5" t="inlineStr">
        <is>
          <t>Type your price</t>
        </is>
      </c>
      <c r="D6" s="6" t="inlineStr">
        <is>
          <t>Open Order total. Replace the example price in the yellow cell with your own, and rename the items and field names to match your form.</t>
        </is>
      </c>
    </row>
    <row r="7" ht="44" customHeight="1">
      <c r="B7" s="4" t="n">
        <v>2</v>
      </c>
      <c r="C7" s="5" t="inlineStr">
        <is>
          <t>Try a test order</t>
        </is>
      </c>
      <c r="D7" s="6" t="inlineStr">
        <is>
          <t>Type how many of each item in column D and pick Yes or No for delivery. The line totals and the order total update.</t>
        </is>
      </c>
    </row>
    <row r="8" ht="44" customHeight="1">
      <c r="B8" s="4" t="n">
        <v>3</v>
      </c>
      <c r="C8" s="5" t="inlineStr">
        <is>
          <t>Read the rules</t>
        </is>
      </c>
      <c r="D8" s="6" t="inlineStr">
        <is>
          <t>Open Rule by rule. Each row is one Calculate rule, in order. The running value shows what the calculated field holds after that rule.</t>
        </is>
      </c>
    </row>
    <row r="9" ht="44" customHeight="1">
      <c r="B9" s="4" t="n">
        <v>4</v>
      </c>
      <c r="C9" s="5" t="inlineStr">
        <is>
          <t>Check the names</t>
        </is>
      </c>
      <c r="D9" s="6" t="inlineStr">
        <is>
          <t>Open Name check. Every field name needs a Yes before you type it into your form.</t>
        </is>
      </c>
    </row>
    <row r="10" ht="51" customHeight="1">
      <c r="B10" s="4" t="n">
        <v>5</v>
      </c>
      <c r="C10" s="5" t="inlineStr">
        <is>
          <t>Build it in your form</t>
        </is>
      </c>
      <c r="D10" s="6" t="inlineStr">
        <is>
          <t>Add a Number question per item and the delivery question, then order_total after them, and one logic rule per row. Pipe order_total into a paragraph so people see it as they answer.</t>
        </is>
      </c>
    </row>
    <row r="11"/>
    <row r="12">
      <c r="B12" s="7" t="inlineStr">
        <is>
          <t>Color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Please keep them as they are.</t>
        </is>
      </c>
    </row>
    <row r="16"/>
    <row r="17">
      <c r="B17" s="7" t="inlineStr">
        <is>
          <t>Good to know</t>
        </is>
      </c>
    </row>
    <row r="18" ht="28" customHeight="1">
      <c r="C18" s="12" t="inlineStr">
        <is>
          <t>The price is an example, not advice. The total is only as right as the price you type.</t>
        </is>
      </c>
    </row>
    <row r="19" ht="28" customHeight="1">
      <c r="C19" s="12" t="inlineStr">
        <is>
          <t>The csv next to this file lists the same rules, one row per rule, with the example running values.</t>
        </is>
      </c>
    </row>
    <row r="20" ht="28" customHeight="1">
      <c r="C20" s="12" t="inlineStr">
        <is>
          <t>Works in Excel and Google Sheets. In Google Sheets: File, Import, Upload, then Replace spreadsheet.</t>
        </is>
      </c>
    </row>
    <row r="21"/>
    <row r="22">
      <c r="B22" s="7" t="inlineStr">
        <is>
          <t>Example data</t>
        </is>
      </c>
    </row>
    <row r="23" ht="32" customHeight="1">
      <c r="C23" s="13" t="inlineStr">
        <is>
          <t>The price and the test order are examples. Type your own in the yellow cells.</t>
        </is>
      </c>
    </row>
    <row r="24"/>
    <row r="25">
      <c r="C25" s="14" t="inlineStr">
        <is>
          <t>Made by HornetForms, hornetforms.com/blog/can-google-forms-calculate</t>
        </is>
      </c>
    </row>
  </sheetData>
  <mergeCells count="4">
    <mergeCell ref="C20:D20"/>
    <mergeCell ref="C23:D23"/>
    <mergeCell ref="C19:D19"/>
    <mergeCell ref="C18:D18"/>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F16"/>
  <sheetViews>
    <sheetView workbookViewId="0">
      <pane ySplit="5" topLeftCell="A6" activePane="bottomLeft" state="frozen"/>
      <selection pane="bottomLeft" activeCell="A1" sqref="A1"/>
    </sheetView>
  </sheetViews>
  <sheetFormatPr baseColWidth="8" defaultRowHeight="15"/>
  <cols>
    <col width="44" customWidth="1" min="1" max="1"/>
    <col width="30" customWidth="1" min="2" max="2"/>
    <col width="14" customWidth="1" min="3" max="3"/>
    <col width="20" customWidth="1" min="4" max="4"/>
    <col width="16" customWidth="1" min="5" max="5"/>
    <col width="12" customWidth="1" min="6" max="6"/>
  </cols>
  <sheetData>
    <row r="1">
      <c r="A1" s="15" t="inlineStr">
        <is>
          <t>Order total: a price and a test order</t>
        </is>
      </c>
    </row>
    <row r="2">
      <c r="A2" s="16" t="inlineStr">
        <is>
          <t>Yellow cells hold an example price and a test order. Type your own. The grey cells work out what the form's calculated field would show. Both items share one price.</t>
        </is>
      </c>
    </row>
    <row r="5" ht="30" customHeight="1">
      <c r="A5" s="3" t="inlineStr">
        <is>
          <t>Item</t>
        </is>
      </c>
      <c r="B5" s="3" t="inlineStr">
        <is>
          <t>Number question (field name)</t>
        </is>
      </c>
      <c r="C5" s="3" t="inlineStr">
        <is>
          <t>Price each</t>
        </is>
      </c>
      <c r="D5" s="3" t="inlineStr">
        <is>
          <t>Test order: quantity</t>
        </is>
      </c>
      <c r="E5" s="3" t="inlineStr">
        <is>
          <t>Line total</t>
        </is>
      </c>
      <c r="F5" s="3" t="inlineStr">
        <is>
          <t>Name OK?</t>
        </is>
      </c>
    </row>
    <row r="6">
      <c r="A6" s="17" t="inlineStr">
        <is>
          <t>Cupcakes</t>
        </is>
      </c>
      <c r="B6" s="18" t="inlineStr">
        <is>
          <t>cupcakes</t>
        </is>
      </c>
      <c r="C6" s="19" t="n">
        <v>3.5</v>
      </c>
      <c r="D6" s="20" t="n">
        <v>12</v>
      </c>
      <c r="E6" s="21">
        <f>IF(OR(C6="",D6=""),0,N(C6)*N(D6))</f>
        <v/>
      </c>
      <c r="F6" s="22">
        <f>'Name check'!C5</f>
        <v/>
      </c>
    </row>
    <row r="7">
      <c r="A7" s="17" t="inlineStr">
        <is>
          <t>Muffins</t>
        </is>
      </c>
      <c r="B7" s="18" t="inlineStr">
        <is>
          <t>muffins</t>
        </is>
      </c>
      <c r="C7" s="21">
        <f>C6</f>
        <v/>
      </c>
      <c r="D7" s="20" t="n">
        <v>6</v>
      </c>
      <c r="E7" s="21">
        <f>IF(OR(C7="",D7=""),0,N(C7)*N(D7))</f>
        <v/>
      </c>
      <c r="F7" s="22">
        <f>'Name check'!C6</f>
        <v/>
      </c>
    </row>
    <row r="9">
      <c r="A9" s="17" t="inlineStr">
        <is>
          <t>Delivery fee</t>
        </is>
      </c>
      <c r="B9" s="18" t="inlineStr">
        <is>
          <t>delivery</t>
        </is>
      </c>
      <c r="C9" s="19" t="n">
        <v>8</v>
      </c>
      <c r="D9" s="23" t="inlineStr">
        <is>
          <t>Yes</t>
        </is>
      </c>
      <c r="E9" s="21">
        <f>IF(D9="Yes",N(C9),0)</f>
        <v/>
      </c>
      <c r="F9" s="22">
        <f>'Name check'!C8</f>
        <v/>
      </c>
    </row>
    <row r="10">
      <c r="A10" s="14" t="inlineStr">
        <is>
          <t>Column D for delivery: the test answer (Yes or No).</t>
        </is>
      </c>
    </row>
    <row r="11">
      <c r="A11" s="24" t="inlineStr">
        <is>
          <t>Order total (price x quantity, plus delivery)</t>
        </is>
      </c>
      <c r="E11" s="25">
        <f>SUM(E6:E7)+E9</f>
        <v/>
      </c>
    </row>
    <row r="12">
      <c r="A12" s="17" t="inlineStr">
        <is>
          <t>Same total, rule by rule (from the Rule by rule tab)</t>
        </is>
      </c>
      <c r="E12" s="21">
        <f>'Rule by rule'!G8</f>
        <v/>
      </c>
    </row>
    <row r="13">
      <c r="A13" s="17" t="inlineStr">
        <is>
          <t>Do they match?</t>
        </is>
      </c>
      <c r="E13" s="22">
        <f>IF(ROUND(E11,2)=ROUND(E12,2),"Yes","No: check the rules")</f>
        <v/>
      </c>
    </row>
    <row r="15">
      <c r="A15" s="17" t="inlineStr">
        <is>
          <t>What the person sees in the form (piped into a paragraph)</t>
        </is>
      </c>
    </row>
    <row r="16">
      <c r="B16" s="26">
        <f>"Your order total is $"&amp;TEXT(E12,"0.00")&amp;"."</f>
        <v/>
      </c>
      <c r="C16" s="27" t="n"/>
      <c r="D16" s="27" t="n"/>
      <c r="E16" s="28" t="n"/>
    </row>
  </sheetData>
  <mergeCells count="1">
    <mergeCell ref="B16:E16"/>
  </mergeCells>
  <dataValidations count="2">
    <dataValidation sqref="D6:D7" showDropDown="0" showInputMessage="1" showErrorMessage="1" allowBlank="1" errorTitle="Quantity" error="Type a whole number from 0 to 1000." promptTitle="Quantity" prompt="A whole number, like the form's Number question with Whole numbers only." type="whole" errorStyle="warning" operator="between">
      <formula1>0</formula1>
      <formula2>1000</formula2>
    </dataValidation>
    <dataValidation sqref="D9" showDropDown="0" showInputMessage="1" showErrorMessage="1" allowBlank="1" errorTitle="Delivery" error="Pick a value from the list. Pick Yes or No, as a person would in the form." promptTitle="Delivery" prompt="Pick Yes or No, as a person would in the form." type="list" errorStyle="warning">
      <formula1>Lists!$A$2:$A$3</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G12"/>
  <sheetViews>
    <sheetView workbookViewId="0">
      <pane ySplit="4" topLeftCell="A5" activePane="bottomLeft" state="frozen"/>
      <selection pane="bottomLeft" activeCell="A1" sqref="A1"/>
    </sheetView>
  </sheetViews>
  <sheetFormatPr baseColWidth="8" defaultRowHeight="15"/>
  <cols>
    <col width="7" customWidth="1" min="1" max="1"/>
    <col width="18" customWidth="1" min="2" max="2"/>
    <col width="14" customWidth="1" min="3" max="3"/>
    <col width="14" customWidth="1" min="4" max="4"/>
    <col width="30" customWidth="1" min="5" max="5"/>
    <col width="18" customWidth="1" min="6" max="6"/>
    <col width="16" customWidth="1" min="7" max="7"/>
  </cols>
  <sheetData>
    <row r="1">
      <c r="A1" s="15" t="inlineStr">
        <is>
          <t>Rule by rule: the calculated field, in order</t>
        </is>
      </c>
    </row>
    <row r="2">
      <c r="A2" s="16" t="inlineStr">
        <is>
          <t>Each row is one Calculate rule in the HornetForms logic editor. Rules run in the order you add them. The running value uses the test order on the Order total tab.</t>
        </is>
      </c>
    </row>
    <row r="4">
      <c r="A4" s="3" t="inlineStr">
        <is>
          <t>Rule</t>
        </is>
      </c>
      <c r="B4" s="3" t="inlineStr">
        <is>
          <t>Calculated field</t>
        </is>
      </c>
      <c r="C4" s="3" t="inlineStr">
        <is>
          <t>Operation</t>
        </is>
      </c>
      <c r="D4" s="3" t="inlineStr">
        <is>
          <t>Value or Field</t>
        </is>
      </c>
      <c r="E4" s="3" t="inlineStr">
        <is>
          <t>Uses</t>
        </is>
      </c>
      <c r="F4" s="3" t="inlineStr">
        <is>
          <t>Runs when</t>
        </is>
      </c>
      <c r="G4" s="3" t="inlineStr">
        <is>
          <t>Running value</t>
        </is>
      </c>
    </row>
    <row r="5">
      <c r="A5" s="29" t="n">
        <v>1</v>
      </c>
      <c r="B5" s="17" t="inlineStr">
        <is>
          <t>order_total</t>
        </is>
      </c>
      <c r="C5" s="30" t="inlineStr">
        <is>
          <t>Set to</t>
        </is>
      </c>
      <c r="D5" s="29" t="inlineStr">
        <is>
          <t>Field</t>
        </is>
      </c>
      <c r="E5" s="30" t="inlineStr">
        <is>
          <t>cupcakes</t>
        </is>
      </c>
      <c r="F5" s="30" t="inlineStr">
        <is>
          <t>every time</t>
        </is>
      </c>
      <c r="G5" s="21">
        <f>ROUND(N('Order total'!D6),2)</f>
        <v/>
      </c>
    </row>
    <row r="6">
      <c r="A6" s="29" t="n">
        <v>2</v>
      </c>
      <c r="B6" s="17" t="inlineStr">
        <is>
          <t>order_total</t>
        </is>
      </c>
      <c r="C6" s="30" t="inlineStr">
        <is>
          <t>Add</t>
        </is>
      </c>
      <c r="D6" s="29" t="inlineStr">
        <is>
          <t>Field</t>
        </is>
      </c>
      <c r="E6" s="30" t="inlineStr">
        <is>
          <t>muffins</t>
        </is>
      </c>
      <c r="F6" s="30" t="inlineStr">
        <is>
          <t>every time</t>
        </is>
      </c>
      <c r="G6" s="21">
        <f>ROUND(G5+N('Order total'!D7),2)</f>
        <v/>
      </c>
    </row>
    <row r="7">
      <c r="A7" s="29" t="n">
        <v>3</v>
      </c>
      <c r="B7" s="17" t="inlineStr">
        <is>
          <t>order_total</t>
        </is>
      </c>
      <c r="C7" s="30" t="inlineStr">
        <is>
          <t>Multiply by</t>
        </is>
      </c>
      <c r="D7" s="29" t="inlineStr">
        <is>
          <t>Value</t>
        </is>
      </c>
      <c r="E7" s="30" t="inlineStr">
        <is>
          <t>3.50, from the Order total tab</t>
        </is>
      </c>
      <c r="F7" s="30" t="inlineStr">
        <is>
          <t>every time</t>
        </is>
      </c>
      <c r="G7" s="21">
        <f>ROUND(G6*N('Order total'!C6),2)</f>
        <v/>
      </c>
    </row>
    <row r="8">
      <c r="A8" s="29" t="n">
        <v>4</v>
      </c>
      <c r="B8" s="17" t="inlineStr">
        <is>
          <t>order_total</t>
        </is>
      </c>
      <c r="C8" s="30" t="inlineStr">
        <is>
          <t>Add</t>
        </is>
      </c>
      <c r="D8" s="29" t="inlineStr">
        <is>
          <t>Value</t>
        </is>
      </c>
      <c r="E8" s="30" t="inlineStr">
        <is>
          <t>8.00, from the Order total tab</t>
        </is>
      </c>
      <c r="F8" s="30" t="inlineStr">
        <is>
          <t>delivery is Yes</t>
        </is>
      </c>
      <c r="G8" s="21">
        <f>ROUND(IF('Order total'!D9="Yes",G7+N('Order total'!C9),G7),2)</f>
        <v/>
      </c>
    </row>
    <row r="10">
      <c r="A10" s="14" t="inlineStr">
        <is>
          <t>Place order_total after the Number questions and the delivery question it uses.</t>
        </is>
      </c>
    </row>
    <row r="11">
      <c r="A11" s="14" t="inlineStr">
        <is>
          <t>Start each calculated field with a Set to rule, so it begins from a number you know.</t>
        </is>
      </c>
    </row>
    <row r="12">
      <c r="A12" s="14" t="inlineStr">
        <is>
          <t>The last order_total row is the total the person sees, the server works out again on submit, and the price a Payment block can charge.</t>
        </is>
      </c>
    </row>
  </sheetData>
  <pageMargins left="0.75" right="0.75" top="1" bottom="1" header="0.5" footer="0.5"/>
</worksheet>
</file>

<file path=xl/worksheets/sheet4.xml><?xml version="1.0" encoding="utf-8"?>
<worksheet xmlns="http://schemas.openxmlformats.org/spreadsheetml/2006/main">
  <sheetPr>
    <tabColor rgb="000F766E"/>
    <outlinePr summaryBelow="1" summaryRight="1"/>
    <pageSetUpPr/>
  </sheetPr>
  <dimension ref="A1:BP12"/>
  <sheetViews>
    <sheetView workbookViewId="0">
      <pane ySplit="4" topLeftCell="A5" activePane="bottomLeft" state="frozen"/>
      <selection pane="bottomLeft" activeCell="A1" sqref="A1"/>
    </sheetView>
  </sheetViews>
  <sheetFormatPr baseColWidth="8" defaultRowHeight="15"/>
  <cols>
    <col width="22" customWidth="1" min="1" max="1"/>
    <col width="30" customWidth="1" min="2" max="2"/>
    <col width="34" customWidth="1" min="3" max="3"/>
    <col hidden="1" width="13" customWidth="1" min="5" max="5"/>
    <col hidden="1" width="13" customWidth="1" min="6" max="6"/>
    <col hidden="1" width="13" customWidth="1" min="7" max="7"/>
    <col hidden="1" width="13" customWidth="1" min="8" max="8"/>
    <col hidden="1" width="13" customWidth="1" min="9" max="9"/>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 hidden="1" width="13" customWidth="1" min="38" max="38"/>
    <col hidden="1" width="13" customWidth="1" min="39" max="39"/>
    <col hidden="1" width="13" customWidth="1" min="40" max="40"/>
    <col hidden="1" width="13" customWidth="1" min="41" max="41"/>
    <col hidden="1" width="13" customWidth="1" min="42" max="42"/>
    <col hidden="1" width="13" customWidth="1" min="43" max="43"/>
    <col hidden="1" width="13" customWidth="1" min="44" max="44"/>
    <col hidden="1" width="13" customWidth="1" min="45" max="45"/>
    <col hidden="1" width="13" customWidth="1" min="46" max="46"/>
    <col hidden="1" width="13" customWidth="1" min="47" max="47"/>
    <col hidden="1" width="13" customWidth="1" min="48" max="48"/>
    <col hidden="1" width="13" customWidth="1" min="49" max="49"/>
    <col hidden="1" width="13" customWidth="1" min="50" max="50"/>
    <col hidden="1" width="13" customWidth="1" min="51" max="51"/>
    <col hidden="1" width="13" customWidth="1" min="52" max="52"/>
    <col hidden="1" width="13" customWidth="1" min="53" max="53"/>
    <col hidden="1" width="13" customWidth="1" min="54" max="54"/>
    <col hidden="1" width="13" customWidth="1" min="55" max="55"/>
    <col hidden="1" width="13" customWidth="1" min="56" max="56"/>
    <col hidden="1" width="13" customWidth="1" min="57" max="57"/>
    <col hidden="1" width="13" customWidth="1" min="58" max="58"/>
    <col hidden="1" width="13" customWidth="1" min="59" max="59"/>
    <col hidden="1" width="13" customWidth="1" min="60" max="60"/>
    <col hidden="1" width="13" customWidth="1" min="61" max="61"/>
    <col hidden="1" width="13" customWidth="1" min="62" max="62"/>
    <col hidden="1" width="13" customWidth="1" min="63" max="63"/>
    <col hidden="1" width="13" customWidth="1" min="64" max="64"/>
    <col hidden="1" width="13" customWidth="1" min="65" max="65"/>
    <col hidden="1" width="13" customWidth="1" min="66" max="66"/>
    <col hidden="1" width="13" customWidth="1" min="67" max="67"/>
    <col hidden="1" width="13" customWidth="1" min="68" max="68"/>
  </cols>
  <sheetData>
    <row r="1">
      <c r="A1" s="15" t="inlineStr">
        <is>
          <t>Name check: is this a valid field name?</t>
        </is>
      </c>
    </row>
    <row r="2">
      <c r="A2" s="16" t="inlineStr">
        <is>
          <t>A name starts with a letter, then uses only letters, numbers, _ and -, up to 64 characters. No spaces.</t>
        </is>
      </c>
    </row>
    <row r="4">
      <c r="A4" s="3" t="inlineStr">
        <is>
          <t>Where it comes from</t>
        </is>
      </c>
      <c r="B4" s="3" t="inlineStr">
        <is>
          <t>Name</t>
        </is>
      </c>
      <c r="C4" s="3" t="inlineStr">
        <is>
          <t>OK?</t>
        </is>
      </c>
    </row>
    <row r="5">
      <c r="A5" s="31" t="inlineStr">
        <is>
          <t>Order total B6</t>
        </is>
      </c>
      <c r="B5" s="26">
        <f>'Order total'!B6</f>
        <v/>
      </c>
      <c r="C5" s="22">
        <f>IF(B5="","",IF(LEN(B5)&gt;64,"No: too long",IF(ISERROR(FIND(LEFT(B5,1),"ABCDEFGHIJKLMNOPQRSTUVWXYZabcdefghijklmnopqrstuvwxyz")),"No: start with a letter",IF(SUM(E5:BP5)&gt;0,"No: letters, numbers, _ and - only","Yes"))))</f>
        <v/>
      </c>
      <c r="E5" s="32">
        <f>IF(MID($B5,1,1)="",0,IF(ISERROR(FIND(MID($B5,1,1),"ABCDEFGHIJKLMNOPQRSTUVWXYZabcdefghijklmnopqrstuvwxyz0123456789_-")),1,0))</f>
        <v/>
      </c>
      <c r="F5" s="32">
        <f>IF(MID($B5,2,1)="",0,IF(ISERROR(FIND(MID($B5,2,1),"ABCDEFGHIJKLMNOPQRSTUVWXYZabcdefghijklmnopqrstuvwxyz0123456789_-")),1,0))</f>
        <v/>
      </c>
      <c r="G5" s="32">
        <f>IF(MID($B5,3,1)="",0,IF(ISERROR(FIND(MID($B5,3,1),"ABCDEFGHIJKLMNOPQRSTUVWXYZabcdefghijklmnopqrstuvwxyz0123456789_-")),1,0))</f>
        <v/>
      </c>
      <c r="H5" s="32">
        <f>IF(MID($B5,4,1)="",0,IF(ISERROR(FIND(MID($B5,4,1),"ABCDEFGHIJKLMNOPQRSTUVWXYZabcdefghijklmnopqrstuvwxyz0123456789_-")),1,0))</f>
        <v/>
      </c>
      <c r="I5" s="32">
        <f>IF(MID($B5,5,1)="",0,IF(ISERROR(FIND(MID($B5,5,1),"ABCDEFGHIJKLMNOPQRSTUVWXYZabcdefghijklmnopqrstuvwxyz0123456789_-")),1,0))</f>
        <v/>
      </c>
      <c r="J5" s="32">
        <f>IF(MID($B5,6,1)="",0,IF(ISERROR(FIND(MID($B5,6,1),"ABCDEFGHIJKLMNOPQRSTUVWXYZabcdefghijklmnopqrstuvwxyz0123456789_-")),1,0))</f>
        <v/>
      </c>
      <c r="K5" s="32">
        <f>IF(MID($B5,7,1)="",0,IF(ISERROR(FIND(MID($B5,7,1),"ABCDEFGHIJKLMNOPQRSTUVWXYZabcdefghijklmnopqrstuvwxyz0123456789_-")),1,0))</f>
        <v/>
      </c>
      <c r="L5" s="32">
        <f>IF(MID($B5,8,1)="",0,IF(ISERROR(FIND(MID($B5,8,1),"ABCDEFGHIJKLMNOPQRSTUVWXYZabcdefghijklmnopqrstuvwxyz0123456789_-")),1,0))</f>
        <v/>
      </c>
      <c r="M5" s="32">
        <f>IF(MID($B5,9,1)="",0,IF(ISERROR(FIND(MID($B5,9,1),"ABCDEFGHIJKLMNOPQRSTUVWXYZabcdefghijklmnopqrstuvwxyz0123456789_-")),1,0))</f>
        <v/>
      </c>
      <c r="N5" s="32">
        <f>IF(MID($B5,10,1)="",0,IF(ISERROR(FIND(MID($B5,10,1),"ABCDEFGHIJKLMNOPQRSTUVWXYZabcdefghijklmnopqrstuvwxyz0123456789_-")),1,0))</f>
        <v/>
      </c>
      <c r="O5" s="32">
        <f>IF(MID($B5,11,1)="",0,IF(ISERROR(FIND(MID($B5,11,1),"ABCDEFGHIJKLMNOPQRSTUVWXYZabcdefghijklmnopqrstuvwxyz0123456789_-")),1,0))</f>
        <v/>
      </c>
      <c r="P5" s="32">
        <f>IF(MID($B5,12,1)="",0,IF(ISERROR(FIND(MID($B5,12,1),"ABCDEFGHIJKLMNOPQRSTUVWXYZabcdefghijklmnopqrstuvwxyz0123456789_-")),1,0))</f>
        <v/>
      </c>
      <c r="Q5" s="32">
        <f>IF(MID($B5,13,1)="",0,IF(ISERROR(FIND(MID($B5,13,1),"ABCDEFGHIJKLMNOPQRSTUVWXYZabcdefghijklmnopqrstuvwxyz0123456789_-")),1,0))</f>
        <v/>
      </c>
      <c r="R5" s="32">
        <f>IF(MID($B5,14,1)="",0,IF(ISERROR(FIND(MID($B5,14,1),"ABCDEFGHIJKLMNOPQRSTUVWXYZabcdefghijklmnopqrstuvwxyz0123456789_-")),1,0))</f>
        <v/>
      </c>
      <c r="S5" s="32">
        <f>IF(MID($B5,15,1)="",0,IF(ISERROR(FIND(MID($B5,15,1),"ABCDEFGHIJKLMNOPQRSTUVWXYZabcdefghijklmnopqrstuvwxyz0123456789_-")),1,0))</f>
        <v/>
      </c>
      <c r="T5" s="32">
        <f>IF(MID($B5,16,1)="",0,IF(ISERROR(FIND(MID($B5,16,1),"ABCDEFGHIJKLMNOPQRSTUVWXYZabcdefghijklmnopqrstuvwxyz0123456789_-")),1,0))</f>
        <v/>
      </c>
      <c r="U5" s="32">
        <f>IF(MID($B5,17,1)="",0,IF(ISERROR(FIND(MID($B5,17,1),"ABCDEFGHIJKLMNOPQRSTUVWXYZabcdefghijklmnopqrstuvwxyz0123456789_-")),1,0))</f>
        <v/>
      </c>
      <c r="V5" s="32">
        <f>IF(MID($B5,18,1)="",0,IF(ISERROR(FIND(MID($B5,18,1),"ABCDEFGHIJKLMNOPQRSTUVWXYZabcdefghijklmnopqrstuvwxyz0123456789_-")),1,0))</f>
        <v/>
      </c>
      <c r="W5" s="32">
        <f>IF(MID($B5,19,1)="",0,IF(ISERROR(FIND(MID($B5,19,1),"ABCDEFGHIJKLMNOPQRSTUVWXYZabcdefghijklmnopqrstuvwxyz0123456789_-")),1,0))</f>
        <v/>
      </c>
      <c r="X5" s="32">
        <f>IF(MID($B5,20,1)="",0,IF(ISERROR(FIND(MID($B5,20,1),"ABCDEFGHIJKLMNOPQRSTUVWXYZabcdefghijklmnopqrstuvwxyz0123456789_-")),1,0))</f>
        <v/>
      </c>
      <c r="Y5" s="32">
        <f>IF(MID($B5,21,1)="",0,IF(ISERROR(FIND(MID($B5,21,1),"ABCDEFGHIJKLMNOPQRSTUVWXYZabcdefghijklmnopqrstuvwxyz0123456789_-")),1,0))</f>
        <v/>
      </c>
      <c r="Z5" s="32">
        <f>IF(MID($B5,22,1)="",0,IF(ISERROR(FIND(MID($B5,22,1),"ABCDEFGHIJKLMNOPQRSTUVWXYZabcdefghijklmnopqrstuvwxyz0123456789_-")),1,0))</f>
        <v/>
      </c>
      <c r="AA5" s="32">
        <f>IF(MID($B5,23,1)="",0,IF(ISERROR(FIND(MID($B5,23,1),"ABCDEFGHIJKLMNOPQRSTUVWXYZabcdefghijklmnopqrstuvwxyz0123456789_-")),1,0))</f>
        <v/>
      </c>
      <c r="AB5" s="32">
        <f>IF(MID($B5,24,1)="",0,IF(ISERROR(FIND(MID($B5,24,1),"ABCDEFGHIJKLMNOPQRSTUVWXYZabcdefghijklmnopqrstuvwxyz0123456789_-")),1,0))</f>
        <v/>
      </c>
      <c r="AC5" s="32">
        <f>IF(MID($B5,25,1)="",0,IF(ISERROR(FIND(MID($B5,25,1),"ABCDEFGHIJKLMNOPQRSTUVWXYZabcdefghijklmnopqrstuvwxyz0123456789_-")),1,0))</f>
        <v/>
      </c>
      <c r="AD5" s="32">
        <f>IF(MID($B5,26,1)="",0,IF(ISERROR(FIND(MID($B5,26,1),"ABCDEFGHIJKLMNOPQRSTUVWXYZabcdefghijklmnopqrstuvwxyz0123456789_-")),1,0))</f>
        <v/>
      </c>
      <c r="AE5" s="32">
        <f>IF(MID($B5,27,1)="",0,IF(ISERROR(FIND(MID($B5,27,1),"ABCDEFGHIJKLMNOPQRSTUVWXYZabcdefghijklmnopqrstuvwxyz0123456789_-")),1,0))</f>
        <v/>
      </c>
      <c r="AF5" s="32">
        <f>IF(MID($B5,28,1)="",0,IF(ISERROR(FIND(MID($B5,28,1),"ABCDEFGHIJKLMNOPQRSTUVWXYZabcdefghijklmnopqrstuvwxyz0123456789_-")),1,0))</f>
        <v/>
      </c>
      <c r="AG5" s="32">
        <f>IF(MID($B5,29,1)="",0,IF(ISERROR(FIND(MID($B5,29,1),"ABCDEFGHIJKLMNOPQRSTUVWXYZabcdefghijklmnopqrstuvwxyz0123456789_-")),1,0))</f>
        <v/>
      </c>
      <c r="AH5" s="32">
        <f>IF(MID($B5,30,1)="",0,IF(ISERROR(FIND(MID($B5,30,1),"ABCDEFGHIJKLMNOPQRSTUVWXYZabcdefghijklmnopqrstuvwxyz0123456789_-")),1,0))</f>
        <v/>
      </c>
      <c r="AI5" s="32">
        <f>IF(MID($B5,31,1)="",0,IF(ISERROR(FIND(MID($B5,31,1),"ABCDEFGHIJKLMNOPQRSTUVWXYZabcdefghijklmnopqrstuvwxyz0123456789_-")),1,0))</f>
        <v/>
      </c>
      <c r="AJ5" s="32">
        <f>IF(MID($B5,32,1)="",0,IF(ISERROR(FIND(MID($B5,32,1),"ABCDEFGHIJKLMNOPQRSTUVWXYZabcdefghijklmnopqrstuvwxyz0123456789_-")),1,0))</f>
        <v/>
      </c>
      <c r="AK5" s="32">
        <f>IF(MID($B5,33,1)="",0,IF(ISERROR(FIND(MID($B5,33,1),"ABCDEFGHIJKLMNOPQRSTUVWXYZabcdefghijklmnopqrstuvwxyz0123456789_-")),1,0))</f>
        <v/>
      </c>
      <c r="AL5" s="32">
        <f>IF(MID($B5,34,1)="",0,IF(ISERROR(FIND(MID($B5,34,1),"ABCDEFGHIJKLMNOPQRSTUVWXYZabcdefghijklmnopqrstuvwxyz0123456789_-")),1,0))</f>
        <v/>
      </c>
      <c r="AM5" s="32">
        <f>IF(MID($B5,35,1)="",0,IF(ISERROR(FIND(MID($B5,35,1),"ABCDEFGHIJKLMNOPQRSTUVWXYZabcdefghijklmnopqrstuvwxyz0123456789_-")),1,0))</f>
        <v/>
      </c>
      <c r="AN5" s="32">
        <f>IF(MID($B5,36,1)="",0,IF(ISERROR(FIND(MID($B5,36,1),"ABCDEFGHIJKLMNOPQRSTUVWXYZabcdefghijklmnopqrstuvwxyz0123456789_-")),1,0))</f>
        <v/>
      </c>
      <c r="AO5" s="32">
        <f>IF(MID($B5,37,1)="",0,IF(ISERROR(FIND(MID($B5,37,1),"ABCDEFGHIJKLMNOPQRSTUVWXYZabcdefghijklmnopqrstuvwxyz0123456789_-")),1,0))</f>
        <v/>
      </c>
      <c r="AP5" s="32">
        <f>IF(MID($B5,38,1)="",0,IF(ISERROR(FIND(MID($B5,38,1),"ABCDEFGHIJKLMNOPQRSTUVWXYZabcdefghijklmnopqrstuvwxyz0123456789_-")),1,0))</f>
        <v/>
      </c>
      <c r="AQ5" s="32">
        <f>IF(MID($B5,39,1)="",0,IF(ISERROR(FIND(MID($B5,39,1),"ABCDEFGHIJKLMNOPQRSTUVWXYZabcdefghijklmnopqrstuvwxyz0123456789_-")),1,0))</f>
        <v/>
      </c>
      <c r="AR5" s="32">
        <f>IF(MID($B5,40,1)="",0,IF(ISERROR(FIND(MID($B5,40,1),"ABCDEFGHIJKLMNOPQRSTUVWXYZabcdefghijklmnopqrstuvwxyz0123456789_-")),1,0))</f>
        <v/>
      </c>
      <c r="AS5" s="32">
        <f>IF(MID($B5,41,1)="",0,IF(ISERROR(FIND(MID($B5,41,1),"ABCDEFGHIJKLMNOPQRSTUVWXYZabcdefghijklmnopqrstuvwxyz0123456789_-")),1,0))</f>
        <v/>
      </c>
      <c r="AT5" s="32">
        <f>IF(MID($B5,42,1)="",0,IF(ISERROR(FIND(MID($B5,42,1),"ABCDEFGHIJKLMNOPQRSTUVWXYZabcdefghijklmnopqrstuvwxyz0123456789_-")),1,0))</f>
        <v/>
      </c>
      <c r="AU5" s="32">
        <f>IF(MID($B5,43,1)="",0,IF(ISERROR(FIND(MID($B5,43,1),"ABCDEFGHIJKLMNOPQRSTUVWXYZabcdefghijklmnopqrstuvwxyz0123456789_-")),1,0))</f>
        <v/>
      </c>
      <c r="AV5" s="32">
        <f>IF(MID($B5,44,1)="",0,IF(ISERROR(FIND(MID($B5,44,1),"ABCDEFGHIJKLMNOPQRSTUVWXYZabcdefghijklmnopqrstuvwxyz0123456789_-")),1,0))</f>
        <v/>
      </c>
      <c r="AW5" s="32">
        <f>IF(MID($B5,45,1)="",0,IF(ISERROR(FIND(MID($B5,45,1),"ABCDEFGHIJKLMNOPQRSTUVWXYZabcdefghijklmnopqrstuvwxyz0123456789_-")),1,0))</f>
        <v/>
      </c>
      <c r="AX5" s="32">
        <f>IF(MID($B5,46,1)="",0,IF(ISERROR(FIND(MID($B5,46,1),"ABCDEFGHIJKLMNOPQRSTUVWXYZabcdefghijklmnopqrstuvwxyz0123456789_-")),1,0))</f>
        <v/>
      </c>
      <c r="AY5" s="32">
        <f>IF(MID($B5,47,1)="",0,IF(ISERROR(FIND(MID($B5,47,1),"ABCDEFGHIJKLMNOPQRSTUVWXYZabcdefghijklmnopqrstuvwxyz0123456789_-")),1,0))</f>
        <v/>
      </c>
      <c r="AZ5" s="32">
        <f>IF(MID($B5,48,1)="",0,IF(ISERROR(FIND(MID($B5,48,1),"ABCDEFGHIJKLMNOPQRSTUVWXYZabcdefghijklmnopqrstuvwxyz0123456789_-")),1,0))</f>
        <v/>
      </c>
      <c r="BA5" s="32">
        <f>IF(MID($B5,49,1)="",0,IF(ISERROR(FIND(MID($B5,49,1),"ABCDEFGHIJKLMNOPQRSTUVWXYZabcdefghijklmnopqrstuvwxyz0123456789_-")),1,0))</f>
        <v/>
      </c>
      <c r="BB5" s="32">
        <f>IF(MID($B5,50,1)="",0,IF(ISERROR(FIND(MID($B5,50,1),"ABCDEFGHIJKLMNOPQRSTUVWXYZabcdefghijklmnopqrstuvwxyz0123456789_-")),1,0))</f>
        <v/>
      </c>
      <c r="BC5" s="32">
        <f>IF(MID($B5,51,1)="",0,IF(ISERROR(FIND(MID($B5,51,1),"ABCDEFGHIJKLMNOPQRSTUVWXYZabcdefghijklmnopqrstuvwxyz0123456789_-")),1,0))</f>
        <v/>
      </c>
      <c r="BD5" s="32">
        <f>IF(MID($B5,52,1)="",0,IF(ISERROR(FIND(MID($B5,52,1),"ABCDEFGHIJKLMNOPQRSTUVWXYZabcdefghijklmnopqrstuvwxyz0123456789_-")),1,0))</f>
        <v/>
      </c>
      <c r="BE5" s="32">
        <f>IF(MID($B5,53,1)="",0,IF(ISERROR(FIND(MID($B5,53,1),"ABCDEFGHIJKLMNOPQRSTUVWXYZabcdefghijklmnopqrstuvwxyz0123456789_-")),1,0))</f>
        <v/>
      </c>
      <c r="BF5" s="32">
        <f>IF(MID($B5,54,1)="",0,IF(ISERROR(FIND(MID($B5,54,1),"ABCDEFGHIJKLMNOPQRSTUVWXYZabcdefghijklmnopqrstuvwxyz0123456789_-")),1,0))</f>
        <v/>
      </c>
      <c r="BG5" s="32">
        <f>IF(MID($B5,55,1)="",0,IF(ISERROR(FIND(MID($B5,55,1),"ABCDEFGHIJKLMNOPQRSTUVWXYZabcdefghijklmnopqrstuvwxyz0123456789_-")),1,0))</f>
        <v/>
      </c>
      <c r="BH5" s="32">
        <f>IF(MID($B5,56,1)="",0,IF(ISERROR(FIND(MID($B5,56,1),"ABCDEFGHIJKLMNOPQRSTUVWXYZabcdefghijklmnopqrstuvwxyz0123456789_-")),1,0))</f>
        <v/>
      </c>
      <c r="BI5" s="32">
        <f>IF(MID($B5,57,1)="",0,IF(ISERROR(FIND(MID($B5,57,1),"ABCDEFGHIJKLMNOPQRSTUVWXYZabcdefghijklmnopqrstuvwxyz0123456789_-")),1,0))</f>
        <v/>
      </c>
      <c r="BJ5" s="32">
        <f>IF(MID($B5,58,1)="",0,IF(ISERROR(FIND(MID($B5,58,1),"ABCDEFGHIJKLMNOPQRSTUVWXYZabcdefghijklmnopqrstuvwxyz0123456789_-")),1,0))</f>
        <v/>
      </c>
      <c r="BK5" s="32">
        <f>IF(MID($B5,59,1)="",0,IF(ISERROR(FIND(MID($B5,59,1),"ABCDEFGHIJKLMNOPQRSTUVWXYZabcdefghijklmnopqrstuvwxyz0123456789_-")),1,0))</f>
        <v/>
      </c>
      <c r="BL5" s="32">
        <f>IF(MID($B5,60,1)="",0,IF(ISERROR(FIND(MID($B5,60,1),"ABCDEFGHIJKLMNOPQRSTUVWXYZabcdefghijklmnopqrstuvwxyz0123456789_-")),1,0))</f>
        <v/>
      </c>
      <c r="BM5" s="32">
        <f>IF(MID($B5,61,1)="",0,IF(ISERROR(FIND(MID($B5,61,1),"ABCDEFGHIJKLMNOPQRSTUVWXYZabcdefghijklmnopqrstuvwxyz0123456789_-")),1,0))</f>
        <v/>
      </c>
      <c r="BN5" s="32">
        <f>IF(MID($B5,62,1)="",0,IF(ISERROR(FIND(MID($B5,62,1),"ABCDEFGHIJKLMNOPQRSTUVWXYZabcdefghijklmnopqrstuvwxyz0123456789_-")),1,0))</f>
        <v/>
      </c>
      <c r="BO5" s="32">
        <f>IF(MID($B5,63,1)="",0,IF(ISERROR(FIND(MID($B5,63,1),"ABCDEFGHIJKLMNOPQRSTUVWXYZabcdefghijklmnopqrstuvwxyz0123456789_-")),1,0))</f>
        <v/>
      </c>
      <c r="BP5" s="32">
        <f>IF(MID($B5,64,1)="",0,IF(ISERROR(FIND(MID($B5,64,1),"ABCDEFGHIJKLMNOPQRSTUVWXYZabcdefghijklmnopqrstuvwxyz0123456789_-")),1,0))</f>
        <v/>
      </c>
    </row>
    <row r="6">
      <c r="A6" s="31" t="inlineStr">
        <is>
          <t>Order total B7</t>
        </is>
      </c>
      <c r="B6" s="26">
        <f>'Order total'!B7</f>
        <v/>
      </c>
      <c r="C6" s="22">
        <f>IF(B6="","",IF(LEN(B6)&gt;64,"No: too long",IF(ISERROR(FIND(LEFT(B6,1),"ABCDEFGHIJKLMNOPQRSTUVWXYZabcdefghijklmnopqrstuvwxyz")),"No: start with a letter",IF(SUM(E6:BP6)&gt;0,"No: letters, numbers, _ and - only","Yes"))))</f>
        <v/>
      </c>
      <c r="E6" s="32">
        <f>IF(MID($B6,1,1)="",0,IF(ISERROR(FIND(MID($B6,1,1),"ABCDEFGHIJKLMNOPQRSTUVWXYZabcdefghijklmnopqrstuvwxyz0123456789_-")),1,0))</f>
        <v/>
      </c>
      <c r="F6" s="32">
        <f>IF(MID($B6,2,1)="",0,IF(ISERROR(FIND(MID($B6,2,1),"ABCDEFGHIJKLMNOPQRSTUVWXYZabcdefghijklmnopqrstuvwxyz0123456789_-")),1,0))</f>
        <v/>
      </c>
      <c r="G6" s="32">
        <f>IF(MID($B6,3,1)="",0,IF(ISERROR(FIND(MID($B6,3,1),"ABCDEFGHIJKLMNOPQRSTUVWXYZabcdefghijklmnopqrstuvwxyz0123456789_-")),1,0))</f>
        <v/>
      </c>
      <c r="H6" s="32">
        <f>IF(MID($B6,4,1)="",0,IF(ISERROR(FIND(MID($B6,4,1),"ABCDEFGHIJKLMNOPQRSTUVWXYZabcdefghijklmnopqrstuvwxyz0123456789_-")),1,0))</f>
        <v/>
      </c>
      <c r="I6" s="32">
        <f>IF(MID($B6,5,1)="",0,IF(ISERROR(FIND(MID($B6,5,1),"ABCDEFGHIJKLMNOPQRSTUVWXYZabcdefghijklmnopqrstuvwxyz0123456789_-")),1,0))</f>
        <v/>
      </c>
      <c r="J6" s="32">
        <f>IF(MID($B6,6,1)="",0,IF(ISERROR(FIND(MID($B6,6,1),"ABCDEFGHIJKLMNOPQRSTUVWXYZabcdefghijklmnopqrstuvwxyz0123456789_-")),1,0))</f>
        <v/>
      </c>
      <c r="K6" s="32">
        <f>IF(MID($B6,7,1)="",0,IF(ISERROR(FIND(MID($B6,7,1),"ABCDEFGHIJKLMNOPQRSTUVWXYZabcdefghijklmnopqrstuvwxyz0123456789_-")),1,0))</f>
        <v/>
      </c>
      <c r="L6" s="32">
        <f>IF(MID($B6,8,1)="",0,IF(ISERROR(FIND(MID($B6,8,1),"ABCDEFGHIJKLMNOPQRSTUVWXYZabcdefghijklmnopqrstuvwxyz0123456789_-")),1,0))</f>
        <v/>
      </c>
      <c r="M6" s="32">
        <f>IF(MID($B6,9,1)="",0,IF(ISERROR(FIND(MID($B6,9,1),"ABCDEFGHIJKLMNOPQRSTUVWXYZabcdefghijklmnopqrstuvwxyz0123456789_-")),1,0))</f>
        <v/>
      </c>
      <c r="N6" s="32">
        <f>IF(MID($B6,10,1)="",0,IF(ISERROR(FIND(MID($B6,10,1),"ABCDEFGHIJKLMNOPQRSTUVWXYZabcdefghijklmnopqrstuvwxyz0123456789_-")),1,0))</f>
        <v/>
      </c>
      <c r="O6" s="32">
        <f>IF(MID($B6,11,1)="",0,IF(ISERROR(FIND(MID($B6,11,1),"ABCDEFGHIJKLMNOPQRSTUVWXYZabcdefghijklmnopqrstuvwxyz0123456789_-")),1,0))</f>
        <v/>
      </c>
      <c r="P6" s="32">
        <f>IF(MID($B6,12,1)="",0,IF(ISERROR(FIND(MID($B6,12,1),"ABCDEFGHIJKLMNOPQRSTUVWXYZabcdefghijklmnopqrstuvwxyz0123456789_-")),1,0))</f>
        <v/>
      </c>
      <c r="Q6" s="32">
        <f>IF(MID($B6,13,1)="",0,IF(ISERROR(FIND(MID($B6,13,1),"ABCDEFGHIJKLMNOPQRSTUVWXYZabcdefghijklmnopqrstuvwxyz0123456789_-")),1,0))</f>
        <v/>
      </c>
      <c r="R6" s="32">
        <f>IF(MID($B6,14,1)="",0,IF(ISERROR(FIND(MID($B6,14,1),"ABCDEFGHIJKLMNOPQRSTUVWXYZabcdefghijklmnopqrstuvwxyz0123456789_-")),1,0))</f>
        <v/>
      </c>
      <c r="S6" s="32">
        <f>IF(MID($B6,15,1)="",0,IF(ISERROR(FIND(MID($B6,15,1),"ABCDEFGHIJKLMNOPQRSTUVWXYZabcdefghijklmnopqrstuvwxyz0123456789_-")),1,0))</f>
        <v/>
      </c>
      <c r="T6" s="32">
        <f>IF(MID($B6,16,1)="",0,IF(ISERROR(FIND(MID($B6,16,1),"ABCDEFGHIJKLMNOPQRSTUVWXYZabcdefghijklmnopqrstuvwxyz0123456789_-")),1,0))</f>
        <v/>
      </c>
      <c r="U6" s="32">
        <f>IF(MID($B6,17,1)="",0,IF(ISERROR(FIND(MID($B6,17,1),"ABCDEFGHIJKLMNOPQRSTUVWXYZabcdefghijklmnopqrstuvwxyz0123456789_-")),1,0))</f>
        <v/>
      </c>
      <c r="V6" s="32">
        <f>IF(MID($B6,18,1)="",0,IF(ISERROR(FIND(MID($B6,18,1),"ABCDEFGHIJKLMNOPQRSTUVWXYZabcdefghijklmnopqrstuvwxyz0123456789_-")),1,0))</f>
        <v/>
      </c>
      <c r="W6" s="32">
        <f>IF(MID($B6,19,1)="",0,IF(ISERROR(FIND(MID($B6,19,1),"ABCDEFGHIJKLMNOPQRSTUVWXYZabcdefghijklmnopqrstuvwxyz0123456789_-")),1,0))</f>
        <v/>
      </c>
      <c r="X6" s="32">
        <f>IF(MID($B6,20,1)="",0,IF(ISERROR(FIND(MID($B6,20,1),"ABCDEFGHIJKLMNOPQRSTUVWXYZabcdefghijklmnopqrstuvwxyz0123456789_-")),1,0))</f>
        <v/>
      </c>
      <c r="Y6" s="32">
        <f>IF(MID($B6,21,1)="",0,IF(ISERROR(FIND(MID($B6,21,1),"ABCDEFGHIJKLMNOPQRSTUVWXYZabcdefghijklmnopqrstuvwxyz0123456789_-")),1,0))</f>
        <v/>
      </c>
      <c r="Z6" s="32">
        <f>IF(MID($B6,22,1)="",0,IF(ISERROR(FIND(MID($B6,22,1),"ABCDEFGHIJKLMNOPQRSTUVWXYZabcdefghijklmnopqrstuvwxyz0123456789_-")),1,0))</f>
        <v/>
      </c>
      <c r="AA6" s="32">
        <f>IF(MID($B6,23,1)="",0,IF(ISERROR(FIND(MID($B6,23,1),"ABCDEFGHIJKLMNOPQRSTUVWXYZabcdefghijklmnopqrstuvwxyz0123456789_-")),1,0))</f>
        <v/>
      </c>
      <c r="AB6" s="32">
        <f>IF(MID($B6,24,1)="",0,IF(ISERROR(FIND(MID($B6,24,1),"ABCDEFGHIJKLMNOPQRSTUVWXYZabcdefghijklmnopqrstuvwxyz0123456789_-")),1,0))</f>
        <v/>
      </c>
      <c r="AC6" s="32">
        <f>IF(MID($B6,25,1)="",0,IF(ISERROR(FIND(MID($B6,25,1),"ABCDEFGHIJKLMNOPQRSTUVWXYZabcdefghijklmnopqrstuvwxyz0123456789_-")),1,0))</f>
        <v/>
      </c>
      <c r="AD6" s="32">
        <f>IF(MID($B6,26,1)="",0,IF(ISERROR(FIND(MID($B6,26,1),"ABCDEFGHIJKLMNOPQRSTUVWXYZabcdefghijklmnopqrstuvwxyz0123456789_-")),1,0))</f>
        <v/>
      </c>
      <c r="AE6" s="32">
        <f>IF(MID($B6,27,1)="",0,IF(ISERROR(FIND(MID($B6,27,1),"ABCDEFGHIJKLMNOPQRSTUVWXYZabcdefghijklmnopqrstuvwxyz0123456789_-")),1,0))</f>
        <v/>
      </c>
      <c r="AF6" s="32">
        <f>IF(MID($B6,28,1)="",0,IF(ISERROR(FIND(MID($B6,28,1),"ABCDEFGHIJKLMNOPQRSTUVWXYZabcdefghijklmnopqrstuvwxyz0123456789_-")),1,0))</f>
        <v/>
      </c>
      <c r="AG6" s="32">
        <f>IF(MID($B6,29,1)="",0,IF(ISERROR(FIND(MID($B6,29,1),"ABCDEFGHIJKLMNOPQRSTUVWXYZabcdefghijklmnopqrstuvwxyz0123456789_-")),1,0))</f>
        <v/>
      </c>
      <c r="AH6" s="32">
        <f>IF(MID($B6,30,1)="",0,IF(ISERROR(FIND(MID($B6,30,1),"ABCDEFGHIJKLMNOPQRSTUVWXYZabcdefghijklmnopqrstuvwxyz0123456789_-")),1,0))</f>
        <v/>
      </c>
      <c r="AI6" s="32">
        <f>IF(MID($B6,31,1)="",0,IF(ISERROR(FIND(MID($B6,31,1),"ABCDEFGHIJKLMNOPQRSTUVWXYZabcdefghijklmnopqrstuvwxyz0123456789_-")),1,0))</f>
        <v/>
      </c>
      <c r="AJ6" s="32">
        <f>IF(MID($B6,32,1)="",0,IF(ISERROR(FIND(MID($B6,32,1),"ABCDEFGHIJKLMNOPQRSTUVWXYZabcdefghijklmnopqrstuvwxyz0123456789_-")),1,0))</f>
        <v/>
      </c>
      <c r="AK6" s="32">
        <f>IF(MID($B6,33,1)="",0,IF(ISERROR(FIND(MID($B6,33,1),"ABCDEFGHIJKLMNOPQRSTUVWXYZabcdefghijklmnopqrstuvwxyz0123456789_-")),1,0))</f>
        <v/>
      </c>
      <c r="AL6" s="32">
        <f>IF(MID($B6,34,1)="",0,IF(ISERROR(FIND(MID($B6,34,1),"ABCDEFGHIJKLMNOPQRSTUVWXYZabcdefghijklmnopqrstuvwxyz0123456789_-")),1,0))</f>
        <v/>
      </c>
      <c r="AM6" s="32">
        <f>IF(MID($B6,35,1)="",0,IF(ISERROR(FIND(MID($B6,35,1),"ABCDEFGHIJKLMNOPQRSTUVWXYZabcdefghijklmnopqrstuvwxyz0123456789_-")),1,0))</f>
        <v/>
      </c>
      <c r="AN6" s="32">
        <f>IF(MID($B6,36,1)="",0,IF(ISERROR(FIND(MID($B6,36,1),"ABCDEFGHIJKLMNOPQRSTUVWXYZabcdefghijklmnopqrstuvwxyz0123456789_-")),1,0))</f>
        <v/>
      </c>
      <c r="AO6" s="32">
        <f>IF(MID($B6,37,1)="",0,IF(ISERROR(FIND(MID($B6,37,1),"ABCDEFGHIJKLMNOPQRSTUVWXYZabcdefghijklmnopqrstuvwxyz0123456789_-")),1,0))</f>
        <v/>
      </c>
      <c r="AP6" s="32">
        <f>IF(MID($B6,38,1)="",0,IF(ISERROR(FIND(MID($B6,38,1),"ABCDEFGHIJKLMNOPQRSTUVWXYZabcdefghijklmnopqrstuvwxyz0123456789_-")),1,0))</f>
        <v/>
      </c>
      <c r="AQ6" s="32">
        <f>IF(MID($B6,39,1)="",0,IF(ISERROR(FIND(MID($B6,39,1),"ABCDEFGHIJKLMNOPQRSTUVWXYZabcdefghijklmnopqrstuvwxyz0123456789_-")),1,0))</f>
        <v/>
      </c>
      <c r="AR6" s="32">
        <f>IF(MID($B6,40,1)="",0,IF(ISERROR(FIND(MID($B6,40,1),"ABCDEFGHIJKLMNOPQRSTUVWXYZabcdefghijklmnopqrstuvwxyz0123456789_-")),1,0))</f>
        <v/>
      </c>
      <c r="AS6" s="32">
        <f>IF(MID($B6,41,1)="",0,IF(ISERROR(FIND(MID($B6,41,1),"ABCDEFGHIJKLMNOPQRSTUVWXYZabcdefghijklmnopqrstuvwxyz0123456789_-")),1,0))</f>
        <v/>
      </c>
      <c r="AT6" s="32">
        <f>IF(MID($B6,42,1)="",0,IF(ISERROR(FIND(MID($B6,42,1),"ABCDEFGHIJKLMNOPQRSTUVWXYZabcdefghijklmnopqrstuvwxyz0123456789_-")),1,0))</f>
        <v/>
      </c>
      <c r="AU6" s="32">
        <f>IF(MID($B6,43,1)="",0,IF(ISERROR(FIND(MID($B6,43,1),"ABCDEFGHIJKLMNOPQRSTUVWXYZabcdefghijklmnopqrstuvwxyz0123456789_-")),1,0))</f>
        <v/>
      </c>
      <c r="AV6" s="32">
        <f>IF(MID($B6,44,1)="",0,IF(ISERROR(FIND(MID($B6,44,1),"ABCDEFGHIJKLMNOPQRSTUVWXYZabcdefghijklmnopqrstuvwxyz0123456789_-")),1,0))</f>
        <v/>
      </c>
      <c r="AW6" s="32">
        <f>IF(MID($B6,45,1)="",0,IF(ISERROR(FIND(MID($B6,45,1),"ABCDEFGHIJKLMNOPQRSTUVWXYZabcdefghijklmnopqrstuvwxyz0123456789_-")),1,0))</f>
        <v/>
      </c>
      <c r="AX6" s="32">
        <f>IF(MID($B6,46,1)="",0,IF(ISERROR(FIND(MID($B6,46,1),"ABCDEFGHIJKLMNOPQRSTUVWXYZabcdefghijklmnopqrstuvwxyz0123456789_-")),1,0))</f>
        <v/>
      </c>
      <c r="AY6" s="32">
        <f>IF(MID($B6,47,1)="",0,IF(ISERROR(FIND(MID($B6,47,1),"ABCDEFGHIJKLMNOPQRSTUVWXYZabcdefghijklmnopqrstuvwxyz0123456789_-")),1,0))</f>
        <v/>
      </c>
      <c r="AZ6" s="32">
        <f>IF(MID($B6,48,1)="",0,IF(ISERROR(FIND(MID($B6,48,1),"ABCDEFGHIJKLMNOPQRSTUVWXYZabcdefghijklmnopqrstuvwxyz0123456789_-")),1,0))</f>
        <v/>
      </c>
      <c r="BA6" s="32">
        <f>IF(MID($B6,49,1)="",0,IF(ISERROR(FIND(MID($B6,49,1),"ABCDEFGHIJKLMNOPQRSTUVWXYZabcdefghijklmnopqrstuvwxyz0123456789_-")),1,0))</f>
        <v/>
      </c>
      <c r="BB6" s="32">
        <f>IF(MID($B6,50,1)="",0,IF(ISERROR(FIND(MID($B6,50,1),"ABCDEFGHIJKLMNOPQRSTUVWXYZabcdefghijklmnopqrstuvwxyz0123456789_-")),1,0))</f>
        <v/>
      </c>
      <c r="BC6" s="32">
        <f>IF(MID($B6,51,1)="",0,IF(ISERROR(FIND(MID($B6,51,1),"ABCDEFGHIJKLMNOPQRSTUVWXYZabcdefghijklmnopqrstuvwxyz0123456789_-")),1,0))</f>
        <v/>
      </c>
      <c r="BD6" s="32">
        <f>IF(MID($B6,52,1)="",0,IF(ISERROR(FIND(MID($B6,52,1),"ABCDEFGHIJKLMNOPQRSTUVWXYZabcdefghijklmnopqrstuvwxyz0123456789_-")),1,0))</f>
        <v/>
      </c>
      <c r="BE6" s="32">
        <f>IF(MID($B6,53,1)="",0,IF(ISERROR(FIND(MID($B6,53,1),"ABCDEFGHIJKLMNOPQRSTUVWXYZabcdefghijklmnopqrstuvwxyz0123456789_-")),1,0))</f>
        <v/>
      </c>
      <c r="BF6" s="32">
        <f>IF(MID($B6,54,1)="",0,IF(ISERROR(FIND(MID($B6,54,1),"ABCDEFGHIJKLMNOPQRSTUVWXYZabcdefghijklmnopqrstuvwxyz0123456789_-")),1,0))</f>
        <v/>
      </c>
      <c r="BG6" s="32">
        <f>IF(MID($B6,55,1)="",0,IF(ISERROR(FIND(MID($B6,55,1),"ABCDEFGHIJKLMNOPQRSTUVWXYZabcdefghijklmnopqrstuvwxyz0123456789_-")),1,0))</f>
        <v/>
      </c>
      <c r="BH6" s="32">
        <f>IF(MID($B6,56,1)="",0,IF(ISERROR(FIND(MID($B6,56,1),"ABCDEFGHIJKLMNOPQRSTUVWXYZabcdefghijklmnopqrstuvwxyz0123456789_-")),1,0))</f>
        <v/>
      </c>
      <c r="BI6" s="32">
        <f>IF(MID($B6,57,1)="",0,IF(ISERROR(FIND(MID($B6,57,1),"ABCDEFGHIJKLMNOPQRSTUVWXYZabcdefghijklmnopqrstuvwxyz0123456789_-")),1,0))</f>
        <v/>
      </c>
      <c r="BJ6" s="32">
        <f>IF(MID($B6,58,1)="",0,IF(ISERROR(FIND(MID($B6,58,1),"ABCDEFGHIJKLMNOPQRSTUVWXYZabcdefghijklmnopqrstuvwxyz0123456789_-")),1,0))</f>
        <v/>
      </c>
      <c r="BK6" s="32">
        <f>IF(MID($B6,59,1)="",0,IF(ISERROR(FIND(MID($B6,59,1),"ABCDEFGHIJKLMNOPQRSTUVWXYZabcdefghijklmnopqrstuvwxyz0123456789_-")),1,0))</f>
        <v/>
      </c>
      <c r="BL6" s="32">
        <f>IF(MID($B6,60,1)="",0,IF(ISERROR(FIND(MID($B6,60,1),"ABCDEFGHIJKLMNOPQRSTUVWXYZabcdefghijklmnopqrstuvwxyz0123456789_-")),1,0))</f>
        <v/>
      </c>
      <c r="BM6" s="32">
        <f>IF(MID($B6,61,1)="",0,IF(ISERROR(FIND(MID($B6,61,1),"ABCDEFGHIJKLMNOPQRSTUVWXYZabcdefghijklmnopqrstuvwxyz0123456789_-")),1,0))</f>
        <v/>
      </c>
      <c r="BN6" s="32">
        <f>IF(MID($B6,62,1)="",0,IF(ISERROR(FIND(MID($B6,62,1),"ABCDEFGHIJKLMNOPQRSTUVWXYZabcdefghijklmnopqrstuvwxyz0123456789_-")),1,0))</f>
        <v/>
      </c>
      <c r="BO6" s="32">
        <f>IF(MID($B6,63,1)="",0,IF(ISERROR(FIND(MID($B6,63,1),"ABCDEFGHIJKLMNOPQRSTUVWXYZabcdefghijklmnopqrstuvwxyz0123456789_-")),1,0))</f>
        <v/>
      </c>
      <c r="BP6" s="32">
        <f>IF(MID($B6,64,1)="",0,IF(ISERROR(FIND(MID($B6,64,1),"ABCDEFGHIJKLMNOPQRSTUVWXYZabcdefghijklmnopqrstuvwxyz0123456789_-")),1,0))</f>
        <v/>
      </c>
    </row>
    <row r="7">
      <c r="A7" s="31" t="inlineStr">
        <is>
          <t>Order total B9</t>
        </is>
      </c>
      <c r="B7" s="26">
        <f>'Order total'!B9</f>
        <v/>
      </c>
      <c r="C7" s="22">
        <f>IF(B7="","",IF(LEN(B7)&gt;64,"No: too long",IF(ISERROR(FIND(LEFT(B7,1),"ABCDEFGHIJKLMNOPQRSTUVWXYZabcdefghijklmnopqrstuvwxyz")),"No: start with a letter",IF(SUM(E7:BP7)&gt;0,"No: letters, numbers, _ and - only","Yes"))))</f>
        <v/>
      </c>
      <c r="E7" s="32">
        <f>IF(MID($B7,1,1)="",0,IF(ISERROR(FIND(MID($B7,1,1),"ABCDEFGHIJKLMNOPQRSTUVWXYZabcdefghijklmnopqrstuvwxyz0123456789_-")),1,0))</f>
        <v/>
      </c>
      <c r="F7" s="32">
        <f>IF(MID($B7,2,1)="",0,IF(ISERROR(FIND(MID($B7,2,1),"ABCDEFGHIJKLMNOPQRSTUVWXYZabcdefghijklmnopqrstuvwxyz0123456789_-")),1,0))</f>
        <v/>
      </c>
      <c r="G7" s="32">
        <f>IF(MID($B7,3,1)="",0,IF(ISERROR(FIND(MID($B7,3,1),"ABCDEFGHIJKLMNOPQRSTUVWXYZabcdefghijklmnopqrstuvwxyz0123456789_-")),1,0))</f>
        <v/>
      </c>
      <c r="H7" s="32">
        <f>IF(MID($B7,4,1)="",0,IF(ISERROR(FIND(MID($B7,4,1),"ABCDEFGHIJKLMNOPQRSTUVWXYZabcdefghijklmnopqrstuvwxyz0123456789_-")),1,0))</f>
        <v/>
      </c>
      <c r="I7" s="32">
        <f>IF(MID($B7,5,1)="",0,IF(ISERROR(FIND(MID($B7,5,1),"ABCDEFGHIJKLMNOPQRSTUVWXYZabcdefghijklmnopqrstuvwxyz0123456789_-")),1,0))</f>
        <v/>
      </c>
      <c r="J7" s="32">
        <f>IF(MID($B7,6,1)="",0,IF(ISERROR(FIND(MID($B7,6,1),"ABCDEFGHIJKLMNOPQRSTUVWXYZabcdefghijklmnopqrstuvwxyz0123456789_-")),1,0))</f>
        <v/>
      </c>
      <c r="K7" s="32">
        <f>IF(MID($B7,7,1)="",0,IF(ISERROR(FIND(MID($B7,7,1),"ABCDEFGHIJKLMNOPQRSTUVWXYZabcdefghijklmnopqrstuvwxyz0123456789_-")),1,0))</f>
        <v/>
      </c>
      <c r="L7" s="32">
        <f>IF(MID($B7,8,1)="",0,IF(ISERROR(FIND(MID($B7,8,1),"ABCDEFGHIJKLMNOPQRSTUVWXYZabcdefghijklmnopqrstuvwxyz0123456789_-")),1,0))</f>
        <v/>
      </c>
      <c r="M7" s="32">
        <f>IF(MID($B7,9,1)="",0,IF(ISERROR(FIND(MID($B7,9,1),"ABCDEFGHIJKLMNOPQRSTUVWXYZabcdefghijklmnopqrstuvwxyz0123456789_-")),1,0))</f>
        <v/>
      </c>
      <c r="N7" s="32">
        <f>IF(MID($B7,10,1)="",0,IF(ISERROR(FIND(MID($B7,10,1),"ABCDEFGHIJKLMNOPQRSTUVWXYZabcdefghijklmnopqrstuvwxyz0123456789_-")),1,0))</f>
        <v/>
      </c>
      <c r="O7" s="32">
        <f>IF(MID($B7,11,1)="",0,IF(ISERROR(FIND(MID($B7,11,1),"ABCDEFGHIJKLMNOPQRSTUVWXYZabcdefghijklmnopqrstuvwxyz0123456789_-")),1,0))</f>
        <v/>
      </c>
      <c r="P7" s="32">
        <f>IF(MID($B7,12,1)="",0,IF(ISERROR(FIND(MID($B7,12,1),"ABCDEFGHIJKLMNOPQRSTUVWXYZabcdefghijklmnopqrstuvwxyz0123456789_-")),1,0))</f>
        <v/>
      </c>
      <c r="Q7" s="32">
        <f>IF(MID($B7,13,1)="",0,IF(ISERROR(FIND(MID($B7,13,1),"ABCDEFGHIJKLMNOPQRSTUVWXYZabcdefghijklmnopqrstuvwxyz0123456789_-")),1,0))</f>
        <v/>
      </c>
      <c r="R7" s="32">
        <f>IF(MID($B7,14,1)="",0,IF(ISERROR(FIND(MID($B7,14,1),"ABCDEFGHIJKLMNOPQRSTUVWXYZabcdefghijklmnopqrstuvwxyz0123456789_-")),1,0))</f>
        <v/>
      </c>
      <c r="S7" s="32">
        <f>IF(MID($B7,15,1)="",0,IF(ISERROR(FIND(MID($B7,15,1),"ABCDEFGHIJKLMNOPQRSTUVWXYZabcdefghijklmnopqrstuvwxyz0123456789_-")),1,0))</f>
        <v/>
      </c>
      <c r="T7" s="32">
        <f>IF(MID($B7,16,1)="",0,IF(ISERROR(FIND(MID($B7,16,1),"ABCDEFGHIJKLMNOPQRSTUVWXYZabcdefghijklmnopqrstuvwxyz0123456789_-")),1,0))</f>
        <v/>
      </c>
      <c r="U7" s="32">
        <f>IF(MID($B7,17,1)="",0,IF(ISERROR(FIND(MID($B7,17,1),"ABCDEFGHIJKLMNOPQRSTUVWXYZabcdefghijklmnopqrstuvwxyz0123456789_-")),1,0))</f>
        <v/>
      </c>
      <c r="V7" s="32">
        <f>IF(MID($B7,18,1)="",0,IF(ISERROR(FIND(MID($B7,18,1),"ABCDEFGHIJKLMNOPQRSTUVWXYZabcdefghijklmnopqrstuvwxyz0123456789_-")),1,0))</f>
        <v/>
      </c>
      <c r="W7" s="32">
        <f>IF(MID($B7,19,1)="",0,IF(ISERROR(FIND(MID($B7,19,1),"ABCDEFGHIJKLMNOPQRSTUVWXYZabcdefghijklmnopqrstuvwxyz0123456789_-")),1,0))</f>
        <v/>
      </c>
      <c r="X7" s="32">
        <f>IF(MID($B7,20,1)="",0,IF(ISERROR(FIND(MID($B7,20,1),"ABCDEFGHIJKLMNOPQRSTUVWXYZabcdefghijklmnopqrstuvwxyz0123456789_-")),1,0))</f>
        <v/>
      </c>
      <c r="Y7" s="32">
        <f>IF(MID($B7,21,1)="",0,IF(ISERROR(FIND(MID($B7,21,1),"ABCDEFGHIJKLMNOPQRSTUVWXYZabcdefghijklmnopqrstuvwxyz0123456789_-")),1,0))</f>
        <v/>
      </c>
      <c r="Z7" s="32">
        <f>IF(MID($B7,22,1)="",0,IF(ISERROR(FIND(MID($B7,22,1),"ABCDEFGHIJKLMNOPQRSTUVWXYZabcdefghijklmnopqrstuvwxyz0123456789_-")),1,0))</f>
        <v/>
      </c>
      <c r="AA7" s="32">
        <f>IF(MID($B7,23,1)="",0,IF(ISERROR(FIND(MID($B7,23,1),"ABCDEFGHIJKLMNOPQRSTUVWXYZabcdefghijklmnopqrstuvwxyz0123456789_-")),1,0))</f>
        <v/>
      </c>
      <c r="AB7" s="32">
        <f>IF(MID($B7,24,1)="",0,IF(ISERROR(FIND(MID($B7,24,1),"ABCDEFGHIJKLMNOPQRSTUVWXYZabcdefghijklmnopqrstuvwxyz0123456789_-")),1,0))</f>
        <v/>
      </c>
      <c r="AC7" s="32">
        <f>IF(MID($B7,25,1)="",0,IF(ISERROR(FIND(MID($B7,25,1),"ABCDEFGHIJKLMNOPQRSTUVWXYZabcdefghijklmnopqrstuvwxyz0123456789_-")),1,0))</f>
        <v/>
      </c>
      <c r="AD7" s="32">
        <f>IF(MID($B7,26,1)="",0,IF(ISERROR(FIND(MID($B7,26,1),"ABCDEFGHIJKLMNOPQRSTUVWXYZabcdefghijklmnopqrstuvwxyz0123456789_-")),1,0))</f>
        <v/>
      </c>
      <c r="AE7" s="32">
        <f>IF(MID($B7,27,1)="",0,IF(ISERROR(FIND(MID($B7,27,1),"ABCDEFGHIJKLMNOPQRSTUVWXYZabcdefghijklmnopqrstuvwxyz0123456789_-")),1,0))</f>
        <v/>
      </c>
      <c r="AF7" s="32">
        <f>IF(MID($B7,28,1)="",0,IF(ISERROR(FIND(MID($B7,28,1),"ABCDEFGHIJKLMNOPQRSTUVWXYZabcdefghijklmnopqrstuvwxyz0123456789_-")),1,0))</f>
        <v/>
      </c>
      <c r="AG7" s="32">
        <f>IF(MID($B7,29,1)="",0,IF(ISERROR(FIND(MID($B7,29,1),"ABCDEFGHIJKLMNOPQRSTUVWXYZabcdefghijklmnopqrstuvwxyz0123456789_-")),1,0))</f>
        <v/>
      </c>
      <c r="AH7" s="32">
        <f>IF(MID($B7,30,1)="",0,IF(ISERROR(FIND(MID($B7,30,1),"ABCDEFGHIJKLMNOPQRSTUVWXYZabcdefghijklmnopqrstuvwxyz0123456789_-")),1,0))</f>
        <v/>
      </c>
      <c r="AI7" s="32">
        <f>IF(MID($B7,31,1)="",0,IF(ISERROR(FIND(MID($B7,31,1),"ABCDEFGHIJKLMNOPQRSTUVWXYZabcdefghijklmnopqrstuvwxyz0123456789_-")),1,0))</f>
        <v/>
      </c>
      <c r="AJ7" s="32">
        <f>IF(MID($B7,32,1)="",0,IF(ISERROR(FIND(MID($B7,32,1),"ABCDEFGHIJKLMNOPQRSTUVWXYZabcdefghijklmnopqrstuvwxyz0123456789_-")),1,0))</f>
        <v/>
      </c>
      <c r="AK7" s="32">
        <f>IF(MID($B7,33,1)="",0,IF(ISERROR(FIND(MID($B7,33,1),"ABCDEFGHIJKLMNOPQRSTUVWXYZabcdefghijklmnopqrstuvwxyz0123456789_-")),1,0))</f>
        <v/>
      </c>
      <c r="AL7" s="32">
        <f>IF(MID($B7,34,1)="",0,IF(ISERROR(FIND(MID($B7,34,1),"ABCDEFGHIJKLMNOPQRSTUVWXYZabcdefghijklmnopqrstuvwxyz0123456789_-")),1,0))</f>
        <v/>
      </c>
      <c r="AM7" s="32">
        <f>IF(MID($B7,35,1)="",0,IF(ISERROR(FIND(MID($B7,35,1),"ABCDEFGHIJKLMNOPQRSTUVWXYZabcdefghijklmnopqrstuvwxyz0123456789_-")),1,0))</f>
        <v/>
      </c>
      <c r="AN7" s="32">
        <f>IF(MID($B7,36,1)="",0,IF(ISERROR(FIND(MID($B7,36,1),"ABCDEFGHIJKLMNOPQRSTUVWXYZabcdefghijklmnopqrstuvwxyz0123456789_-")),1,0))</f>
        <v/>
      </c>
      <c r="AO7" s="32">
        <f>IF(MID($B7,37,1)="",0,IF(ISERROR(FIND(MID($B7,37,1),"ABCDEFGHIJKLMNOPQRSTUVWXYZabcdefghijklmnopqrstuvwxyz0123456789_-")),1,0))</f>
        <v/>
      </c>
      <c r="AP7" s="32">
        <f>IF(MID($B7,38,1)="",0,IF(ISERROR(FIND(MID($B7,38,1),"ABCDEFGHIJKLMNOPQRSTUVWXYZabcdefghijklmnopqrstuvwxyz0123456789_-")),1,0))</f>
        <v/>
      </c>
      <c r="AQ7" s="32">
        <f>IF(MID($B7,39,1)="",0,IF(ISERROR(FIND(MID($B7,39,1),"ABCDEFGHIJKLMNOPQRSTUVWXYZabcdefghijklmnopqrstuvwxyz0123456789_-")),1,0))</f>
        <v/>
      </c>
      <c r="AR7" s="32">
        <f>IF(MID($B7,40,1)="",0,IF(ISERROR(FIND(MID($B7,40,1),"ABCDEFGHIJKLMNOPQRSTUVWXYZabcdefghijklmnopqrstuvwxyz0123456789_-")),1,0))</f>
        <v/>
      </c>
      <c r="AS7" s="32">
        <f>IF(MID($B7,41,1)="",0,IF(ISERROR(FIND(MID($B7,41,1),"ABCDEFGHIJKLMNOPQRSTUVWXYZabcdefghijklmnopqrstuvwxyz0123456789_-")),1,0))</f>
        <v/>
      </c>
      <c r="AT7" s="32">
        <f>IF(MID($B7,42,1)="",0,IF(ISERROR(FIND(MID($B7,42,1),"ABCDEFGHIJKLMNOPQRSTUVWXYZabcdefghijklmnopqrstuvwxyz0123456789_-")),1,0))</f>
        <v/>
      </c>
      <c r="AU7" s="32">
        <f>IF(MID($B7,43,1)="",0,IF(ISERROR(FIND(MID($B7,43,1),"ABCDEFGHIJKLMNOPQRSTUVWXYZabcdefghijklmnopqrstuvwxyz0123456789_-")),1,0))</f>
        <v/>
      </c>
      <c r="AV7" s="32">
        <f>IF(MID($B7,44,1)="",0,IF(ISERROR(FIND(MID($B7,44,1),"ABCDEFGHIJKLMNOPQRSTUVWXYZabcdefghijklmnopqrstuvwxyz0123456789_-")),1,0))</f>
        <v/>
      </c>
      <c r="AW7" s="32">
        <f>IF(MID($B7,45,1)="",0,IF(ISERROR(FIND(MID($B7,45,1),"ABCDEFGHIJKLMNOPQRSTUVWXYZabcdefghijklmnopqrstuvwxyz0123456789_-")),1,0))</f>
        <v/>
      </c>
      <c r="AX7" s="32">
        <f>IF(MID($B7,46,1)="",0,IF(ISERROR(FIND(MID($B7,46,1),"ABCDEFGHIJKLMNOPQRSTUVWXYZabcdefghijklmnopqrstuvwxyz0123456789_-")),1,0))</f>
        <v/>
      </c>
      <c r="AY7" s="32">
        <f>IF(MID($B7,47,1)="",0,IF(ISERROR(FIND(MID($B7,47,1),"ABCDEFGHIJKLMNOPQRSTUVWXYZabcdefghijklmnopqrstuvwxyz0123456789_-")),1,0))</f>
        <v/>
      </c>
      <c r="AZ7" s="32">
        <f>IF(MID($B7,48,1)="",0,IF(ISERROR(FIND(MID($B7,48,1),"ABCDEFGHIJKLMNOPQRSTUVWXYZabcdefghijklmnopqrstuvwxyz0123456789_-")),1,0))</f>
        <v/>
      </c>
      <c r="BA7" s="32">
        <f>IF(MID($B7,49,1)="",0,IF(ISERROR(FIND(MID($B7,49,1),"ABCDEFGHIJKLMNOPQRSTUVWXYZabcdefghijklmnopqrstuvwxyz0123456789_-")),1,0))</f>
        <v/>
      </c>
      <c r="BB7" s="32">
        <f>IF(MID($B7,50,1)="",0,IF(ISERROR(FIND(MID($B7,50,1),"ABCDEFGHIJKLMNOPQRSTUVWXYZabcdefghijklmnopqrstuvwxyz0123456789_-")),1,0))</f>
        <v/>
      </c>
      <c r="BC7" s="32">
        <f>IF(MID($B7,51,1)="",0,IF(ISERROR(FIND(MID($B7,51,1),"ABCDEFGHIJKLMNOPQRSTUVWXYZabcdefghijklmnopqrstuvwxyz0123456789_-")),1,0))</f>
        <v/>
      </c>
      <c r="BD7" s="32">
        <f>IF(MID($B7,52,1)="",0,IF(ISERROR(FIND(MID($B7,52,1),"ABCDEFGHIJKLMNOPQRSTUVWXYZabcdefghijklmnopqrstuvwxyz0123456789_-")),1,0))</f>
        <v/>
      </c>
      <c r="BE7" s="32">
        <f>IF(MID($B7,53,1)="",0,IF(ISERROR(FIND(MID($B7,53,1),"ABCDEFGHIJKLMNOPQRSTUVWXYZabcdefghijklmnopqrstuvwxyz0123456789_-")),1,0))</f>
        <v/>
      </c>
      <c r="BF7" s="32">
        <f>IF(MID($B7,54,1)="",0,IF(ISERROR(FIND(MID($B7,54,1),"ABCDEFGHIJKLMNOPQRSTUVWXYZabcdefghijklmnopqrstuvwxyz0123456789_-")),1,0))</f>
        <v/>
      </c>
      <c r="BG7" s="32">
        <f>IF(MID($B7,55,1)="",0,IF(ISERROR(FIND(MID($B7,55,1),"ABCDEFGHIJKLMNOPQRSTUVWXYZabcdefghijklmnopqrstuvwxyz0123456789_-")),1,0))</f>
        <v/>
      </c>
      <c r="BH7" s="32">
        <f>IF(MID($B7,56,1)="",0,IF(ISERROR(FIND(MID($B7,56,1),"ABCDEFGHIJKLMNOPQRSTUVWXYZabcdefghijklmnopqrstuvwxyz0123456789_-")),1,0))</f>
        <v/>
      </c>
      <c r="BI7" s="32">
        <f>IF(MID($B7,57,1)="",0,IF(ISERROR(FIND(MID($B7,57,1),"ABCDEFGHIJKLMNOPQRSTUVWXYZabcdefghijklmnopqrstuvwxyz0123456789_-")),1,0))</f>
        <v/>
      </c>
      <c r="BJ7" s="32">
        <f>IF(MID($B7,58,1)="",0,IF(ISERROR(FIND(MID($B7,58,1),"ABCDEFGHIJKLMNOPQRSTUVWXYZabcdefghijklmnopqrstuvwxyz0123456789_-")),1,0))</f>
        <v/>
      </c>
      <c r="BK7" s="32">
        <f>IF(MID($B7,59,1)="",0,IF(ISERROR(FIND(MID($B7,59,1),"ABCDEFGHIJKLMNOPQRSTUVWXYZabcdefghijklmnopqrstuvwxyz0123456789_-")),1,0))</f>
        <v/>
      </c>
      <c r="BL7" s="32">
        <f>IF(MID($B7,60,1)="",0,IF(ISERROR(FIND(MID($B7,60,1),"ABCDEFGHIJKLMNOPQRSTUVWXYZabcdefghijklmnopqrstuvwxyz0123456789_-")),1,0))</f>
        <v/>
      </c>
      <c r="BM7" s="32">
        <f>IF(MID($B7,61,1)="",0,IF(ISERROR(FIND(MID($B7,61,1),"ABCDEFGHIJKLMNOPQRSTUVWXYZabcdefghijklmnopqrstuvwxyz0123456789_-")),1,0))</f>
        <v/>
      </c>
      <c r="BN7" s="32">
        <f>IF(MID($B7,62,1)="",0,IF(ISERROR(FIND(MID($B7,62,1),"ABCDEFGHIJKLMNOPQRSTUVWXYZabcdefghijklmnopqrstuvwxyz0123456789_-")),1,0))</f>
        <v/>
      </c>
      <c r="BO7" s="32">
        <f>IF(MID($B7,63,1)="",0,IF(ISERROR(FIND(MID($B7,63,1),"ABCDEFGHIJKLMNOPQRSTUVWXYZabcdefghijklmnopqrstuvwxyz0123456789_-")),1,0))</f>
        <v/>
      </c>
      <c r="BP7" s="32">
        <f>IF(MID($B7,64,1)="",0,IF(ISERROR(FIND(MID($B7,64,1),"ABCDEFGHIJKLMNOPQRSTUVWXYZabcdefghijklmnopqrstuvwxyz0123456789_-")),1,0))</f>
        <v/>
      </c>
    </row>
    <row r="8">
      <c r="A8" s="31" t="inlineStr">
        <is>
          <t>Calculated field</t>
        </is>
      </c>
      <c r="B8" s="18" t="inlineStr">
        <is>
          <t>order_total</t>
        </is>
      </c>
      <c r="C8" s="22">
        <f>IF(B8="","",IF(LEN(B8)&gt;64,"No: too long",IF(ISERROR(FIND(LEFT(B8,1),"ABCDEFGHIJKLMNOPQRSTUVWXYZabcdefghijklmnopqrstuvwxyz")),"No: start with a letter",IF(SUM(E8:BP8)&gt;0,"No: letters, numbers, _ and - only","Yes"))))</f>
        <v/>
      </c>
      <c r="E8" s="32">
        <f>IF(MID($B8,1,1)="",0,IF(ISERROR(FIND(MID($B8,1,1),"ABCDEFGHIJKLMNOPQRSTUVWXYZabcdefghijklmnopqrstuvwxyz0123456789_-")),1,0))</f>
        <v/>
      </c>
      <c r="F8" s="32">
        <f>IF(MID($B8,2,1)="",0,IF(ISERROR(FIND(MID($B8,2,1),"ABCDEFGHIJKLMNOPQRSTUVWXYZabcdefghijklmnopqrstuvwxyz0123456789_-")),1,0))</f>
        <v/>
      </c>
      <c r="G8" s="32">
        <f>IF(MID($B8,3,1)="",0,IF(ISERROR(FIND(MID($B8,3,1),"ABCDEFGHIJKLMNOPQRSTUVWXYZabcdefghijklmnopqrstuvwxyz0123456789_-")),1,0))</f>
        <v/>
      </c>
      <c r="H8" s="32">
        <f>IF(MID($B8,4,1)="",0,IF(ISERROR(FIND(MID($B8,4,1),"ABCDEFGHIJKLMNOPQRSTUVWXYZabcdefghijklmnopqrstuvwxyz0123456789_-")),1,0))</f>
        <v/>
      </c>
      <c r="I8" s="32">
        <f>IF(MID($B8,5,1)="",0,IF(ISERROR(FIND(MID($B8,5,1),"ABCDEFGHIJKLMNOPQRSTUVWXYZabcdefghijklmnopqrstuvwxyz0123456789_-")),1,0))</f>
        <v/>
      </c>
      <c r="J8" s="32">
        <f>IF(MID($B8,6,1)="",0,IF(ISERROR(FIND(MID($B8,6,1),"ABCDEFGHIJKLMNOPQRSTUVWXYZabcdefghijklmnopqrstuvwxyz0123456789_-")),1,0))</f>
        <v/>
      </c>
      <c r="K8" s="32">
        <f>IF(MID($B8,7,1)="",0,IF(ISERROR(FIND(MID($B8,7,1),"ABCDEFGHIJKLMNOPQRSTUVWXYZabcdefghijklmnopqrstuvwxyz0123456789_-")),1,0))</f>
        <v/>
      </c>
      <c r="L8" s="32">
        <f>IF(MID($B8,8,1)="",0,IF(ISERROR(FIND(MID($B8,8,1),"ABCDEFGHIJKLMNOPQRSTUVWXYZabcdefghijklmnopqrstuvwxyz0123456789_-")),1,0))</f>
        <v/>
      </c>
      <c r="M8" s="32">
        <f>IF(MID($B8,9,1)="",0,IF(ISERROR(FIND(MID($B8,9,1),"ABCDEFGHIJKLMNOPQRSTUVWXYZabcdefghijklmnopqrstuvwxyz0123456789_-")),1,0))</f>
        <v/>
      </c>
      <c r="N8" s="32">
        <f>IF(MID($B8,10,1)="",0,IF(ISERROR(FIND(MID($B8,10,1),"ABCDEFGHIJKLMNOPQRSTUVWXYZabcdefghijklmnopqrstuvwxyz0123456789_-")),1,0))</f>
        <v/>
      </c>
      <c r="O8" s="32">
        <f>IF(MID($B8,11,1)="",0,IF(ISERROR(FIND(MID($B8,11,1),"ABCDEFGHIJKLMNOPQRSTUVWXYZabcdefghijklmnopqrstuvwxyz0123456789_-")),1,0))</f>
        <v/>
      </c>
      <c r="P8" s="32">
        <f>IF(MID($B8,12,1)="",0,IF(ISERROR(FIND(MID($B8,12,1),"ABCDEFGHIJKLMNOPQRSTUVWXYZabcdefghijklmnopqrstuvwxyz0123456789_-")),1,0))</f>
        <v/>
      </c>
      <c r="Q8" s="32">
        <f>IF(MID($B8,13,1)="",0,IF(ISERROR(FIND(MID($B8,13,1),"ABCDEFGHIJKLMNOPQRSTUVWXYZabcdefghijklmnopqrstuvwxyz0123456789_-")),1,0))</f>
        <v/>
      </c>
      <c r="R8" s="32">
        <f>IF(MID($B8,14,1)="",0,IF(ISERROR(FIND(MID($B8,14,1),"ABCDEFGHIJKLMNOPQRSTUVWXYZabcdefghijklmnopqrstuvwxyz0123456789_-")),1,0))</f>
        <v/>
      </c>
      <c r="S8" s="32">
        <f>IF(MID($B8,15,1)="",0,IF(ISERROR(FIND(MID($B8,15,1),"ABCDEFGHIJKLMNOPQRSTUVWXYZabcdefghijklmnopqrstuvwxyz0123456789_-")),1,0))</f>
        <v/>
      </c>
      <c r="T8" s="32">
        <f>IF(MID($B8,16,1)="",0,IF(ISERROR(FIND(MID($B8,16,1),"ABCDEFGHIJKLMNOPQRSTUVWXYZabcdefghijklmnopqrstuvwxyz0123456789_-")),1,0))</f>
        <v/>
      </c>
      <c r="U8" s="32">
        <f>IF(MID($B8,17,1)="",0,IF(ISERROR(FIND(MID($B8,17,1),"ABCDEFGHIJKLMNOPQRSTUVWXYZabcdefghijklmnopqrstuvwxyz0123456789_-")),1,0))</f>
        <v/>
      </c>
      <c r="V8" s="32">
        <f>IF(MID($B8,18,1)="",0,IF(ISERROR(FIND(MID($B8,18,1),"ABCDEFGHIJKLMNOPQRSTUVWXYZabcdefghijklmnopqrstuvwxyz0123456789_-")),1,0))</f>
        <v/>
      </c>
      <c r="W8" s="32">
        <f>IF(MID($B8,19,1)="",0,IF(ISERROR(FIND(MID($B8,19,1),"ABCDEFGHIJKLMNOPQRSTUVWXYZabcdefghijklmnopqrstuvwxyz0123456789_-")),1,0))</f>
        <v/>
      </c>
      <c r="X8" s="32">
        <f>IF(MID($B8,20,1)="",0,IF(ISERROR(FIND(MID($B8,20,1),"ABCDEFGHIJKLMNOPQRSTUVWXYZabcdefghijklmnopqrstuvwxyz0123456789_-")),1,0))</f>
        <v/>
      </c>
      <c r="Y8" s="32">
        <f>IF(MID($B8,21,1)="",0,IF(ISERROR(FIND(MID($B8,21,1),"ABCDEFGHIJKLMNOPQRSTUVWXYZabcdefghijklmnopqrstuvwxyz0123456789_-")),1,0))</f>
        <v/>
      </c>
      <c r="Z8" s="32">
        <f>IF(MID($B8,22,1)="",0,IF(ISERROR(FIND(MID($B8,22,1),"ABCDEFGHIJKLMNOPQRSTUVWXYZabcdefghijklmnopqrstuvwxyz0123456789_-")),1,0))</f>
        <v/>
      </c>
      <c r="AA8" s="32">
        <f>IF(MID($B8,23,1)="",0,IF(ISERROR(FIND(MID($B8,23,1),"ABCDEFGHIJKLMNOPQRSTUVWXYZabcdefghijklmnopqrstuvwxyz0123456789_-")),1,0))</f>
        <v/>
      </c>
      <c r="AB8" s="32">
        <f>IF(MID($B8,24,1)="",0,IF(ISERROR(FIND(MID($B8,24,1),"ABCDEFGHIJKLMNOPQRSTUVWXYZabcdefghijklmnopqrstuvwxyz0123456789_-")),1,0))</f>
        <v/>
      </c>
      <c r="AC8" s="32">
        <f>IF(MID($B8,25,1)="",0,IF(ISERROR(FIND(MID($B8,25,1),"ABCDEFGHIJKLMNOPQRSTUVWXYZabcdefghijklmnopqrstuvwxyz0123456789_-")),1,0))</f>
        <v/>
      </c>
      <c r="AD8" s="32">
        <f>IF(MID($B8,26,1)="",0,IF(ISERROR(FIND(MID($B8,26,1),"ABCDEFGHIJKLMNOPQRSTUVWXYZabcdefghijklmnopqrstuvwxyz0123456789_-")),1,0))</f>
        <v/>
      </c>
      <c r="AE8" s="32">
        <f>IF(MID($B8,27,1)="",0,IF(ISERROR(FIND(MID($B8,27,1),"ABCDEFGHIJKLMNOPQRSTUVWXYZabcdefghijklmnopqrstuvwxyz0123456789_-")),1,0))</f>
        <v/>
      </c>
      <c r="AF8" s="32">
        <f>IF(MID($B8,28,1)="",0,IF(ISERROR(FIND(MID($B8,28,1),"ABCDEFGHIJKLMNOPQRSTUVWXYZabcdefghijklmnopqrstuvwxyz0123456789_-")),1,0))</f>
        <v/>
      </c>
      <c r="AG8" s="32">
        <f>IF(MID($B8,29,1)="",0,IF(ISERROR(FIND(MID($B8,29,1),"ABCDEFGHIJKLMNOPQRSTUVWXYZabcdefghijklmnopqrstuvwxyz0123456789_-")),1,0))</f>
        <v/>
      </c>
      <c r="AH8" s="32">
        <f>IF(MID($B8,30,1)="",0,IF(ISERROR(FIND(MID($B8,30,1),"ABCDEFGHIJKLMNOPQRSTUVWXYZabcdefghijklmnopqrstuvwxyz0123456789_-")),1,0))</f>
        <v/>
      </c>
      <c r="AI8" s="32">
        <f>IF(MID($B8,31,1)="",0,IF(ISERROR(FIND(MID($B8,31,1),"ABCDEFGHIJKLMNOPQRSTUVWXYZabcdefghijklmnopqrstuvwxyz0123456789_-")),1,0))</f>
        <v/>
      </c>
      <c r="AJ8" s="32">
        <f>IF(MID($B8,32,1)="",0,IF(ISERROR(FIND(MID($B8,32,1),"ABCDEFGHIJKLMNOPQRSTUVWXYZabcdefghijklmnopqrstuvwxyz0123456789_-")),1,0))</f>
        <v/>
      </c>
      <c r="AK8" s="32">
        <f>IF(MID($B8,33,1)="",0,IF(ISERROR(FIND(MID($B8,33,1),"ABCDEFGHIJKLMNOPQRSTUVWXYZabcdefghijklmnopqrstuvwxyz0123456789_-")),1,0))</f>
        <v/>
      </c>
      <c r="AL8" s="32">
        <f>IF(MID($B8,34,1)="",0,IF(ISERROR(FIND(MID($B8,34,1),"ABCDEFGHIJKLMNOPQRSTUVWXYZabcdefghijklmnopqrstuvwxyz0123456789_-")),1,0))</f>
        <v/>
      </c>
      <c r="AM8" s="32">
        <f>IF(MID($B8,35,1)="",0,IF(ISERROR(FIND(MID($B8,35,1),"ABCDEFGHIJKLMNOPQRSTUVWXYZabcdefghijklmnopqrstuvwxyz0123456789_-")),1,0))</f>
        <v/>
      </c>
      <c r="AN8" s="32">
        <f>IF(MID($B8,36,1)="",0,IF(ISERROR(FIND(MID($B8,36,1),"ABCDEFGHIJKLMNOPQRSTUVWXYZabcdefghijklmnopqrstuvwxyz0123456789_-")),1,0))</f>
        <v/>
      </c>
      <c r="AO8" s="32">
        <f>IF(MID($B8,37,1)="",0,IF(ISERROR(FIND(MID($B8,37,1),"ABCDEFGHIJKLMNOPQRSTUVWXYZabcdefghijklmnopqrstuvwxyz0123456789_-")),1,0))</f>
        <v/>
      </c>
      <c r="AP8" s="32">
        <f>IF(MID($B8,38,1)="",0,IF(ISERROR(FIND(MID($B8,38,1),"ABCDEFGHIJKLMNOPQRSTUVWXYZabcdefghijklmnopqrstuvwxyz0123456789_-")),1,0))</f>
        <v/>
      </c>
      <c r="AQ8" s="32">
        <f>IF(MID($B8,39,1)="",0,IF(ISERROR(FIND(MID($B8,39,1),"ABCDEFGHIJKLMNOPQRSTUVWXYZabcdefghijklmnopqrstuvwxyz0123456789_-")),1,0))</f>
        <v/>
      </c>
      <c r="AR8" s="32">
        <f>IF(MID($B8,40,1)="",0,IF(ISERROR(FIND(MID($B8,40,1),"ABCDEFGHIJKLMNOPQRSTUVWXYZabcdefghijklmnopqrstuvwxyz0123456789_-")),1,0))</f>
        <v/>
      </c>
      <c r="AS8" s="32">
        <f>IF(MID($B8,41,1)="",0,IF(ISERROR(FIND(MID($B8,41,1),"ABCDEFGHIJKLMNOPQRSTUVWXYZabcdefghijklmnopqrstuvwxyz0123456789_-")),1,0))</f>
        <v/>
      </c>
      <c r="AT8" s="32">
        <f>IF(MID($B8,42,1)="",0,IF(ISERROR(FIND(MID($B8,42,1),"ABCDEFGHIJKLMNOPQRSTUVWXYZabcdefghijklmnopqrstuvwxyz0123456789_-")),1,0))</f>
        <v/>
      </c>
      <c r="AU8" s="32">
        <f>IF(MID($B8,43,1)="",0,IF(ISERROR(FIND(MID($B8,43,1),"ABCDEFGHIJKLMNOPQRSTUVWXYZabcdefghijklmnopqrstuvwxyz0123456789_-")),1,0))</f>
        <v/>
      </c>
      <c r="AV8" s="32">
        <f>IF(MID($B8,44,1)="",0,IF(ISERROR(FIND(MID($B8,44,1),"ABCDEFGHIJKLMNOPQRSTUVWXYZabcdefghijklmnopqrstuvwxyz0123456789_-")),1,0))</f>
        <v/>
      </c>
      <c r="AW8" s="32">
        <f>IF(MID($B8,45,1)="",0,IF(ISERROR(FIND(MID($B8,45,1),"ABCDEFGHIJKLMNOPQRSTUVWXYZabcdefghijklmnopqrstuvwxyz0123456789_-")),1,0))</f>
        <v/>
      </c>
      <c r="AX8" s="32">
        <f>IF(MID($B8,46,1)="",0,IF(ISERROR(FIND(MID($B8,46,1),"ABCDEFGHIJKLMNOPQRSTUVWXYZabcdefghijklmnopqrstuvwxyz0123456789_-")),1,0))</f>
        <v/>
      </c>
      <c r="AY8" s="32">
        <f>IF(MID($B8,47,1)="",0,IF(ISERROR(FIND(MID($B8,47,1),"ABCDEFGHIJKLMNOPQRSTUVWXYZabcdefghijklmnopqrstuvwxyz0123456789_-")),1,0))</f>
        <v/>
      </c>
      <c r="AZ8" s="32">
        <f>IF(MID($B8,48,1)="",0,IF(ISERROR(FIND(MID($B8,48,1),"ABCDEFGHIJKLMNOPQRSTUVWXYZabcdefghijklmnopqrstuvwxyz0123456789_-")),1,0))</f>
        <v/>
      </c>
      <c r="BA8" s="32">
        <f>IF(MID($B8,49,1)="",0,IF(ISERROR(FIND(MID($B8,49,1),"ABCDEFGHIJKLMNOPQRSTUVWXYZabcdefghijklmnopqrstuvwxyz0123456789_-")),1,0))</f>
        <v/>
      </c>
      <c r="BB8" s="32">
        <f>IF(MID($B8,50,1)="",0,IF(ISERROR(FIND(MID($B8,50,1),"ABCDEFGHIJKLMNOPQRSTUVWXYZabcdefghijklmnopqrstuvwxyz0123456789_-")),1,0))</f>
        <v/>
      </c>
      <c r="BC8" s="32">
        <f>IF(MID($B8,51,1)="",0,IF(ISERROR(FIND(MID($B8,51,1),"ABCDEFGHIJKLMNOPQRSTUVWXYZabcdefghijklmnopqrstuvwxyz0123456789_-")),1,0))</f>
        <v/>
      </c>
      <c r="BD8" s="32">
        <f>IF(MID($B8,52,1)="",0,IF(ISERROR(FIND(MID($B8,52,1),"ABCDEFGHIJKLMNOPQRSTUVWXYZabcdefghijklmnopqrstuvwxyz0123456789_-")),1,0))</f>
        <v/>
      </c>
      <c r="BE8" s="32">
        <f>IF(MID($B8,53,1)="",0,IF(ISERROR(FIND(MID($B8,53,1),"ABCDEFGHIJKLMNOPQRSTUVWXYZabcdefghijklmnopqrstuvwxyz0123456789_-")),1,0))</f>
        <v/>
      </c>
      <c r="BF8" s="32">
        <f>IF(MID($B8,54,1)="",0,IF(ISERROR(FIND(MID($B8,54,1),"ABCDEFGHIJKLMNOPQRSTUVWXYZabcdefghijklmnopqrstuvwxyz0123456789_-")),1,0))</f>
        <v/>
      </c>
      <c r="BG8" s="32">
        <f>IF(MID($B8,55,1)="",0,IF(ISERROR(FIND(MID($B8,55,1),"ABCDEFGHIJKLMNOPQRSTUVWXYZabcdefghijklmnopqrstuvwxyz0123456789_-")),1,0))</f>
        <v/>
      </c>
      <c r="BH8" s="32">
        <f>IF(MID($B8,56,1)="",0,IF(ISERROR(FIND(MID($B8,56,1),"ABCDEFGHIJKLMNOPQRSTUVWXYZabcdefghijklmnopqrstuvwxyz0123456789_-")),1,0))</f>
        <v/>
      </c>
      <c r="BI8" s="32">
        <f>IF(MID($B8,57,1)="",0,IF(ISERROR(FIND(MID($B8,57,1),"ABCDEFGHIJKLMNOPQRSTUVWXYZabcdefghijklmnopqrstuvwxyz0123456789_-")),1,0))</f>
        <v/>
      </c>
      <c r="BJ8" s="32">
        <f>IF(MID($B8,58,1)="",0,IF(ISERROR(FIND(MID($B8,58,1),"ABCDEFGHIJKLMNOPQRSTUVWXYZabcdefghijklmnopqrstuvwxyz0123456789_-")),1,0))</f>
        <v/>
      </c>
      <c r="BK8" s="32">
        <f>IF(MID($B8,59,1)="",0,IF(ISERROR(FIND(MID($B8,59,1),"ABCDEFGHIJKLMNOPQRSTUVWXYZabcdefghijklmnopqrstuvwxyz0123456789_-")),1,0))</f>
        <v/>
      </c>
      <c r="BL8" s="32">
        <f>IF(MID($B8,60,1)="",0,IF(ISERROR(FIND(MID($B8,60,1),"ABCDEFGHIJKLMNOPQRSTUVWXYZabcdefghijklmnopqrstuvwxyz0123456789_-")),1,0))</f>
        <v/>
      </c>
      <c r="BM8" s="32">
        <f>IF(MID($B8,61,1)="",0,IF(ISERROR(FIND(MID($B8,61,1),"ABCDEFGHIJKLMNOPQRSTUVWXYZabcdefghijklmnopqrstuvwxyz0123456789_-")),1,0))</f>
        <v/>
      </c>
      <c r="BN8" s="32">
        <f>IF(MID($B8,62,1)="",0,IF(ISERROR(FIND(MID($B8,62,1),"ABCDEFGHIJKLMNOPQRSTUVWXYZabcdefghijklmnopqrstuvwxyz0123456789_-")),1,0))</f>
        <v/>
      </c>
      <c r="BO8" s="32">
        <f>IF(MID($B8,63,1)="",0,IF(ISERROR(FIND(MID($B8,63,1),"ABCDEFGHIJKLMNOPQRSTUVWXYZabcdefghijklmnopqrstuvwxyz0123456789_-")),1,0))</f>
        <v/>
      </c>
      <c r="BP8" s="32">
        <f>IF(MID($B8,64,1)="",0,IF(ISERROR(FIND(MID($B8,64,1),"ABCDEFGHIJKLMNOPQRSTUVWXYZabcdefghijklmnopqrstuvwxyz0123456789_-")),1,0))</f>
        <v/>
      </c>
    </row>
    <row r="9">
      <c r="A9" s="31" t="inlineStr">
        <is>
          <t>Try your own</t>
        </is>
      </c>
      <c r="B9" s="18" t="n"/>
      <c r="C9" s="22">
        <f>IF(B9="","",IF(LEN(B9)&gt;64,"No: too long",IF(ISERROR(FIND(LEFT(B9,1),"ABCDEFGHIJKLMNOPQRSTUVWXYZabcdefghijklmnopqrstuvwxyz")),"No: start with a letter",IF(SUM(E9:BP9)&gt;0,"No: letters, numbers, _ and - only","Yes"))))</f>
        <v/>
      </c>
      <c r="E9" s="32">
        <f>IF(MID($B9,1,1)="",0,IF(ISERROR(FIND(MID($B9,1,1),"ABCDEFGHIJKLMNOPQRSTUVWXYZabcdefghijklmnopqrstuvwxyz0123456789_-")),1,0))</f>
        <v/>
      </c>
      <c r="F9" s="32">
        <f>IF(MID($B9,2,1)="",0,IF(ISERROR(FIND(MID($B9,2,1),"ABCDEFGHIJKLMNOPQRSTUVWXYZabcdefghijklmnopqrstuvwxyz0123456789_-")),1,0))</f>
        <v/>
      </c>
      <c r="G9" s="32">
        <f>IF(MID($B9,3,1)="",0,IF(ISERROR(FIND(MID($B9,3,1),"ABCDEFGHIJKLMNOPQRSTUVWXYZabcdefghijklmnopqrstuvwxyz0123456789_-")),1,0))</f>
        <v/>
      </c>
      <c r="H9" s="32">
        <f>IF(MID($B9,4,1)="",0,IF(ISERROR(FIND(MID($B9,4,1),"ABCDEFGHIJKLMNOPQRSTUVWXYZabcdefghijklmnopqrstuvwxyz0123456789_-")),1,0))</f>
        <v/>
      </c>
      <c r="I9" s="32">
        <f>IF(MID($B9,5,1)="",0,IF(ISERROR(FIND(MID($B9,5,1),"ABCDEFGHIJKLMNOPQRSTUVWXYZabcdefghijklmnopqrstuvwxyz0123456789_-")),1,0))</f>
        <v/>
      </c>
      <c r="J9" s="32">
        <f>IF(MID($B9,6,1)="",0,IF(ISERROR(FIND(MID($B9,6,1),"ABCDEFGHIJKLMNOPQRSTUVWXYZabcdefghijklmnopqrstuvwxyz0123456789_-")),1,0))</f>
        <v/>
      </c>
      <c r="K9" s="32">
        <f>IF(MID($B9,7,1)="",0,IF(ISERROR(FIND(MID($B9,7,1),"ABCDEFGHIJKLMNOPQRSTUVWXYZabcdefghijklmnopqrstuvwxyz0123456789_-")),1,0))</f>
        <v/>
      </c>
      <c r="L9" s="32">
        <f>IF(MID($B9,8,1)="",0,IF(ISERROR(FIND(MID($B9,8,1),"ABCDEFGHIJKLMNOPQRSTUVWXYZabcdefghijklmnopqrstuvwxyz0123456789_-")),1,0))</f>
        <v/>
      </c>
      <c r="M9" s="32">
        <f>IF(MID($B9,9,1)="",0,IF(ISERROR(FIND(MID($B9,9,1),"ABCDEFGHIJKLMNOPQRSTUVWXYZabcdefghijklmnopqrstuvwxyz0123456789_-")),1,0))</f>
        <v/>
      </c>
      <c r="N9" s="32">
        <f>IF(MID($B9,10,1)="",0,IF(ISERROR(FIND(MID($B9,10,1),"ABCDEFGHIJKLMNOPQRSTUVWXYZabcdefghijklmnopqrstuvwxyz0123456789_-")),1,0))</f>
        <v/>
      </c>
      <c r="O9" s="32">
        <f>IF(MID($B9,11,1)="",0,IF(ISERROR(FIND(MID($B9,11,1),"ABCDEFGHIJKLMNOPQRSTUVWXYZabcdefghijklmnopqrstuvwxyz0123456789_-")),1,0))</f>
        <v/>
      </c>
      <c r="P9" s="32">
        <f>IF(MID($B9,12,1)="",0,IF(ISERROR(FIND(MID($B9,12,1),"ABCDEFGHIJKLMNOPQRSTUVWXYZabcdefghijklmnopqrstuvwxyz0123456789_-")),1,0))</f>
        <v/>
      </c>
      <c r="Q9" s="32">
        <f>IF(MID($B9,13,1)="",0,IF(ISERROR(FIND(MID($B9,13,1),"ABCDEFGHIJKLMNOPQRSTUVWXYZabcdefghijklmnopqrstuvwxyz0123456789_-")),1,0))</f>
        <v/>
      </c>
      <c r="R9" s="32">
        <f>IF(MID($B9,14,1)="",0,IF(ISERROR(FIND(MID($B9,14,1),"ABCDEFGHIJKLMNOPQRSTUVWXYZabcdefghijklmnopqrstuvwxyz0123456789_-")),1,0))</f>
        <v/>
      </c>
      <c r="S9" s="32">
        <f>IF(MID($B9,15,1)="",0,IF(ISERROR(FIND(MID($B9,15,1),"ABCDEFGHIJKLMNOPQRSTUVWXYZabcdefghijklmnopqrstuvwxyz0123456789_-")),1,0))</f>
        <v/>
      </c>
      <c r="T9" s="32">
        <f>IF(MID($B9,16,1)="",0,IF(ISERROR(FIND(MID($B9,16,1),"ABCDEFGHIJKLMNOPQRSTUVWXYZabcdefghijklmnopqrstuvwxyz0123456789_-")),1,0))</f>
        <v/>
      </c>
      <c r="U9" s="32">
        <f>IF(MID($B9,17,1)="",0,IF(ISERROR(FIND(MID($B9,17,1),"ABCDEFGHIJKLMNOPQRSTUVWXYZabcdefghijklmnopqrstuvwxyz0123456789_-")),1,0))</f>
        <v/>
      </c>
      <c r="V9" s="32">
        <f>IF(MID($B9,18,1)="",0,IF(ISERROR(FIND(MID($B9,18,1),"ABCDEFGHIJKLMNOPQRSTUVWXYZabcdefghijklmnopqrstuvwxyz0123456789_-")),1,0))</f>
        <v/>
      </c>
      <c r="W9" s="32">
        <f>IF(MID($B9,19,1)="",0,IF(ISERROR(FIND(MID($B9,19,1),"ABCDEFGHIJKLMNOPQRSTUVWXYZabcdefghijklmnopqrstuvwxyz0123456789_-")),1,0))</f>
        <v/>
      </c>
      <c r="X9" s="32">
        <f>IF(MID($B9,20,1)="",0,IF(ISERROR(FIND(MID($B9,20,1),"ABCDEFGHIJKLMNOPQRSTUVWXYZabcdefghijklmnopqrstuvwxyz0123456789_-")),1,0))</f>
        <v/>
      </c>
      <c r="Y9" s="32">
        <f>IF(MID($B9,21,1)="",0,IF(ISERROR(FIND(MID($B9,21,1),"ABCDEFGHIJKLMNOPQRSTUVWXYZabcdefghijklmnopqrstuvwxyz0123456789_-")),1,0))</f>
        <v/>
      </c>
      <c r="Z9" s="32">
        <f>IF(MID($B9,22,1)="",0,IF(ISERROR(FIND(MID($B9,22,1),"ABCDEFGHIJKLMNOPQRSTUVWXYZabcdefghijklmnopqrstuvwxyz0123456789_-")),1,0))</f>
        <v/>
      </c>
      <c r="AA9" s="32">
        <f>IF(MID($B9,23,1)="",0,IF(ISERROR(FIND(MID($B9,23,1),"ABCDEFGHIJKLMNOPQRSTUVWXYZabcdefghijklmnopqrstuvwxyz0123456789_-")),1,0))</f>
        <v/>
      </c>
      <c r="AB9" s="32">
        <f>IF(MID($B9,24,1)="",0,IF(ISERROR(FIND(MID($B9,24,1),"ABCDEFGHIJKLMNOPQRSTUVWXYZabcdefghijklmnopqrstuvwxyz0123456789_-")),1,0))</f>
        <v/>
      </c>
      <c r="AC9" s="32">
        <f>IF(MID($B9,25,1)="",0,IF(ISERROR(FIND(MID($B9,25,1),"ABCDEFGHIJKLMNOPQRSTUVWXYZabcdefghijklmnopqrstuvwxyz0123456789_-")),1,0))</f>
        <v/>
      </c>
      <c r="AD9" s="32">
        <f>IF(MID($B9,26,1)="",0,IF(ISERROR(FIND(MID($B9,26,1),"ABCDEFGHIJKLMNOPQRSTUVWXYZabcdefghijklmnopqrstuvwxyz0123456789_-")),1,0))</f>
        <v/>
      </c>
      <c r="AE9" s="32">
        <f>IF(MID($B9,27,1)="",0,IF(ISERROR(FIND(MID($B9,27,1),"ABCDEFGHIJKLMNOPQRSTUVWXYZabcdefghijklmnopqrstuvwxyz0123456789_-")),1,0))</f>
        <v/>
      </c>
      <c r="AF9" s="32">
        <f>IF(MID($B9,28,1)="",0,IF(ISERROR(FIND(MID($B9,28,1),"ABCDEFGHIJKLMNOPQRSTUVWXYZabcdefghijklmnopqrstuvwxyz0123456789_-")),1,0))</f>
        <v/>
      </c>
      <c r="AG9" s="32">
        <f>IF(MID($B9,29,1)="",0,IF(ISERROR(FIND(MID($B9,29,1),"ABCDEFGHIJKLMNOPQRSTUVWXYZabcdefghijklmnopqrstuvwxyz0123456789_-")),1,0))</f>
        <v/>
      </c>
      <c r="AH9" s="32">
        <f>IF(MID($B9,30,1)="",0,IF(ISERROR(FIND(MID($B9,30,1),"ABCDEFGHIJKLMNOPQRSTUVWXYZabcdefghijklmnopqrstuvwxyz0123456789_-")),1,0))</f>
        <v/>
      </c>
      <c r="AI9" s="32">
        <f>IF(MID($B9,31,1)="",0,IF(ISERROR(FIND(MID($B9,31,1),"ABCDEFGHIJKLMNOPQRSTUVWXYZabcdefghijklmnopqrstuvwxyz0123456789_-")),1,0))</f>
        <v/>
      </c>
      <c r="AJ9" s="32">
        <f>IF(MID($B9,32,1)="",0,IF(ISERROR(FIND(MID($B9,32,1),"ABCDEFGHIJKLMNOPQRSTUVWXYZabcdefghijklmnopqrstuvwxyz0123456789_-")),1,0))</f>
        <v/>
      </c>
      <c r="AK9" s="32">
        <f>IF(MID($B9,33,1)="",0,IF(ISERROR(FIND(MID($B9,33,1),"ABCDEFGHIJKLMNOPQRSTUVWXYZabcdefghijklmnopqrstuvwxyz0123456789_-")),1,0))</f>
        <v/>
      </c>
      <c r="AL9" s="32">
        <f>IF(MID($B9,34,1)="",0,IF(ISERROR(FIND(MID($B9,34,1),"ABCDEFGHIJKLMNOPQRSTUVWXYZabcdefghijklmnopqrstuvwxyz0123456789_-")),1,0))</f>
        <v/>
      </c>
      <c r="AM9" s="32">
        <f>IF(MID($B9,35,1)="",0,IF(ISERROR(FIND(MID($B9,35,1),"ABCDEFGHIJKLMNOPQRSTUVWXYZabcdefghijklmnopqrstuvwxyz0123456789_-")),1,0))</f>
        <v/>
      </c>
      <c r="AN9" s="32">
        <f>IF(MID($B9,36,1)="",0,IF(ISERROR(FIND(MID($B9,36,1),"ABCDEFGHIJKLMNOPQRSTUVWXYZabcdefghijklmnopqrstuvwxyz0123456789_-")),1,0))</f>
        <v/>
      </c>
      <c r="AO9" s="32">
        <f>IF(MID($B9,37,1)="",0,IF(ISERROR(FIND(MID($B9,37,1),"ABCDEFGHIJKLMNOPQRSTUVWXYZabcdefghijklmnopqrstuvwxyz0123456789_-")),1,0))</f>
        <v/>
      </c>
      <c r="AP9" s="32">
        <f>IF(MID($B9,38,1)="",0,IF(ISERROR(FIND(MID($B9,38,1),"ABCDEFGHIJKLMNOPQRSTUVWXYZabcdefghijklmnopqrstuvwxyz0123456789_-")),1,0))</f>
        <v/>
      </c>
      <c r="AQ9" s="32">
        <f>IF(MID($B9,39,1)="",0,IF(ISERROR(FIND(MID($B9,39,1),"ABCDEFGHIJKLMNOPQRSTUVWXYZabcdefghijklmnopqrstuvwxyz0123456789_-")),1,0))</f>
        <v/>
      </c>
      <c r="AR9" s="32">
        <f>IF(MID($B9,40,1)="",0,IF(ISERROR(FIND(MID($B9,40,1),"ABCDEFGHIJKLMNOPQRSTUVWXYZabcdefghijklmnopqrstuvwxyz0123456789_-")),1,0))</f>
        <v/>
      </c>
      <c r="AS9" s="32">
        <f>IF(MID($B9,41,1)="",0,IF(ISERROR(FIND(MID($B9,41,1),"ABCDEFGHIJKLMNOPQRSTUVWXYZabcdefghijklmnopqrstuvwxyz0123456789_-")),1,0))</f>
        <v/>
      </c>
      <c r="AT9" s="32">
        <f>IF(MID($B9,42,1)="",0,IF(ISERROR(FIND(MID($B9,42,1),"ABCDEFGHIJKLMNOPQRSTUVWXYZabcdefghijklmnopqrstuvwxyz0123456789_-")),1,0))</f>
        <v/>
      </c>
      <c r="AU9" s="32">
        <f>IF(MID($B9,43,1)="",0,IF(ISERROR(FIND(MID($B9,43,1),"ABCDEFGHIJKLMNOPQRSTUVWXYZabcdefghijklmnopqrstuvwxyz0123456789_-")),1,0))</f>
        <v/>
      </c>
      <c r="AV9" s="32">
        <f>IF(MID($B9,44,1)="",0,IF(ISERROR(FIND(MID($B9,44,1),"ABCDEFGHIJKLMNOPQRSTUVWXYZabcdefghijklmnopqrstuvwxyz0123456789_-")),1,0))</f>
        <v/>
      </c>
      <c r="AW9" s="32">
        <f>IF(MID($B9,45,1)="",0,IF(ISERROR(FIND(MID($B9,45,1),"ABCDEFGHIJKLMNOPQRSTUVWXYZabcdefghijklmnopqrstuvwxyz0123456789_-")),1,0))</f>
        <v/>
      </c>
      <c r="AX9" s="32">
        <f>IF(MID($B9,46,1)="",0,IF(ISERROR(FIND(MID($B9,46,1),"ABCDEFGHIJKLMNOPQRSTUVWXYZabcdefghijklmnopqrstuvwxyz0123456789_-")),1,0))</f>
        <v/>
      </c>
      <c r="AY9" s="32">
        <f>IF(MID($B9,47,1)="",0,IF(ISERROR(FIND(MID($B9,47,1),"ABCDEFGHIJKLMNOPQRSTUVWXYZabcdefghijklmnopqrstuvwxyz0123456789_-")),1,0))</f>
        <v/>
      </c>
      <c r="AZ9" s="32">
        <f>IF(MID($B9,48,1)="",0,IF(ISERROR(FIND(MID($B9,48,1),"ABCDEFGHIJKLMNOPQRSTUVWXYZabcdefghijklmnopqrstuvwxyz0123456789_-")),1,0))</f>
        <v/>
      </c>
      <c r="BA9" s="32">
        <f>IF(MID($B9,49,1)="",0,IF(ISERROR(FIND(MID($B9,49,1),"ABCDEFGHIJKLMNOPQRSTUVWXYZabcdefghijklmnopqrstuvwxyz0123456789_-")),1,0))</f>
        <v/>
      </c>
      <c r="BB9" s="32">
        <f>IF(MID($B9,50,1)="",0,IF(ISERROR(FIND(MID($B9,50,1),"ABCDEFGHIJKLMNOPQRSTUVWXYZabcdefghijklmnopqrstuvwxyz0123456789_-")),1,0))</f>
        <v/>
      </c>
      <c r="BC9" s="32">
        <f>IF(MID($B9,51,1)="",0,IF(ISERROR(FIND(MID($B9,51,1),"ABCDEFGHIJKLMNOPQRSTUVWXYZabcdefghijklmnopqrstuvwxyz0123456789_-")),1,0))</f>
        <v/>
      </c>
      <c r="BD9" s="32">
        <f>IF(MID($B9,52,1)="",0,IF(ISERROR(FIND(MID($B9,52,1),"ABCDEFGHIJKLMNOPQRSTUVWXYZabcdefghijklmnopqrstuvwxyz0123456789_-")),1,0))</f>
        <v/>
      </c>
      <c r="BE9" s="32">
        <f>IF(MID($B9,53,1)="",0,IF(ISERROR(FIND(MID($B9,53,1),"ABCDEFGHIJKLMNOPQRSTUVWXYZabcdefghijklmnopqrstuvwxyz0123456789_-")),1,0))</f>
        <v/>
      </c>
      <c r="BF9" s="32">
        <f>IF(MID($B9,54,1)="",0,IF(ISERROR(FIND(MID($B9,54,1),"ABCDEFGHIJKLMNOPQRSTUVWXYZabcdefghijklmnopqrstuvwxyz0123456789_-")),1,0))</f>
        <v/>
      </c>
      <c r="BG9" s="32">
        <f>IF(MID($B9,55,1)="",0,IF(ISERROR(FIND(MID($B9,55,1),"ABCDEFGHIJKLMNOPQRSTUVWXYZabcdefghijklmnopqrstuvwxyz0123456789_-")),1,0))</f>
        <v/>
      </c>
      <c r="BH9" s="32">
        <f>IF(MID($B9,56,1)="",0,IF(ISERROR(FIND(MID($B9,56,1),"ABCDEFGHIJKLMNOPQRSTUVWXYZabcdefghijklmnopqrstuvwxyz0123456789_-")),1,0))</f>
        <v/>
      </c>
      <c r="BI9" s="32">
        <f>IF(MID($B9,57,1)="",0,IF(ISERROR(FIND(MID($B9,57,1),"ABCDEFGHIJKLMNOPQRSTUVWXYZabcdefghijklmnopqrstuvwxyz0123456789_-")),1,0))</f>
        <v/>
      </c>
      <c r="BJ9" s="32">
        <f>IF(MID($B9,58,1)="",0,IF(ISERROR(FIND(MID($B9,58,1),"ABCDEFGHIJKLMNOPQRSTUVWXYZabcdefghijklmnopqrstuvwxyz0123456789_-")),1,0))</f>
        <v/>
      </c>
      <c r="BK9" s="32">
        <f>IF(MID($B9,59,1)="",0,IF(ISERROR(FIND(MID($B9,59,1),"ABCDEFGHIJKLMNOPQRSTUVWXYZabcdefghijklmnopqrstuvwxyz0123456789_-")),1,0))</f>
        <v/>
      </c>
      <c r="BL9" s="32">
        <f>IF(MID($B9,60,1)="",0,IF(ISERROR(FIND(MID($B9,60,1),"ABCDEFGHIJKLMNOPQRSTUVWXYZabcdefghijklmnopqrstuvwxyz0123456789_-")),1,0))</f>
        <v/>
      </c>
      <c r="BM9" s="32">
        <f>IF(MID($B9,61,1)="",0,IF(ISERROR(FIND(MID($B9,61,1),"ABCDEFGHIJKLMNOPQRSTUVWXYZabcdefghijklmnopqrstuvwxyz0123456789_-")),1,0))</f>
        <v/>
      </c>
      <c r="BN9" s="32">
        <f>IF(MID($B9,62,1)="",0,IF(ISERROR(FIND(MID($B9,62,1),"ABCDEFGHIJKLMNOPQRSTUVWXYZabcdefghijklmnopqrstuvwxyz0123456789_-")),1,0))</f>
        <v/>
      </c>
      <c r="BO9" s="32">
        <f>IF(MID($B9,63,1)="",0,IF(ISERROR(FIND(MID($B9,63,1),"ABCDEFGHIJKLMNOPQRSTUVWXYZabcdefghijklmnopqrstuvwxyz0123456789_-")),1,0))</f>
        <v/>
      </c>
      <c r="BP9" s="32">
        <f>IF(MID($B9,64,1)="",0,IF(ISERROR(FIND(MID($B9,64,1),"ABCDEFGHIJKLMNOPQRSTUVWXYZabcdefghijklmnopqrstuvwxyz0123456789_-")),1,0))</f>
        <v/>
      </c>
    </row>
    <row r="10">
      <c r="A10" s="31" t="inlineStr">
        <is>
          <t>Try your own</t>
        </is>
      </c>
      <c r="B10" s="18" t="n"/>
      <c r="C10" s="22">
        <f>IF(B10="","",IF(LEN(B10)&gt;64,"No: too long",IF(ISERROR(FIND(LEFT(B10,1),"ABCDEFGHIJKLMNOPQRSTUVWXYZabcdefghijklmnopqrstuvwxyz")),"No: start with a letter",IF(SUM(E10:BP10)&gt;0,"No: letters, numbers, _ and - only","Yes"))))</f>
        <v/>
      </c>
      <c r="E10" s="32">
        <f>IF(MID($B10,1,1)="",0,IF(ISERROR(FIND(MID($B10,1,1),"ABCDEFGHIJKLMNOPQRSTUVWXYZabcdefghijklmnopqrstuvwxyz0123456789_-")),1,0))</f>
        <v/>
      </c>
      <c r="F10" s="32">
        <f>IF(MID($B10,2,1)="",0,IF(ISERROR(FIND(MID($B10,2,1),"ABCDEFGHIJKLMNOPQRSTUVWXYZabcdefghijklmnopqrstuvwxyz0123456789_-")),1,0))</f>
        <v/>
      </c>
      <c r="G10" s="32">
        <f>IF(MID($B10,3,1)="",0,IF(ISERROR(FIND(MID($B10,3,1),"ABCDEFGHIJKLMNOPQRSTUVWXYZabcdefghijklmnopqrstuvwxyz0123456789_-")),1,0))</f>
        <v/>
      </c>
      <c r="H10" s="32">
        <f>IF(MID($B10,4,1)="",0,IF(ISERROR(FIND(MID($B10,4,1),"ABCDEFGHIJKLMNOPQRSTUVWXYZabcdefghijklmnopqrstuvwxyz0123456789_-")),1,0))</f>
        <v/>
      </c>
      <c r="I10" s="32">
        <f>IF(MID($B10,5,1)="",0,IF(ISERROR(FIND(MID($B10,5,1),"ABCDEFGHIJKLMNOPQRSTUVWXYZabcdefghijklmnopqrstuvwxyz0123456789_-")),1,0))</f>
        <v/>
      </c>
      <c r="J10" s="32">
        <f>IF(MID($B10,6,1)="",0,IF(ISERROR(FIND(MID($B10,6,1),"ABCDEFGHIJKLMNOPQRSTUVWXYZabcdefghijklmnopqrstuvwxyz0123456789_-")),1,0))</f>
        <v/>
      </c>
      <c r="K10" s="32">
        <f>IF(MID($B10,7,1)="",0,IF(ISERROR(FIND(MID($B10,7,1),"ABCDEFGHIJKLMNOPQRSTUVWXYZabcdefghijklmnopqrstuvwxyz0123456789_-")),1,0))</f>
        <v/>
      </c>
      <c r="L10" s="32">
        <f>IF(MID($B10,8,1)="",0,IF(ISERROR(FIND(MID($B10,8,1),"ABCDEFGHIJKLMNOPQRSTUVWXYZabcdefghijklmnopqrstuvwxyz0123456789_-")),1,0))</f>
        <v/>
      </c>
      <c r="M10" s="32">
        <f>IF(MID($B10,9,1)="",0,IF(ISERROR(FIND(MID($B10,9,1),"ABCDEFGHIJKLMNOPQRSTUVWXYZabcdefghijklmnopqrstuvwxyz0123456789_-")),1,0))</f>
        <v/>
      </c>
      <c r="N10" s="32">
        <f>IF(MID($B10,10,1)="",0,IF(ISERROR(FIND(MID($B10,10,1),"ABCDEFGHIJKLMNOPQRSTUVWXYZabcdefghijklmnopqrstuvwxyz0123456789_-")),1,0))</f>
        <v/>
      </c>
      <c r="O10" s="32">
        <f>IF(MID($B10,11,1)="",0,IF(ISERROR(FIND(MID($B10,11,1),"ABCDEFGHIJKLMNOPQRSTUVWXYZabcdefghijklmnopqrstuvwxyz0123456789_-")),1,0))</f>
        <v/>
      </c>
      <c r="P10" s="32">
        <f>IF(MID($B10,12,1)="",0,IF(ISERROR(FIND(MID($B10,12,1),"ABCDEFGHIJKLMNOPQRSTUVWXYZabcdefghijklmnopqrstuvwxyz0123456789_-")),1,0))</f>
        <v/>
      </c>
      <c r="Q10" s="32">
        <f>IF(MID($B10,13,1)="",0,IF(ISERROR(FIND(MID($B10,13,1),"ABCDEFGHIJKLMNOPQRSTUVWXYZabcdefghijklmnopqrstuvwxyz0123456789_-")),1,0))</f>
        <v/>
      </c>
      <c r="R10" s="32">
        <f>IF(MID($B10,14,1)="",0,IF(ISERROR(FIND(MID($B10,14,1),"ABCDEFGHIJKLMNOPQRSTUVWXYZabcdefghijklmnopqrstuvwxyz0123456789_-")),1,0))</f>
        <v/>
      </c>
      <c r="S10" s="32">
        <f>IF(MID($B10,15,1)="",0,IF(ISERROR(FIND(MID($B10,15,1),"ABCDEFGHIJKLMNOPQRSTUVWXYZabcdefghijklmnopqrstuvwxyz0123456789_-")),1,0))</f>
        <v/>
      </c>
      <c r="T10" s="32">
        <f>IF(MID($B10,16,1)="",0,IF(ISERROR(FIND(MID($B10,16,1),"ABCDEFGHIJKLMNOPQRSTUVWXYZabcdefghijklmnopqrstuvwxyz0123456789_-")),1,0))</f>
        <v/>
      </c>
      <c r="U10" s="32">
        <f>IF(MID($B10,17,1)="",0,IF(ISERROR(FIND(MID($B10,17,1),"ABCDEFGHIJKLMNOPQRSTUVWXYZabcdefghijklmnopqrstuvwxyz0123456789_-")),1,0))</f>
        <v/>
      </c>
      <c r="V10" s="32">
        <f>IF(MID($B10,18,1)="",0,IF(ISERROR(FIND(MID($B10,18,1),"ABCDEFGHIJKLMNOPQRSTUVWXYZabcdefghijklmnopqrstuvwxyz0123456789_-")),1,0))</f>
        <v/>
      </c>
      <c r="W10" s="32">
        <f>IF(MID($B10,19,1)="",0,IF(ISERROR(FIND(MID($B10,19,1),"ABCDEFGHIJKLMNOPQRSTUVWXYZabcdefghijklmnopqrstuvwxyz0123456789_-")),1,0))</f>
        <v/>
      </c>
      <c r="X10" s="32">
        <f>IF(MID($B10,20,1)="",0,IF(ISERROR(FIND(MID($B10,20,1),"ABCDEFGHIJKLMNOPQRSTUVWXYZabcdefghijklmnopqrstuvwxyz0123456789_-")),1,0))</f>
        <v/>
      </c>
      <c r="Y10" s="32">
        <f>IF(MID($B10,21,1)="",0,IF(ISERROR(FIND(MID($B10,21,1),"ABCDEFGHIJKLMNOPQRSTUVWXYZabcdefghijklmnopqrstuvwxyz0123456789_-")),1,0))</f>
        <v/>
      </c>
      <c r="Z10" s="32">
        <f>IF(MID($B10,22,1)="",0,IF(ISERROR(FIND(MID($B10,22,1),"ABCDEFGHIJKLMNOPQRSTUVWXYZabcdefghijklmnopqrstuvwxyz0123456789_-")),1,0))</f>
        <v/>
      </c>
      <c r="AA10" s="32">
        <f>IF(MID($B10,23,1)="",0,IF(ISERROR(FIND(MID($B10,23,1),"ABCDEFGHIJKLMNOPQRSTUVWXYZabcdefghijklmnopqrstuvwxyz0123456789_-")),1,0))</f>
        <v/>
      </c>
      <c r="AB10" s="32">
        <f>IF(MID($B10,24,1)="",0,IF(ISERROR(FIND(MID($B10,24,1),"ABCDEFGHIJKLMNOPQRSTUVWXYZabcdefghijklmnopqrstuvwxyz0123456789_-")),1,0))</f>
        <v/>
      </c>
      <c r="AC10" s="32">
        <f>IF(MID($B10,25,1)="",0,IF(ISERROR(FIND(MID($B10,25,1),"ABCDEFGHIJKLMNOPQRSTUVWXYZabcdefghijklmnopqrstuvwxyz0123456789_-")),1,0))</f>
        <v/>
      </c>
      <c r="AD10" s="32">
        <f>IF(MID($B10,26,1)="",0,IF(ISERROR(FIND(MID($B10,26,1),"ABCDEFGHIJKLMNOPQRSTUVWXYZabcdefghijklmnopqrstuvwxyz0123456789_-")),1,0))</f>
        <v/>
      </c>
      <c r="AE10" s="32">
        <f>IF(MID($B10,27,1)="",0,IF(ISERROR(FIND(MID($B10,27,1),"ABCDEFGHIJKLMNOPQRSTUVWXYZabcdefghijklmnopqrstuvwxyz0123456789_-")),1,0))</f>
        <v/>
      </c>
      <c r="AF10" s="32">
        <f>IF(MID($B10,28,1)="",0,IF(ISERROR(FIND(MID($B10,28,1),"ABCDEFGHIJKLMNOPQRSTUVWXYZabcdefghijklmnopqrstuvwxyz0123456789_-")),1,0))</f>
        <v/>
      </c>
      <c r="AG10" s="32">
        <f>IF(MID($B10,29,1)="",0,IF(ISERROR(FIND(MID($B10,29,1),"ABCDEFGHIJKLMNOPQRSTUVWXYZabcdefghijklmnopqrstuvwxyz0123456789_-")),1,0))</f>
        <v/>
      </c>
      <c r="AH10" s="32">
        <f>IF(MID($B10,30,1)="",0,IF(ISERROR(FIND(MID($B10,30,1),"ABCDEFGHIJKLMNOPQRSTUVWXYZabcdefghijklmnopqrstuvwxyz0123456789_-")),1,0))</f>
        <v/>
      </c>
      <c r="AI10" s="32">
        <f>IF(MID($B10,31,1)="",0,IF(ISERROR(FIND(MID($B10,31,1),"ABCDEFGHIJKLMNOPQRSTUVWXYZabcdefghijklmnopqrstuvwxyz0123456789_-")),1,0))</f>
        <v/>
      </c>
      <c r="AJ10" s="32">
        <f>IF(MID($B10,32,1)="",0,IF(ISERROR(FIND(MID($B10,32,1),"ABCDEFGHIJKLMNOPQRSTUVWXYZabcdefghijklmnopqrstuvwxyz0123456789_-")),1,0))</f>
        <v/>
      </c>
      <c r="AK10" s="32">
        <f>IF(MID($B10,33,1)="",0,IF(ISERROR(FIND(MID($B10,33,1),"ABCDEFGHIJKLMNOPQRSTUVWXYZabcdefghijklmnopqrstuvwxyz0123456789_-")),1,0))</f>
        <v/>
      </c>
      <c r="AL10" s="32">
        <f>IF(MID($B10,34,1)="",0,IF(ISERROR(FIND(MID($B10,34,1),"ABCDEFGHIJKLMNOPQRSTUVWXYZabcdefghijklmnopqrstuvwxyz0123456789_-")),1,0))</f>
        <v/>
      </c>
      <c r="AM10" s="32">
        <f>IF(MID($B10,35,1)="",0,IF(ISERROR(FIND(MID($B10,35,1),"ABCDEFGHIJKLMNOPQRSTUVWXYZabcdefghijklmnopqrstuvwxyz0123456789_-")),1,0))</f>
        <v/>
      </c>
      <c r="AN10" s="32">
        <f>IF(MID($B10,36,1)="",0,IF(ISERROR(FIND(MID($B10,36,1),"ABCDEFGHIJKLMNOPQRSTUVWXYZabcdefghijklmnopqrstuvwxyz0123456789_-")),1,0))</f>
        <v/>
      </c>
      <c r="AO10" s="32">
        <f>IF(MID($B10,37,1)="",0,IF(ISERROR(FIND(MID($B10,37,1),"ABCDEFGHIJKLMNOPQRSTUVWXYZabcdefghijklmnopqrstuvwxyz0123456789_-")),1,0))</f>
        <v/>
      </c>
      <c r="AP10" s="32">
        <f>IF(MID($B10,38,1)="",0,IF(ISERROR(FIND(MID($B10,38,1),"ABCDEFGHIJKLMNOPQRSTUVWXYZabcdefghijklmnopqrstuvwxyz0123456789_-")),1,0))</f>
        <v/>
      </c>
      <c r="AQ10" s="32">
        <f>IF(MID($B10,39,1)="",0,IF(ISERROR(FIND(MID($B10,39,1),"ABCDEFGHIJKLMNOPQRSTUVWXYZabcdefghijklmnopqrstuvwxyz0123456789_-")),1,0))</f>
        <v/>
      </c>
      <c r="AR10" s="32">
        <f>IF(MID($B10,40,1)="",0,IF(ISERROR(FIND(MID($B10,40,1),"ABCDEFGHIJKLMNOPQRSTUVWXYZabcdefghijklmnopqrstuvwxyz0123456789_-")),1,0))</f>
        <v/>
      </c>
      <c r="AS10" s="32">
        <f>IF(MID($B10,41,1)="",0,IF(ISERROR(FIND(MID($B10,41,1),"ABCDEFGHIJKLMNOPQRSTUVWXYZabcdefghijklmnopqrstuvwxyz0123456789_-")),1,0))</f>
        <v/>
      </c>
      <c r="AT10" s="32">
        <f>IF(MID($B10,42,1)="",0,IF(ISERROR(FIND(MID($B10,42,1),"ABCDEFGHIJKLMNOPQRSTUVWXYZabcdefghijklmnopqrstuvwxyz0123456789_-")),1,0))</f>
        <v/>
      </c>
      <c r="AU10" s="32">
        <f>IF(MID($B10,43,1)="",0,IF(ISERROR(FIND(MID($B10,43,1),"ABCDEFGHIJKLMNOPQRSTUVWXYZabcdefghijklmnopqrstuvwxyz0123456789_-")),1,0))</f>
        <v/>
      </c>
      <c r="AV10" s="32">
        <f>IF(MID($B10,44,1)="",0,IF(ISERROR(FIND(MID($B10,44,1),"ABCDEFGHIJKLMNOPQRSTUVWXYZabcdefghijklmnopqrstuvwxyz0123456789_-")),1,0))</f>
        <v/>
      </c>
      <c r="AW10" s="32">
        <f>IF(MID($B10,45,1)="",0,IF(ISERROR(FIND(MID($B10,45,1),"ABCDEFGHIJKLMNOPQRSTUVWXYZabcdefghijklmnopqrstuvwxyz0123456789_-")),1,0))</f>
        <v/>
      </c>
      <c r="AX10" s="32">
        <f>IF(MID($B10,46,1)="",0,IF(ISERROR(FIND(MID($B10,46,1),"ABCDEFGHIJKLMNOPQRSTUVWXYZabcdefghijklmnopqrstuvwxyz0123456789_-")),1,0))</f>
        <v/>
      </c>
      <c r="AY10" s="32">
        <f>IF(MID($B10,47,1)="",0,IF(ISERROR(FIND(MID($B10,47,1),"ABCDEFGHIJKLMNOPQRSTUVWXYZabcdefghijklmnopqrstuvwxyz0123456789_-")),1,0))</f>
        <v/>
      </c>
      <c r="AZ10" s="32">
        <f>IF(MID($B10,48,1)="",0,IF(ISERROR(FIND(MID($B10,48,1),"ABCDEFGHIJKLMNOPQRSTUVWXYZabcdefghijklmnopqrstuvwxyz0123456789_-")),1,0))</f>
        <v/>
      </c>
      <c r="BA10" s="32">
        <f>IF(MID($B10,49,1)="",0,IF(ISERROR(FIND(MID($B10,49,1),"ABCDEFGHIJKLMNOPQRSTUVWXYZabcdefghijklmnopqrstuvwxyz0123456789_-")),1,0))</f>
        <v/>
      </c>
      <c r="BB10" s="32">
        <f>IF(MID($B10,50,1)="",0,IF(ISERROR(FIND(MID($B10,50,1),"ABCDEFGHIJKLMNOPQRSTUVWXYZabcdefghijklmnopqrstuvwxyz0123456789_-")),1,0))</f>
        <v/>
      </c>
      <c r="BC10" s="32">
        <f>IF(MID($B10,51,1)="",0,IF(ISERROR(FIND(MID($B10,51,1),"ABCDEFGHIJKLMNOPQRSTUVWXYZabcdefghijklmnopqrstuvwxyz0123456789_-")),1,0))</f>
        <v/>
      </c>
      <c r="BD10" s="32">
        <f>IF(MID($B10,52,1)="",0,IF(ISERROR(FIND(MID($B10,52,1),"ABCDEFGHIJKLMNOPQRSTUVWXYZabcdefghijklmnopqrstuvwxyz0123456789_-")),1,0))</f>
        <v/>
      </c>
      <c r="BE10" s="32">
        <f>IF(MID($B10,53,1)="",0,IF(ISERROR(FIND(MID($B10,53,1),"ABCDEFGHIJKLMNOPQRSTUVWXYZabcdefghijklmnopqrstuvwxyz0123456789_-")),1,0))</f>
        <v/>
      </c>
      <c r="BF10" s="32">
        <f>IF(MID($B10,54,1)="",0,IF(ISERROR(FIND(MID($B10,54,1),"ABCDEFGHIJKLMNOPQRSTUVWXYZabcdefghijklmnopqrstuvwxyz0123456789_-")),1,0))</f>
        <v/>
      </c>
      <c r="BG10" s="32">
        <f>IF(MID($B10,55,1)="",0,IF(ISERROR(FIND(MID($B10,55,1),"ABCDEFGHIJKLMNOPQRSTUVWXYZabcdefghijklmnopqrstuvwxyz0123456789_-")),1,0))</f>
        <v/>
      </c>
      <c r="BH10" s="32">
        <f>IF(MID($B10,56,1)="",0,IF(ISERROR(FIND(MID($B10,56,1),"ABCDEFGHIJKLMNOPQRSTUVWXYZabcdefghijklmnopqrstuvwxyz0123456789_-")),1,0))</f>
        <v/>
      </c>
      <c r="BI10" s="32">
        <f>IF(MID($B10,57,1)="",0,IF(ISERROR(FIND(MID($B10,57,1),"ABCDEFGHIJKLMNOPQRSTUVWXYZabcdefghijklmnopqrstuvwxyz0123456789_-")),1,0))</f>
        <v/>
      </c>
      <c r="BJ10" s="32">
        <f>IF(MID($B10,58,1)="",0,IF(ISERROR(FIND(MID($B10,58,1),"ABCDEFGHIJKLMNOPQRSTUVWXYZabcdefghijklmnopqrstuvwxyz0123456789_-")),1,0))</f>
        <v/>
      </c>
      <c r="BK10" s="32">
        <f>IF(MID($B10,59,1)="",0,IF(ISERROR(FIND(MID($B10,59,1),"ABCDEFGHIJKLMNOPQRSTUVWXYZabcdefghijklmnopqrstuvwxyz0123456789_-")),1,0))</f>
        <v/>
      </c>
      <c r="BL10" s="32">
        <f>IF(MID($B10,60,1)="",0,IF(ISERROR(FIND(MID($B10,60,1),"ABCDEFGHIJKLMNOPQRSTUVWXYZabcdefghijklmnopqrstuvwxyz0123456789_-")),1,0))</f>
        <v/>
      </c>
      <c r="BM10" s="32">
        <f>IF(MID($B10,61,1)="",0,IF(ISERROR(FIND(MID($B10,61,1),"ABCDEFGHIJKLMNOPQRSTUVWXYZabcdefghijklmnopqrstuvwxyz0123456789_-")),1,0))</f>
        <v/>
      </c>
      <c r="BN10" s="32">
        <f>IF(MID($B10,62,1)="",0,IF(ISERROR(FIND(MID($B10,62,1),"ABCDEFGHIJKLMNOPQRSTUVWXYZabcdefghijklmnopqrstuvwxyz0123456789_-")),1,0))</f>
        <v/>
      </c>
      <c r="BO10" s="32">
        <f>IF(MID($B10,63,1)="",0,IF(ISERROR(FIND(MID($B10,63,1),"ABCDEFGHIJKLMNOPQRSTUVWXYZabcdefghijklmnopqrstuvwxyz0123456789_-")),1,0))</f>
        <v/>
      </c>
      <c r="BP10" s="32">
        <f>IF(MID($B10,64,1)="",0,IF(ISERROR(FIND(MID($B10,64,1),"ABCDEFGHIJKLMNOPQRSTUVWXYZabcdefghijklmnopqrstuvwxyz0123456789_-")),1,0))</f>
        <v/>
      </c>
    </row>
    <row r="11">
      <c r="A11" s="31" t="inlineStr">
        <is>
          <t>Try your own</t>
        </is>
      </c>
      <c r="B11" s="18" t="n"/>
      <c r="C11" s="22">
        <f>IF(B11="","",IF(LEN(B11)&gt;64,"No: too long",IF(ISERROR(FIND(LEFT(B11,1),"ABCDEFGHIJKLMNOPQRSTUVWXYZabcdefghijklmnopqrstuvwxyz")),"No: start with a letter",IF(SUM(E11:BP11)&gt;0,"No: letters, numbers, _ and - only","Yes"))))</f>
        <v/>
      </c>
      <c r="E11" s="32">
        <f>IF(MID($B11,1,1)="",0,IF(ISERROR(FIND(MID($B11,1,1),"ABCDEFGHIJKLMNOPQRSTUVWXYZabcdefghijklmnopqrstuvwxyz0123456789_-")),1,0))</f>
        <v/>
      </c>
      <c r="F11" s="32">
        <f>IF(MID($B11,2,1)="",0,IF(ISERROR(FIND(MID($B11,2,1),"ABCDEFGHIJKLMNOPQRSTUVWXYZabcdefghijklmnopqrstuvwxyz0123456789_-")),1,0))</f>
        <v/>
      </c>
      <c r="G11" s="32">
        <f>IF(MID($B11,3,1)="",0,IF(ISERROR(FIND(MID($B11,3,1),"ABCDEFGHIJKLMNOPQRSTUVWXYZabcdefghijklmnopqrstuvwxyz0123456789_-")),1,0))</f>
        <v/>
      </c>
      <c r="H11" s="32">
        <f>IF(MID($B11,4,1)="",0,IF(ISERROR(FIND(MID($B11,4,1),"ABCDEFGHIJKLMNOPQRSTUVWXYZabcdefghijklmnopqrstuvwxyz0123456789_-")),1,0))</f>
        <v/>
      </c>
      <c r="I11" s="32">
        <f>IF(MID($B11,5,1)="",0,IF(ISERROR(FIND(MID($B11,5,1),"ABCDEFGHIJKLMNOPQRSTUVWXYZabcdefghijklmnopqrstuvwxyz0123456789_-")),1,0))</f>
        <v/>
      </c>
      <c r="J11" s="32">
        <f>IF(MID($B11,6,1)="",0,IF(ISERROR(FIND(MID($B11,6,1),"ABCDEFGHIJKLMNOPQRSTUVWXYZabcdefghijklmnopqrstuvwxyz0123456789_-")),1,0))</f>
        <v/>
      </c>
      <c r="K11" s="32">
        <f>IF(MID($B11,7,1)="",0,IF(ISERROR(FIND(MID($B11,7,1),"ABCDEFGHIJKLMNOPQRSTUVWXYZabcdefghijklmnopqrstuvwxyz0123456789_-")),1,0))</f>
        <v/>
      </c>
      <c r="L11" s="32">
        <f>IF(MID($B11,8,1)="",0,IF(ISERROR(FIND(MID($B11,8,1),"ABCDEFGHIJKLMNOPQRSTUVWXYZabcdefghijklmnopqrstuvwxyz0123456789_-")),1,0))</f>
        <v/>
      </c>
      <c r="M11" s="32">
        <f>IF(MID($B11,9,1)="",0,IF(ISERROR(FIND(MID($B11,9,1),"ABCDEFGHIJKLMNOPQRSTUVWXYZabcdefghijklmnopqrstuvwxyz0123456789_-")),1,0))</f>
        <v/>
      </c>
      <c r="N11" s="32">
        <f>IF(MID($B11,10,1)="",0,IF(ISERROR(FIND(MID($B11,10,1),"ABCDEFGHIJKLMNOPQRSTUVWXYZabcdefghijklmnopqrstuvwxyz0123456789_-")),1,0))</f>
        <v/>
      </c>
      <c r="O11" s="32">
        <f>IF(MID($B11,11,1)="",0,IF(ISERROR(FIND(MID($B11,11,1),"ABCDEFGHIJKLMNOPQRSTUVWXYZabcdefghijklmnopqrstuvwxyz0123456789_-")),1,0))</f>
        <v/>
      </c>
      <c r="P11" s="32">
        <f>IF(MID($B11,12,1)="",0,IF(ISERROR(FIND(MID($B11,12,1),"ABCDEFGHIJKLMNOPQRSTUVWXYZabcdefghijklmnopqrstuvwxyz0123456789_-")),1,0))</f>
        <v/>
      </c>
      <c r="Q11" s="32">
        <f>IF(MID($B11,13,1)="",0,IF(ISERROR(FIND(MID($B11,13,1),"ABCDEFGHIJKLMNOPQRSTUVWXYZabcdefghijklmnopqrstuvwxyz0123456789_-")),1,0))</f>
        <v/>
      </c>
      <c r="R11" s="32">
        <f>IF(MID($B11,14,1)="",0,IF(ISERROR(FIND(MID($B11,14,1),"ABCDEFGHIJKLMNOPQRSTUVWXYZabcdefghijklmnopqrstuvwxyz0123456789_-")),1,0))</f>
        <v/>
      </c>
      <c r="S11" s="32">
        <f>IF(MID($B11,15,1)="",0,IF(ISERROR(FIND(MID($B11,15,1),"ABCDEFGHIJKLMNOPQRSTUVWXYZabcdefghijklmnopqrstuvwxyz0123456789_-")),1,0))</f>
        <v/>
      </c>
      <c r="T11" s="32">
        <f>IF(MID($B11,16,1)="",0,IF(ISERROR(FIND(MID($B11,16,1),"ABCDEFGHIJKLMNOPQRSTUVWXYZabcdefghijklmnopqrstuvwxyz0123456789_-")),1,0))</f>
        <v/>
      </c>
      <c r="U11" s="32">
        <f>IF(MID($B11,17,1)="",0,IF(ISERROR(FIND(MID($B11,17,1),"ABCDEFGHIJKLMNOPQRSTUVWXYZabcdefghijklmnopqrstuvwxyz0123456789_-")),1,0))</f>
        <v/>
      </c>
      <c r="V11" s="32">
        <f>IF(MID($B11,18,1)="",0,IF(ISERROR(FIND(MID($B11,18,1),"ABCDEFGHIJKLMNOPQRSTUVWXYZabcdefghijklmnopqrstuvwxyz0123456789_-")),1,0))</f>
        <v/>
      </c>
      <c r="W11" s="32">
        <f>IF(MID($B11,19,1)="",0,IF(ISERROR(FIND(MID($B11,19,1),"ABCDEFGHIJKLMNOPQRSTUVWXYZabcdefghijklmnopqrstuvwxyz0123456789_-")),1,0))</f>
        <v/>
      </c>
      <c r="X11" s="32">
        <f>IF(MID($B11,20,1)="",0,IF(ISERROR(FIND(MID($B11,20,1),"ABCDEFGHIJKLMNOPQRSTUVWXYZabcdefghijklmnopqrstuvwxyz0123456789_-")),1,0))</f>
        <v/>
      </c>
      <c r="Y11" s="32">
        <f>IF(MID($B11,21,1)="",0,IF(ISERROR(FIND(MID($B11,21,1),"ABCDEFGHIJKLMNOPQRSTUVWXYZabcdefghijklmnopqrstuvwxyz0123456789_-")),1,0))</f>
        <v/>
      </c>
      <c r="Z11" s="32">
        <f>IF(MID($B11,22,1)="",0,IF(ISERROR(FIND(MID($B11,22,1),"ABCDEFGHIJKLMNOPQRSTUVWXYZabcdefghijklmnopqrstuvwxyz0123456789_-")),1,0))</f>
        <v/>
      </c>
      <c r="AA11" s="32">
        <f>IF(MID($B11,23,1)="",0,IF(ISERROR(FIND(MID($B11,23,1),"ABCDEFGHIJKLMNOPQRSTUVWXYZabcdefghijklmnopqrstuvwxyz0123456789_-")),1,0))</f>
        <v/>
      </c>
      <c r="AB11" s="32">
        <f>IF(MID($B11,24,1)="",0,IF(ISERROR(FIND(MID($B11,24,1),"ABCDEFGHIJKLMNOPQRSTUVWXYZabcdefghijklmnopqrstuvwxyz0123456789_-")),1,0))</f>
        <v/>
      </c>
      <c r="AC11" s="32">
        <f>IF(MID($B11,25,1)="",0,IF(ISERROR(FIND(MID($B11,25,1),"ABCDEFGHIJKLMNOPQRSTUVWXYZabcdefghijklmnopqrstuvwxyz0123456789_-")),1,0))</f>
        <v/>
      </c>
      <c r="AD11" s="32">
        <f>IF(MID($B11,26,1)="",0,IF(ISERROR(FIND(MID($B11,26,1),"ABCDEFGHIJKLMNOPQRSTUVWXYZabcdefghijklmnopqrstuvwxyz0123456789_-")),1,0))</f>
        <v/>
      </c>
      <c r="AE11" s="32">
        <f>IF(MID($B11,27,1)="",0,IF(ISERROR(FIND(MID($B11,27,1),"ABCDEFGHIJKLMNOPQRSTUVWXYZabcdefghijklmnopqrstuvwxyz0123456789_-")),1,0))</f>
        <v/>
      </c>
      <c r="AF11" s="32">
        <f>IF(MID($B11,28,1)="",0,IF(ISERROR(FIND(MID($B11,28,1),"ABCDEFGHIJKLMNOPQRSTUVWXYZabcdefghijklmnopqrstuvwxyz0123456789_-")),1,0))</f>
        <v/>
      </c>
      <c r="AG11" s="32">
        <f>IF(MID($B11,29,1)="",0,IF(ISERROR(FIND(MID($B11,29,1),"ABCDEFGHIJKLMNOPQRSTUVWXYZabcdefghijklmnopqrstuvwxyz0123456789_-")),1,0))</f>
        <v/>
      </c>
      <c r="AH11" s="32">
        <f>IF(MID($B11,30,1)="",0,IF(ISERROR(FIND(MID($B11,30,1),"ABCDEFGHIJKLMNOPQRSTUVWXYZabcdefghijklmnopqrstuvwxyz0123456789_-")),1,0))</f>
        <v/>
      </c>
      <c r="AI11" s="32">
        <f>IF(MID($B11,31,1)="",0,IF(ISERROR(FIND(MID($B11,31,1),"ABCDEFGHIJKLMNOPQRSTUVWXYZabcdefghijklmnopqrstuvwxyz0123456789_-")),1,0))</f>
        <v/>
      </c>
      <c r="AJ11" s="32">
        <f>IF(MID($B11,32,1)="",0,IF(ISERROR(FIND(MID($B11,32,1),"ABCDEFGHIJKLMNOPQRSTUVWXYZabcdefghijklmnopqrstuvwxyz0123456789_-")),1,0))</f>
        <v/>
      </c>
      <c r="AK11" s="32">
        <f>IF(MID($B11,33,1)="",0,IF(ISERROR(FIND(MID($B11,33,1),"ABCDEFGHIJKLMNOPQRSTUVWXYZabcdefghijklmnopqrstuvwxyz0123456789_-")),1,0))</f>
        <v/>
      </c>
      <c r="AL11" s="32">
        <f>IF(MID($B11,34,1)="",0,IF(ISERROR(FIND(MID($B11,34,1),"ABCDEFGHIJKLMNOPQRSTUVWXYZabcdefghijklmnopqrstuvwxyz0123456789_-")),1,0))</f>
        <v/>
      </c>
      <c r="AM11" s="32">
        <f>IF(MID($B11,35,1)="",0,IF(ISERROR(FIND(MID($B11,35,1),"ABCDEFGHIJKLMNOPQRSTUVWXYZabcdefghijklmnopqrstuvwxyz0123456789_-")),1,0))</f>
        <v/>
      </c>
      <c r="AN11" s="32">
        <f>IF(MID($B11,36,1)="",0,IF(ISERROR(FIND(MID($B11,36,1),"ABCDEFGHIJKLMNOPQRSTUVWXYZabcdefghijklmnopqrstuvwxyz0123456789_-")),1,0))</f>
        <v/>
      </c>
      <c r="AO11" s="32">
        <f>IF(MID($B11,37,1)="",0,IF(ISERROR(FIND(MID($B11,37,1),"ABCDEFGHIJKLMNOPQRSTUVWXYZabcdefghijklmnopqrstuvwxyz0123456789_-")),1,0))</f>
        <v/>
      </c>
      <c r="AP11" s="32">
        <f>IF(MID($B11,38,1)="",0,IF(ISERROR(FIND(MID($B11,38,1),"ABCDEFGHIJKLMNOPQRSTUVWXYZabcdefghijklmnopqrstuvwxyz0123456789_-")),1,0))</f>
        <v/>
      </c>
      <c r="AQ11" s="32">
        <f>IF(MID($B11,39,1)="",0,IF(ISERROR(FIND(MID($B11,39,1),"ABCDEFGHIJKLMNOPQRSTUVWXYZabcdefghijklmnopqrstuvwxyz0123456789_-")),1,0))</f>
        <v/>
      </c>
      <c r="AR11" s="32">
        <f>IF(MID($B11,40,1)="",0,IF(ISERROR(FIND(MID($B11,40,1),"ABCDEFGHIJKLMNOPQRSTUVWXYZabcdefghijklmnopqrstuvwxyz0123456789_-")),1,0))</f>
        <v/>
      </c>
      <c r="AS11" s="32">
        <f>IF(MID($B11,41,1)="",0,IF(ISERROR(FIND(MID($B11,41,1),"ABCDEFGHIJKLMNOPQRSTUVWXYZabcdefghijklmnopqrstuvwxyz0123456789_-")),1,0))</f>
        <v/>
      </c>
      <c r="AT11" s="32">
        <f>IF(MID($B11,42,1)="",0,IF(ISERROR(FIND(MID($B11,42,1),"ABCDEFGHIJKLMNOPQRSTUVWXYZabcdefghijklmnopqrstuvwxyz0123456789_-")),1,0))</f>
        <v/>
      </c>
      <c r="AU11" s="32">
        <f>IF(MID($B11,43,1)="",0,IF(ISERROR(FIND(MID($B11,43,1),"ABCDEFGHIJKLMNOPQRSTUVWXYZabcdefghijklmnopqrstuvwxyz0123456789_-")),1,0))</f>
        <v/>
      </c>
      <c r="AV11" s="32">
        <f>IF(MID($B11,44,1)="",0,IF(ISERROR(FIND(MID($B11,44,1),"ABCDEFGHIJKLMNOPQRSTUVWXYZabcdefghijklmnopqrstuvwxyz0123456789_-")),1,0))</f>
        <v/>
      </c>
      <c r="AW11" s="32">
        <f>IF(MID($B11,45,1)="",0,IF(ISERROR(FIND(MID($B11,45,1),"ABCDEFGHIJKLMNOPQRSTUVWXYZabcdefghijklmnopqrstuvwxyz0123456789_-")),1,0))</f>
        <v/>
      </c>
      <c r="AX11" s="32">
        <f>IF(MID($B11,46,1)="",0,IF(ISERROR(FIND(MID($B11,46,1),"ABCDEFGHIJKLMNOPQRSTUVWXYZabcdefghijklmnopqrstuvwxyz0123456789_-")),1,0))</f>
        <v/>
      </c>
      <c r="AY11" s="32">
        <f>IF(MID($B11,47,1)="",0,IF(ISERROR(FIND(MID($B11,47,1),"ABCDEFGHIJKLMNOPQRSTUVWXYZabcdefghijklmnopqrstuvwxyz0123456789_-")),1,0))</f>
        <v/>
      </c>
      <c r="AZ11" s="32">
        <f>IF(MID($B11,48,1)="",0,IF(ISERROR(FIND(MID($B11,48,1),"ABCDEFGHIJKLMNOPQRSTUVWXYZabcdefghijklmnopqrstuvwxyz0123456789_-")),1,0))</f>
        <v/>
      </c>
      <c r="BA11" s="32">
        <f>IF(MID($B11,49,1)="",0,IF(ISERROR(FIND(MID($B11,49,1),"ABCDEFGHIJKLMNOPQRSTUVWXYZabcdefghijklmnopqrstuvwxyz0123456789_-")),1,0))</f>
        <v/>
      </c>
      <c r="BB11" s="32">
        <f>IF(MID($B11,50,1)="",0,IF(ISERROR(FIND(MID($B11,50,1),"ABCDEFGHIJKLMNOPQRSTUVWXYZabcdefghijklmnopqrstuvwxyz0123456789_-")),1,0))</f>
        <v/>
      </c>
      <c r="BC11" s="32">
        <f>IF(MID($B11,51,1)="",0,IF(ISERROR(FIND(MID($B11,51,1),"ABCDEFGHIJKLMNOPQRSTUVWXYZabcdefghijklmnopqrstuvwxyz0123456789_-")),1,0))</f>
        <v/>
      </c>
      <c r="BD11" s="32">
        <f>IF(MID($B11,52,1)="",0,IF(ISERROR(FIND(MID($B11,52,1),"ABCDEFGHIJKLMNOPQRSTUVWXYZabcdefghijklmnopqrstuvwxyz0123456789_-")),1,0))</f>
        <v/>
      </c>
      <c r="BE11" s="32">
        <f>IF(MID($B11,53,1)="",0,IF(ISERROR(FIND(MID($B11,53,1),"ABCDEFGHIJKLMNOPQRSTUVWXYZabcdefghijklmnopqrstuvwxyz0123456789_-")),1,0))</f>
        <v/>
      </c>
      <c r="BF11" s="32">
        <f>IF(MID($B11,54,1)="",0,IF(ISERROR(FIND(MID($B11,54,1),"ABCDEFGHIJKLMNOPQRSTUVWXYZabcdefghijklmnopqrstuvwxyz0123456789_-")),1,0))</f>
        <v/>
      </c>
      <c r="BG11" s="32">
        <f>IF(MID($B11,55,1)="",0,IF(ISERROR(FIND(MID($B11,55,1),"ABCDEFGHIJKLMNOPQRSTUVWXYZabcdefghijklmnopqrstuvwxyz0123456789_-")),1,0))</f>
        <v/>
      </c>
      <c r="BH11" s="32">
        <f>IF(MID($B11,56,1)="",0,IF(ISERROR(FIND(MID($B11,56,1),"ABCDEFGHIJKLMNOPQRSTUVWXYZabcdefghijklmnopqrstuvwxyz0123456789_-")),1,0))</f>
        <v/>
      </c>
      <c r="BI11" s="32">
        <f>IF(MID($B11,57,1)="",0,IF(ISERROR(FIND(MID($B11,57,1),"ABCDEFGHIJKLMNOPQRSTUVWXYZabcdefghijklmnopqrstuvwxyz0123456789_-")),1,0))</f>
        <v/>
      </c>
      <c r="BJ11" s="32">
        <f>IF(MID($B11,58,1)="",0,IF(ISERROR(FIND(MID($B11,58,1),"ABCDEFGHIJKLMNOPQRSTUVWXYZabcdefghijklmnopqrstuvwxyz0123456789_-")),1,0))</f>
        <v/>
      </c>
      <c r="BK11" s="32">
        <f>IF(MID($B11,59,1)="",0,IF(ISERROR(FIND(MID($B11,59,1),"ABCDEFGHIJKLMNOPQRSTUVWXYZabcdefghijklmnopqrstuvwxyz0123456789_-")),1,0))</f>
        <v/>
      </c>
      <c r="BL11" s="32">
        <f>IF(MID($B11,60,1)="",0,IF(ISERROR(FIND(MID($B11,60,1),"ABCDEFGHIJKLMNOPQRSTUVWXYZabcdefghijklmnopqrstuvwxyz0123456789_-")),1,0))</f>
        <v/>
      </c>
      <c r="BM11" s="32">
        <f>IF(MID($B11,61,1)="",0,IF(ISERROR(FIND(MID($B11,61,1),"ABCDEFGHIJKLMNOPQRSTUVWXYZabcdefghijklmnopqrstuvwxyz0123456789_-")),1,0))</f>
        <v/>
      </c>
      <c r="BN11" s="32">
        <f>IF(MID($B11,62,1)="",0,IF(ISERROR(FIND(MID($B11,62,1),"ABCDEFGHIJKLMNOPQRSTUVWXYZabcdefghijklmnopqrstuvwxyz0123456789_-")),1,0))</f>
        <v/>
      </c>
      <c r="BO11" s="32">
        <f>IF(MID($B11,63,1)="",0,IF(ISERROR(FIND(MID($B11,63,1),"ABCDEFGHIJKLMNOPQRSTUVWXYZabcdefghijklmnopqrstuvwxyz0123456789_-")),1,0))</f>
        <v/>
      </c>
      <c r="BP11" s="32">
        <f>IF(MID($B11,64,1)="",0,IF(ISERROR(FIND(MID($B11,64,1),"ABCDEFGHIJKLMNOPQRSTUVWXYZabcdefghijklmnopqrstuvwxyz0123456789_-")),1,0))</f>
        <v/>
      </c>
    </row>
    <row r="12">
      <c r="A12" s="31" t="inlineStr">
        <is>
          <t>Try your own</t>
        </is>
      </c>
      <c r="B12" s="18" t="n"/>
      <c r="C12" s="22">
        <f>IF(B12="","",IF(LEN(B12)&gt;64,"No: too long",IF(ISERROR(FIND(LEFT(B12,1),"ABCDEFGHIJKLMNOPQRSTUVWXYZabcdefghijklmnopqrstuvwxyz")),"No: start with a letter",IF(SUM(E12:BP12)&gt;0,"No: letters, numbers, _ and - only","Yes"))))</f>
        <v/>
      </c>
      <c r="E12" s="32">
        <f>IF(MID($B12,1,1)="",0,IF(ISERROR(FIND(MID($B12,1,1),"ABCDEFGHIJKLMNOPQRSTUVWXYZabcdefghijklmnopqrstuvwxyz0123456789_-")),1,0))</f>
        <v/>
      </c>
      <c r="F12" s="32">
        <f>IF(MID($B12,2,1)="",0,IF(ISERROR(FIND(MID($B12,2,1),"ABCDEFGHIJKLMNOPQRSTUVWXYZabcdefghijklmnopqrstuvwxyz0123456789_-")),1,0))</f>
        <v/>
      </c>
      <c r="G12" s="32">
        <f>IF(MID($B12,3,1)="",0,IF(ISERROR(FIND(MID($B12,3,1),"ABCDEFGHIJKLMNOPQRSTUVWXYZabcdefghijklmnopqrstuvwxyz0123456789_-")),1,0))</f>
        <v/>
      </c>
      <c r="H12" s="32">
        <f>IF(MID($B12,4,1)="",0,IF(ISERROR(FIND(MID($B12,4,1),"ABCDEFGHIJKLMNOPQRSTUVWXYZabcdefghijklmnopqrstuvwxyz0123456789_-")),1,0))</f>
        <v/>
      </c>
      <c r="I12" s="32">
        <f>IF(MID($B12,5,1)="",0,IF(ISERROR(FIND(MID($B12,5,1),"ABCDEFGHIJKLMNOPQRSTUVWXYZabcdefghijklmnopqrstuvwxyz0123456789_-")),1,0))</f>
        <v/>
      </c>
      <c r="J12" s="32">
        <f>IF(MID($B12,6,1)="",0,IF(ISERROR(FIND(MID($B12,6,1),"ABCDEFGHIJKLMNOPQRSTUVWXYZabcdefghijklmnopqrstuvwxyz0123456789_-")),1,0))</f>
        <v/>
      </c>
      <c r="K12" s="32">
        <f>IF(MID($B12,7,1)="",0,IF(ISERROR(FIND(MID($B12,7,1),"ABCDEFGHIJKLMNOPQRSTUVWXYZabcdefghijklmnopqrstuvwxyz0123456789_-")),1,0))</f>
        <v/>
      </c>
      <c r="L12" s="32">
        <f>IF(MID($B12,8,1)="",0,IF(ISERROR(FIND(MID($B12,8,1),"ABCDEFGHIJKLMNOPQRSTUVWXYZabcdefghijklmnopqrstuvwxyz0123456789_-")),1,0))</f>
        <v/>
      </c>
      <c r="M12" s="32">
        <f>IF(MID($B12,9,1)="",0,IF(ISERROR(FIND(MID($B12,9,1),"ABCDEFGHIJKLMNOPQRSTUVWXYZabcdefghijklmnopqrstuvwxyz0123456789_-")),1,0))</f>
        <v/>
      </c>
      <c r="N12" s="32">
        <f>IF(MID($B12,10,1)="",0,IF(ISERROR(FIND(MID($B12,10,1),"ABCDEFGHIJKLMNOPQRSTUVWXYZabcdefghijklmnopqrstuvwxyz0123456789_-")),1,0))</f>
        <v/>
      </c>
      <c r="O12" s="32">
        <f>IF(MID($B12,11,1)="",0,IF(ISERROR(FIND(MID($B12,11,1),"ABCDEFGHIJKLMNOPQRSTUVWXYZabcdefghijklmnopqrstuvwxyz0123456789_-")),1,0))</f>
        <v/>
      </c>
      <c r="P12" s="32">
        <f>IF(MID($B12,12,1)="",0,IF(ISERROR(FIND(MID($B12,12,1),"ABCDEFGHIJKLMNOPQRSTUVWXYZabcdefghijklmnopqrstuvwxyz0123456789_-")),1,0))</f>
        <v/>
      </c>
      <c r="Q12" s="32">
        <f>IF(MID($B12,13,1)="",0,IF(ISERROR(FIND(MID($B12,13,1),"ABCDEFGHIJKLMNOPQRSTUVWXYZabcdefghijklmnopqrstuvwxyz0123456789_-")),1,0))</f>
        <v/>
      </c>
      <c r="R12" s="32">
        <f>IF(MID($B12,14,1)="",0,IF(ISERROR(FIND(MID($B12,14,1),"ABCDEFGHIJKLMNOPQRSTUVWXYZabcdefghijklmnopqrstuvwxyz0123456789_-")),1,0))</f>
        <v/>
      </c>
      <c r="S12" s="32">
        <f>IF(MID($B12,15,1)="",0,IF(ISERROR(FIND(MID($B12,15,1),"ABCDEFGHIJKLMNOPQRSTUVWXYZabcdefghijklmnopqrstuvwxyz0123456789_-")),1,0))</f>
        <v/>
      </c>
      <c r="T12" s="32">
        <f>IF(MID($B12,16,1)="",0,IF(ISERROR(FIND(MID($B12,16,1),"ABCDEFGHIJKLMNOPQRSTUVWXYZabcdefghijklmnopqrstuvwxyz0123456789_-")),1,0))</f>
        <v/>
      </c>
      <c r="U12" s="32">
        <f>IF(MID($B12,17,1)="",0,IF(ISERROR(FIND(MID($B12,17,1),"ABCDEFGHIJKLMNOPQRSTUVWXYZabcdefghijklmnopqrstuvwxyz0123456789_-")),1,0))</f>
        <v/>
      </c>
      <c r="V12" s="32">
        <f>IF(MID($B12,18,1)="",0,IF(ISERROR(FIND(MID($B12,18,1),"ABCDEFGHIJKLMNOPQRSTUVWXYZabcdefghijklmnopqrstuvwxyz0123456789_-")),1,0))</f>
        <v/>
      </c>
      <c r="W12" s="32">
        <f>IF(MID($B12,19,1)="",0,IF(ISERROR(FIND(MID($B12,19,1),"ABCDEFGHIJKLMNOPQRSTUVWXYZabcdefghijklmnopqrstuvwxyz0123456789_-")),1,0))</f>
        <v/>
      </c>
      <c r="X12" s="32">
        <f>IF(MID($B12,20,1)="",0,IF(ISERROR(FIND(MID($B12,20,1),"ABCDEFGHIJKLMNOPQRSTUVWXYZabcdefghijklmnopqrstuvwxyz0123456789_-")),1,0))</f>
        <v/>
      </c>
      <c r="Y12" s="32">
        <f>IF(MID($B12,21,1)="",0,IF(ISERROR(FIND(MID($B12,21,1),"ABCDEFGHIJKLMNOPQRSTUVWXYZabcdefghijklmnopqrstuvwxyz0123456789_-")),1,0))</f>
        <v/>
      </c>
      <c r="Z12" s="32">
        <f>IF(MID($B12,22,1)="",0,IF(ISERROR(FIND(MID($B12,22,1),"ABCDEFGHIJKLMNOPQRSTUVWXYZabcdefghijklmnopqrstuvwxyz0123456789_-")),1,0))</f>
        <v/>
      </c>
      <c r="AA12" s="32">
        <f>IF(MID($B12,23,1)="",0,IF(ISERROR(FIND(MID($B12,23,1),"ABCDEFGHIJKLMNOPQRSTUVWXYZabcdefghijklmnopqrstuvwxyz0123456789_-")),1,0))</f>
        <v/>
      </c>
      <c r="AB12" s="32">
        <f>IF(MID($B12,24,1)="",0,IF(ISERROR(FIND(MID($B12,24,1),"ABCDEFGHIJKLMNOPQRSTUVWXYZabcdefghijklmnopqrstuvwxyz0123456789_-")),1,0))</f>
        <v/>
      </c>
      <c r="AC12" s="32">
        <f>IF(MID($B12,25,1)="",0,IF(ISERROR(FIND(MID($B12,25,1),"ABCDEFGHIJKLMNOPQRSTUVWXYZabcdefghijklmnopqrstuvwxyz0123456789_-")),1,0))</f>
        <v/>
      </c>
      <c r="AD12" s="32">
        <f>IF(MID($B12,26,1)="",0,IF(ISERROR(FIND(MID($B12,26,1),"ABCDEFGHIJKLMNOPQRSTUVWXYZabcdefghijklmnopqrstuvwxyz0123456789_-")),1,0))</f>
        <v/>
      </c>
      <c r="AE12" s="32">
        <f>IF(MID($B12,27,1)="",0,IF(ISERROR(FIND(MID($B12,27,1),"ABCDEFGHIJKLMNOPQRSTUVWXYZabcdefghijklmnopqrstuvwxyz0123456789_-")),1,0))</f>
        <v/>
      </c>
      <c r="AF12" s="32">
        <f>IF(MID($B12,28,1)="",0,IF(ISERROR(FIND(MID($B12,28,1),"ABCDEFGHIJKLMNOPQRSTUVWXYZabcdefghijklmnopqrstuvwxyz0123456789_-")),1,0))</f>
        <v/>
      </c>
      <c r="AG12" s="32">
        <f>IF(MID($B12,29,1)="",0,IF(ISERROR(FIND(MID($B12,29,1),"ABCDEFGHIJKLMNOPQRSTUVWXYZabcdefghijklmnopqrstuvwxyz0123456789_-")),1,0))</f>
        <v/>
      </c>
      <c r="AH12" s="32">
        <f>IF(MID($B12,30,1)="",0,IF(ISERROR(FIND(MID($B12,30,1),"ABCDEFGHIJKLMNOPQRSTUVWXYZabcdefghijklmnopqrstuvwxyz0123456789_-")),1,0))</f>
        <v/>
      </c>
      <c r="AI12" s="32">
        <f>IF(MID($B12,31,1)="",0,IF(ISERROR(FIND(MID($B12,31,1),"ABCDEFGHIJKLMNOPQRSTUVWXYZabcdefghijklmnopqrstuvwxyz0123456789_-")),1,0))</f>
        <v/>
      </c>
      <c r="AJ12" s="32">
        <f>IF(MID($B12,32,1)="",0,IF(ISERROR(FIND(MID($B12,32,1),"ABCDEFGHIJKLMNOPQRSTUVWXYZabcdefghijklmnopqrstuvwxyz0123456789_-")),1,0))</f>
        <v/>
      </c>
      <c r="AK12" s="32">
        <f>IF(MID($B12,33,1)="",0,IF(ISERROR(FIND(MID($B12,33,1),"ABCDEFGHIJKLMNOPQRSTUVWXYZabcdefghijklmnopqrstuvwxyz0123456789_-")),1,0))</f>
        <v/>
      </c>
      <c r="AL12" s="32">
        <f>IF(MID($B12,34,1)="",0,IF(ISERROR(FIND(MID($B12,34,1),"ABCDEFGHIJKLMNOPQRSTUVWXYZabcdefghijklmnopqrstuvwxyz0123456789_-")),1,0))</f>
        <v/>
      </c>
      <c r="AM12" s="32">
        <f>IF(MID($B12,35,1)="",0,IF(ISERROR(FIND(MID($B12,35,1),"ABCDEFGHIJKLMNOPQRSTUVWXYZabcdefghijklmnopqrstuvwxyz0123456789_-")),1,0))</f>
        <v/>
      </c>
      <c r="AN12" s="32">
        <f>IF(MID($B12,36,1)="",0,IF(ISERROR(FIND(MID($B12,36,1),"ABCDEFGHIJKLMNOPQRSTUVWXYZabcdefghijklmnopqrstuvwxyz0123456789_-")),1,0))</f>
        <v/>
      </c>
      <c r="AO12" s="32">
        <f>IF(MID($B12,37,1)="",0,IF(ISERROR(FIND(MID($B12,37,1),"ABCDEFGHIJKLMNOPQRSTUVWXYZabcdefghijklmnopqrstuvwxyz0123456789_-")),1,0))</f>
        <v/>
      </c>
      <c r="AP12" s="32">
        <f>IF(MID($B12,38,1)="",0,IF(ISERROR(FIND(MID($B12,38,1),"ABCDEFGHIJKLMNOPQRSTUVWXYZabcdefghijklmnopqrstuvwxyz0123456789_-")),1,0))</f>
        <v/>
      </c>
      <c r="AQ12" s="32">
        <f>IF(MID($B12,39,1)="",0,IF(ISERROR(FIND(MID($B12,39,1),"ABCDEFGHIJKLMNOPQRSTUVWXYZabcdefghijklmnopqrstuvwxyz0123456789_-")),1,0))</f>
        <v/>
      </c>
      <c r="AR12" s="32">
        <f>IF(MID($B12,40,1)="",0,IF(ISERROR(FIND(MID($B12,40,1),"ABCDEFGHIJKLMNOPQRSTUVWXYZabcdefghijklmnopqrstuvwxyz0123456789_-")),1,0))</f>
        <v/>
      </c>
      <c r="AS12" s="32">
        <f>IF(MID($B12,41,1)="",0,IF(ISERROR(FIND(MID($B12,41,1),"ABCDEFGHIJKLMNOPQRSTUVWXYZabcdefghijklmnopqrstuvwxyz0123456789_-")),1,0))</f>
        <v/>
      </c>
      <c r="AT12" s="32">
        <f>IF(MID($B12,42,1)="",0,IF(ISERROR(FIND(MID($B12,42,1),"ABCDEFGHIJKLMNOPQRSTUVWXYZabcdefghijklmnopqrstuvwxyz0123456789_-")),1,0))</f>
        <v/>
      </c>
      <c r="AU12" s="32">
        <f>IF(MID($B12,43,1)="",0,IF(ISERROR(FIND(MID($B12,43,1),"ABCDEFGHIJKLMNOPQRSTUVWXYZabcdefghijklmnopqrstuvwxyz0123456789_-")),1,0))</f>
        <v/>
      </c>
      <c r="AV12" s="32">
        <f>IF(MID($B12,44,1)="",0,IF(ISERROR(FIND(MID($B12,44,1),"ABCDEFGHIJKLMNOPQRSTUVWXYZabcdefghijklmnopqrstuvwxyz0123456789_-")),1,0))</f>
        <v/>
      </c>
      <c r="AW12" s="32">
        <f>IF(MID($B12,45,1)="",0,IF(ISERROR(FIND(MID($B12,45,1),"ABCDEFGHIJKLMNOPQRSTUVWXYZabcdefghijklmnopqrstuvwxyz0123456789_-")),1,0))</f>
        <v/>
      </c>
      <c r="AX12" s="32">
        <f>IF(MID($B12,46,1)="",0,IF(ISERROR(FIND(MID($B12,46,1),"ABCDEFGHIJKLMNOPQRSTUVWXYZabcdefghijklmnopqrstuvwxyz0123456789_-")),1,0))</f>
        <v/>
      </c>
      <c r="AY12" s="32">
        <f>IF(MID($B12,47,1)="",0,IF(ISERROR(FIND(MID($B12,47,1),"ABCDEFGHIJKLMNOPQRSTUVWXYZabcdefghijklmnopqrstuvwxyz0123456789_-")),1,0))</f>
        <v/>
      </c>
      <c r="AZ12" s="32">
        <f>IF(MID($B12,48,1)="",0,IF(ISERROR(FIND(MID($B12,48,1),"ABCDEFGHIJKLMNOPQRSTUVWXYZabcdefghijklmnopqrstuvwxyz0123456789_-")),1,0))</f>
        <v/>
      </c>
      <c r="BA12" s="32">
        <f>IF(MID($B12,49,1)="",0,IF(ISERROR(FIND(MID($B12,49,1),"ABCDEFGHIJKLMNOPQRSTUVWXYZabcdefghijklmnopqrstuvwxyz0123456789_-")),1,0))</f>
        <v/>
      </c>
      <c r="BB12" s="32">
        <f>IF(MID($B12,50,1)="",0,IF(ISERROR(FIND(MID($B12,50,1),"ABCDEFGHIJKLMNOPQRSTUVWXYZabcdefghijklmnopqrstuvwxyz0123456789_-")),1,0))</f>
        <v/>
      </c>
      <c r="BC12" s="32">
        <f>IF(MID($B12,51,1)="",0,IF(ISERROR(FIND(MID($B12,51,1),"ABCDEFGHIJKLMNOPQRSTUVWXYZabcdefghijklmnopqrstuvwxyz0123456789_-")),1,0))</f>
        <v/>
      </c>
      <c r="BD12" s="32">
        <f>IF(MID($B12,52,1)="",0,IF(ISERROR(FIND(MID($B12,52,1),"ABCDEFGHIJKLMNOPQRSTUVWXYZabcdefghijklmnopqrstuvwxyz0123456789_-")),1,0))</f>
        <v/>
      </c>
      <c r="BE12" s="32">
        <f>IF(MID($B12,53,1)="",0,IF(ISERROR(FIND(MID($B12,53,1),"ABCDEFGHIJKLMNOPQRSTUVWXYZabcdefghijklmnopqrstuvwxyz0123456789_-")),1,0))</f>
        <v/>
      </c>
      <c r="BF12" s="32">
        <f>IF(MID($B12,54,1)="",0,IF(ISERROR(FIND(MID($B12,54,1),"ABCDEFGHIJKLMNOPQRSTUVWXYZabcdefghijklmnopqrstuvwxyz0123456789_-")),1,0))</f>
        <v/>
      </c>
      <c r="BG12" s="32">
        <f>IF(MID($B12,55,1)="",0,IF(ISERROR(FIND(MID($B12,55,1),"ABCDEFGHIJKLMNOPQRSTUVWXYZabcdefghijklmnopqrstuvwxyz0123456789_-")),1,0))</f>
        <v/>
      </c>
      <c r="BH12" s="32">
        <f>IF(MID($B12,56,1)="",0,IF(ISERROR(FIND(MID($B12,56,1),"ABCDEFGHIJKLMNOPQRSTUVWXYZabcdefghijklmnopqrstuvwxyz0123456789_-")),1,0))</f>
        <v/>
      </c>
      <c r="BI12" s="32">
        <f>IF(MID($B12,57,1)="",0,IF(ISERROR(FIND(MID($B12,57,1),"ABCDEFGHIJKLMNOPQRSTUVWXYZabcdefghijklmnopqrstuvwxyz0123456789_-")),1,0))</f>
        <v/>
      </c>
      <c r="BJ12" s="32">
        <f>IF(MID($B12,58,1)="",0,IF(ISERROR(FIND(MID($B12,58,1),"ABCDEFGHIJKLMNOPQRSTUVWXYZabcdefghijklmnopqrstuvwxyz0123456789_-")),1,0))</f>
        <v/>
      </c>
      <c r="BK12" s="32">
        <f>IF(MID($B12,59,1)="",0,IF(ISERROR(FIND(MID($B12,59,1),"ABCDEFGHIJKLMNOPQRSTUVWXYZabcdefghijklmnopqrstuvwxyz0123456789_-")),1,0))</f>
        <v/>
      </c>
      <c r="BL12" s="32">
        <f>IF(MID($B12,60,1)="",0,IF(ISERROR(FIND(MID($B12,60,1),"ABCDEFGHIJKLMNOPQRSTUVWXYZabcdefghijklmnopqrstuvwxyz0123456789_-")),1,0))</f>
        <v/>
      </c>
      <c r="BM12" s="32">
        <f>IF(MID($B12,61,1)="",0,IF(ISERROR(FIND(MID($B12,61,1),"ABCDEFGHIJKLMNOPQRSTUVWXYZabcdefghijklmnopqrstuvwxyz0123456789_-")),1,0))</f>
        <v/>
      </c>
      <c r="BN12" s="32">
        <f>IF(MID($B12,62,1)="",0,IF(ISERROR(FIND(MID($B12,62,1),"ABCDEFGHIJKLMNOPQRSTUVWXYZabcdefghijklmnopqrstuvwxyz0123456789_-")),1,0))</f>
        <v/>
      </c>
      <c r="BO12" s="32">
        <f>IF(MID($B12,63,1)="",0,IF(ISERROR(FIND(MID($B12,63,1),"ABCDEFGHIJKLMNOPQRSTUVWXYZabcdefghijklmnopqrstuvwxyz0123456789_-")),1,0))</f>
        <v/>
      </c>
      <c r="BP12" s="32">
        <f>IF(MID($B12,64,1)="",0,IF(ISERROR(FIND(MID($B12,64,1),"ABCDEFGHIJKLMNOPQRSTUVWXYZabcdefghijklmnopqrstuvwxyz0123456789_-")),1,0))</f>
        <v/>
      </c>
    </row>
  </sheetData>
  <pageMargins left="0.75" right="0.75" top="1" bottom="1" header="0.5" footer="0.5"/>
</worksheet>
</file>

<file path=xl/worksheets/sheet5.xml><?xml version="1.0" encoding="utf-8"?>
<worksheet xmlns="http://schemas.openxmlformats.org/spreadsheetml/2006/main">
  <sheetPr>
    <tabColor rgb="008F8499"/>
    <outlinePr summaryBelow="1" summaryRight="1"/>
    <pageSetUpPr/>
  </sheetPr>
  <dimension ref="A1:E65"/>
  <sheetViews>
    <sheetView workbookViewId="0">
      <selection activeCell="A1" sqref="A1"/>
    </sheetView>
  </sheetViews>
  <sheetFormatPr baseColWidth="8" defaultRowHeight="15"/>
  <sheetData>
    <row r="1">
      <c r="A1" s="3" t="inlineStr">
        <is>
          <t>Yes or no</t>
        </is>
      </c>
      <c r="C1" s="3" t="inlineStr">
        <is>
          <t>Character position</t>
        </is>
      </c>
      <c r="E1" s="14" t="inlineStr">
        <is>
          <t>Helper lists for the other tabs. Please leave them as they are.</t>
        </is>
      </c>
    </row>
    <row r="2">
      <c r="A2" t="inlineStr">
        <is>
          <t>Yes</t>
        </is>
      </c>
      <c r="C2" t="n">
        <v>1</v>
      </c>
    </row>
    <row r="3">
      <c r="A3" t="inlineStr">
        <is>
          <t>No</t>
        </is>
      </c>
      <c r="C3" t="n">
        <v>2</v>
      </c>
    </row>
    <row r="4">
      <c r="C4" t="n">
        <v>3</v>
      </c>
    </row>
    <row r="5">
      <c r="C5" t="n">
        <v>4</v>
      </c>
    </row>
    <row r="6">
      <c r="C6" t="n">
        <v>5</v>
      </c>
    </row>
    <row r="7">
      <c r="C7" t="n">
        <v>6</v>
      </c>
    </row>
    <row r="8">
      <c r="C8" t="n">
        <v>7</v>
      </c>
    </row>
    <row r="9">
      <c r="C9" t="n">
        <v>8</v>
      </c>
    </row>
    <row r="10">
      <c r="C10" t="n">
        <v>9</v>
      </c>
    </row>
    <row r="11">
      <c r="C11" t="n">
        <v>10</v>
      </c>
    </row>
    <row r="12">
      <c r="C12" t="n">
        <v>11</v>
      </c>
    </row>
    <row r="13">
      <c r="C13" t="n">
        <v>12</v>
      </c>
    </row>
    <row r="14">
      <c r="C14" t="n">
        <v>13</v>
      </c>
    </row>
    <row r="15">
      <c r="C15" t="n">
        <v>14</v>
      </c>
    </row>
    <row r="16">
      <c r="C16" t="n">
        <v>15</v>
      </c>
    </row>
    <row r="17">
      <c r="C17" t="n">
        <v>16</v>
      </c>
    </row>
    <row r="18">
      <c r="C18" t="n">
        <v>17</v>
      </c>
    </row>
    <row r="19">
      <c r="C19" t="n">
        <v>18</v>
      </c>
    </row>
    <row r="20">
      <c r="C20" t="n">
        <v>19</v>
      </c>
    </row>
    <row r="21">
      <c r="C21" t="n">
        <v>20</v>
      </c>
    </row>
    <row r="22">
      <c r="C22" t="n">
        <v>21</v>
      </c>
    </row>
    <row r="23">
      <c r="C23" t="n">
        <v>22</v>
      </c>
    </row>
    <row r="24">
      <c r="C24" t="n">
        <v>23</v>
      </c>
    </row>
    <row r="25">
      <c r="C25" t="n">
        <v>24</v>
      </c>
    </row>
    <row r="26">
      <c r="C26" t="n">
        <v>25</v>
      </c>
    </row>
    <row r="27">
      <c r="C27" t="n">
        <v>26</v>
      </c>
    </row>
    <row r="28">
      <c r="C28" t="n">
        <v>27</v>
      </c>
    </row>
    <row r="29">
      <c r="C29" t="n">
        <v>28</v>
      </c>
    </row>
    <row r="30">
      <c r="C30" t="n">
        <v>29</v>
      </c>
    </row>
    <row r="31">
      <c r="C31" t="n">
        <v>30</v>
      </c>
    </row>
    <row r="32">
      <c r="C32" t="n">
        <v>31</v>
      </c>
    </row>
    <row r="33">
      <c r="C33" t="n">
        <v>32</v>
      </c>
    </row>
    <row r="34">
      <c r="C34" t="n">
        <v>33</v>
      </c>
    </row>
    <row r="35">
      <c r="C35" t="n">
        <v>34</v>
      </c>
    </row>
    <row r="36">
      <c r="C36" t="n">
        <v>35</v>
      </c>
    </row>
    <row r="37">
      <c r="C37" t="n">
        <v>36</v>
      </c>
    </row>
    <row r="38">
      <c r="C38" t="n">
        <v>37</v>
      </c>
    </row>
    <row r="39">
      <c r="C39" t="n">
        <v>38</v>
      </c>
    </row>
    <row r="40">
      <c r="C40" t="n">
        <v>39</v>
      </c>
    </row>
    <row r="41">
      <c r="C41" t="n">
        <v>40</v>
      </c>
    </row>
    <row r="42">
      <c r="C42" t="n">
        <v>41</v>
      </c>
    </row>
    <row r="43">
      <c r="C43" t="n">
        <v>42</v>
      </c>
    </row>
    <row r="44">
      <c r="C44" t="n">
        <v>43</v>
      </c>
    </row>
    <row r="45">
      <c r="C45" t="n">
        <v>44</v>
      </c>
    </row>
    <row r="46">
      <c r="C46" t="n">
        <v>45</v>
      </c>
    </row>
    <row r="47">
      <c r="C47" t="n">
        <v>46</v>
      </c>
    </row>
    <row r="48">
      <c r="C48" t="n">
        <v>47</v>
      </c>
    </row>
    <row r="49">
      <c r="C49" t="n">
        <v>48</v>
      </c>
    </row>
    <row r="50">
      <c r="C50" t="n">
        <v>49</v>
      </c>
    </row>
    <row r="51">
      <c r="C51" t="n">
        <v>50</v>
      </c>
    </row>
    <row r="52">
      <c r="C52" t="n">
        <v>51</v>
      </c>
    </row>
    <row r="53">
      <c r="C53" t="n">
        <v>52</v>
      </c>
    </row>
    <row r="54">
      <c r="C54" t="n">
        <v>53</v>
      </c>
    </row>
    <row r="55">
      <c r="C55" t="n">
        <v>54</v>
      </c>
    </row>
    <row r="56">
      <c r="C56" t="n">
        <v>55</v>
      </c>
    </row>
    <row r="57">
      <c r="C57" t="n">
        <v>56</v>
      </c>
    </row>
    <row r="58">
      <c r="C58" t="n">
        <v>57</v>
      </c>
    </row>
    <row r="59">
      <c r="C59" t="n">
        <v>58</v>
      </c>
    </row>
    <row r="60">
      <c r="C60" t="n">
        <v>59</v>
      </c>
    </row>
    <row r="61">
      <c r="C61" t="n">
        <v>60</v>
      </c>
    </row>
    <row r="62">
      <c r="C62" t="n">
        <v>61</v>
      </c>
    </row>
    <row r="63">
      <c r="C63" t="n">
        <v>62</v>
      </c>
    </row>
    <row r="64">
      <c r="C64" t="n">
        <v>63</v>
      </c>
    </row>
    <row r="65">
      <c r="C65" t="n">
        <v>64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2026-11-02T16:58:39Z</dcterms:created>
  <dcterms:modified xmlns:dcterms="http://purl.org/dc/terms/" xmlns:xsi="http://www.w3.org/2001/XMLSchema-instance" xsi:type="dcterms:W3CDTF">2026-11-02T16:58:39Z</dcterms:modified>
</cp:coreProperties>
</file>